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S DE ABRIL 2022\"/>
    </mc:Choice>
  </mc:AlternateContent>
  <bookViews>
    <workbookView xWindow="0" yWindow="0" windowWidth="21600" windowHeight="9735"/>
  </bookViews>
  <sheets>
    <sheet name="Sheet1" sheetId="1" r:id="rId1"/>
  </sheets>
  <externalReferences>
    <externalReference r:id="rId2"/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26" i="1"/>
  <c r="K49" i="1"/>
  <c r="K51" i="1"/>
  <c r="K50" i="1"/>
  <c r="K17" i="1"/>
  <c r="O17" i="1" s="1"/>
  <c r="D5" i="1" l="1"/>
  <c r="N82" i="1"/>
  <c r="L82" i="1"/>
  <c r="J82" i="1"/>
  <c r="M81" i="1"/>
  <c r="K81" i="1"/>
  <c r="M37" i="1"/>
  <c r="K37" i="1"/>
  <c r="M36" i="1"/>
  <c r="K36" i="1"/>
  <c r="M18" i="1"/>
  <c r="K18" i="1"/>
  <c r="M16" i="1"/>
  <c r="K16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13" i="1"/>
  <c r="K13" i="1"/>
  <c r="M28" i="1"/>
  <c r="K28" i="1"/>
  <c r="M27" i="1"/>
  <c r="K27" i="1"/>
  <c r="M25" i="1"/>
  <c r="K25" i="1"/>
  <c r="M24" i="1"/>
  <c r="K24" i="1"/>
  <c r="M23" i="1"/>
  <c r="K23" i="1"/>
  <c r="M22" i="1"/>
  <c r="K22" i="1"/>
  <c r="M21" i="1"/>
  <c r="K21" i="1"/>
  <c r="M19" i="1"/>
  <c r="K19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29" i="1"/>
  <c r="K29" i="1"/>
  <c r="M30" i="1"/>
  <c r="K30" i="1"/>
  <c r="M11" i="1"/>
  <c r="K11" i="1"/>
  <c r="M32" i="1"/>
  <c r="K32" i="1"/>
  <c r="M31" i="1"/>
  <c r="K31" i="1"/>
  <c r="M33" i="1"/>
  <c r="K33" i="1"/>
  <c r="M15" i="1"/>
  <c r="K15" i="1"/>
  <c r="M14" i="1"/>
  <c r="K14" i="1"/>
  <c r="M35" i="1"/>
  <c r="K35" i="1"/>
  <c r="M34" i="1"/>
  <c r="K34" i="1"/>
  <c r="M54" i="1"/>
  <c r="K54" i="1"/>
  <c r="M80" i="1"/>
  <c r="K80" i="1"/>
  <c r="M47" i="1"/>
  <c r="K47" i="1"/>
  <c r="M46" i="1"/>
  <c r="K46" i="1"/>
  <c r="M45" i="1"/>
  <c r="K45" i="1"/>
  <c r="M48" i="1"/>
  <c r="K48" i="1"/>
  <c r="M53" i="1"/>
  <c r="K53" i="1"/>
  <c r="M52" i="1"/>
  <c r="K52" i="1"/>
  <c r="M49" i="1"/>
  <c r="M55" i="1"/>
  <c r="K55" i="1"/>
  <c r="O52" i="1" l="1"/>
  <c r="O80" i="1"/>
  <c r="O34" i="1"/>
  <c r="O14" i="1"/>
  <c r="O33" i="1"/>
  <c r="O32" i="1"/>
  <c r="O69" i="1"/>
  <c r="O71" i="1"/>
  <c r="O72" i="1"/>
  <c r="O74" i="1"/>
  <c r="O76" i="1"/>
  <c r="O78" i="1"/>
  <c r="O21" i="1"/>
  <c r="O23" i="1"/>
  <c r="O25" i="1"/>
  <c r="O28" i="1"/>
  <c r="O56" i="1"/>
  <c r="O58" i="1"/>
  <c r="O60" i="1"/>
  <c r="O61" i="1"/>
  <c r="O63" i="1"/>
  <c r="O65" i="1"/>
  <c r="O66" i="1"/>
  <c r="O68" i="1"/>
  <c r="O38" i="1"/>
  <c r="O40" i="1"/>
  <c r="O42" i="1"/>
  <c r="O44" i="1"/>
  <c r="O18" i="1"/>
  <c r="O37" i="1"/>
  <c r="K82" i="1"/>
  <c r="M82" i="1"/>
  <c r="O53" i="1"/>
  <c r="O54" i="1"/>
  <c r="O35" i="1"/>
  <c r="O15" i="1"/>
  <c r="O31" i="1"/>
  <c r="O11" i="1"/>
  <c r="O30" i="1"/>
  <c r="O29" i="1"/>
  <c r="O70" i="1"/>
  <c r="O73" i="1"/>
  <c r="O75" i="1"/>
  <c r="O77" i="1"/>
  <c r="O79" i="1"/>
  <c r="O19" i="1"/>
  <c r="O22" i="1"/>
  <c r="O24" i="1"/>
  <c r="O27" i="1"/>
  <c r="O13" i="1"/>
  <c r="O57" i="1"/>
  <c r="O59" i="1"/>
  <c r="O62" i="1"/>
  <c r="O64" i="1"/>
  <c r="O67" i="1"/>
  <c r="O39" i="1"/>
  <c r="O41" i="1"/>
  <c r="O43" i="1"/>
  <c r="O16" i="1"/>
  <c r="O36" i="1"/>
  <c r="O81" i="1"/>
  <c r="O49" i="1"/>
  <c r="O55" i="1"/>
  <c r="O82" i="1" l="1"/>
</calcChain>
</file>

<file path=xl/sharedStrings.xml><?xml version="1.0" encoding="utf-8"?>
<sst xmlns="http://schemas.openxmlformats.org/spreadsheetml/2006/main" count="468" uniqueCount="238">
  <si>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</si>
  <si>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</si>
  <si>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</si>
  <si>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</si>
  <si>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</si>
  <si>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</si>
  <si>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</si>
  <si>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</si>
  <si>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</si>
  <si>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</si>
  <si>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</si>
  <si>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</si>
  <si>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</si>
  <si>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</si>
  <si>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</si>
  <si>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LADYS </t>
  </si>
  <si>
    <t>GONZALEZ TORRES</t>
  </si>
  <si>
    <t>F</t>
  </si>
  <si>
    <t>ANALISTA DATOS ESTADISTICOS</t>
  </si>
  <si>
    <t>CONTRATADO</t>
  </si>
  <si>
    <t xml:space="preserve">RUMALDO ANTONIO </t>
  </si>
  <si>
    <t>PEÑA SANTANA</t>
  </si>
  <si>
    <t>M</t>
  </si>
  <si>
    <t>ARCHIVO</t>
  </si>
  <si>
    <t>$1,650.00</t>
  </si>
  <si>
    <t>YOVANKA GRISEL</t>
  </si>
  <si>
    <t xml:space="preserve"> TORRES SILVERIO</t>
  </si>
  <si>
    <t>ENCARGADO (A) DE ARCHIVO</t>
  </si>
  <si>
    <t>$6,550.00</t>
  </si>
  <si>
    <t>SUDDY ANGELYS</t>
  </si>
  <si>
    <t>MEJIA</t>
  </si>
  <si>
    <t>MARIA ESTHER</t>
  </si>
  <si>
    <t>ALCANTARA CASTILLO</t>
  </si>
  <si>
    <t>$6,040.00</t>
  </si>
  <si>
    <t>JENNIFER</t>
  </si>
  <si>
    <t>MANZANILLO VASQUEZ</t>
  </si>
  <si>
    <t>SEGUROS MEDICOS</t>
  </si>
  <si>
    <t>AUX. DE ATENCION USU. EN SALUD</t>
  </si>
  <si>
    <t xml:space="preserve">FRANCISCA </t>
  </si>
  <si>
    <t>REYES REYES</t>
  </si>
  <si>
    <t>JENNIFER ALEXANDRA</t>
  </si>
  <si>
    <t>CUEVAS JORGE</t>
  </si>
  <si>
    <t>ROCIO RAFAELA</t>
  </si>
  <si>
    <t>JIMENEZ GOMEZ</t>
  </si>
  <si>
    <t>HIGIENIZACION</t>
  </si>
  <si>
    <t>AUX. DE HIGIENIZACION</t>
  </si>
  <si>
    <t>$3,9125.00</t>
  </si>
  <si>
    <t xml:space="preserve">ALBANIA MARIA </t>
  </si>
  <si>
    <t>PEÑA DE LA ROSA</t>
  </si>
  <si>
    <t>RECEPCIONISTA</t>
  </si>
  <si>
    <t>$4,450.00</t>
  </si>
  <si>
    <t>ENCARNACION RAMIREZ</t>
  </si>
  <si>
    <t>TESORERIA</t>
  </si>
  <si>
    <t>CAJERA</t>
  </si>
  <si>
    <t xml:space="preserve">YOSELIN </t>
  </si>
  <si>
    <t>LOPEZ RODRIGUEZ</t>
  </si>
  <si>
    <t xml:space="preserve">JULISSA </t>
  </si>
  <si>
    <t>BAUTISTA MEJIA</t>
  </si>
  <si>
    <t>CALIDAD</t>
  </si>
  <si>
    <t xml:space="preserve">DANIELA </t>
  </si>
  <si>
    <t>QUIÑONES IGLESIAS</t>
  </si>
  <si>
    <t>SECRETARIA</t>
  </si>
  <si>
    <t>YERNIN VICTORIA</t>
  </si>
  <si>
    <t>GOMEZ PEÑA</t>
  </si>
  <si>
    <t>COMPRAS</t>
  </si>
  <si>
    <t xml:space="preserve">GENESIS MARIEL </t>
  </si>
  <si>
    <t>SANTANA CARMONA</t>
  </si>
  <si>
    <t>AUXILIAR ADMINISTRATIVO I</t>
  </si>
  <si>
    <t>CONTABILIDAD</t>
  </si>
  <si>
    <t>ANA AURELINA</t>
  </si>
  <si>
    <t>GOMEZ</t>
  </si>
  <si>
    <t>CONTADORA</t>
  </si>
  <si>
    <t>$1,190.12</t>
  </si>
  <si>
    <t xml:space="preserve">LOIDA EUNICE </t>
  </si>
  <si>
    <t>SEGURA DE LA CRUZ</t>
  </si>
  <si>
    <t>DIRECCION</t>
  </si>
  <si>
    <t xml:space="preserve">YENSON JOSE </t>
  </si>
  <si>
    <t>DE LEON FELIZ</t>
  </si>
  <si>
    <t>MENSAJERO EXTERNO</t>
  </si>
  <si>
    <t>GERENCIA ADMINISTRATIVA</t>
  </si>
  <si>
    <t>GESTION HUMANA</t>
  </si>
  <si>
    <t xml:space="preserve">JESUS </t>
  </si>
  <si>
    <t>MARTINEZ</t>
  </si>
  <si>
    <t>ENCARGADO DE GESTION DEL TALEN</t>
  </si>
  <si>
    <t>$13,568.06</t>
  </si>
  <si>
    <t xml:space="preserve">ALEXIS JAVIER </t>
  </si>
  <si>
    <t>CEPEDE</t>
  </si>
  <si>
    <t>CAMILLERO</t>
  </si>
  <si>
    <t xml:space="preserve">VICTOR </t>
  </si>
  <si>
    <t>CABRERA POCHE</t>
  </si>
  <si>
    <t xml:space="preserve">BELKIS </t>
  </si>
  <si>
    <t>POLONIA PERALTA</t>
  </si>
  <si>
    <t>AUXILIAR DE HIGIENIZACION</t>
  </si>
  <si>
    <t xml:space="preserve">VICTOR MIGUEL </t>
  </si>
  <si>
    <t>GARCIA BAUTISTA</t>
  </si>
  <si>
    <t>$7,000.00</t>
  </si>
  <si>
    <t xml:space="preserve">ADARGISA </t>
  </si>
  <si>
    <t>TOLENTINO</t>
  </si>
  <si>
    <t>$3,400.00</t>
  </si>
  <si>
    <t xml:space="preserve">JOSEFINA </t>
  </si>
  <si>
    <t xml:space="preserve"> SANCHEZ VALDEZ</t>
  </si>
  <si>
    <t>MARINA</t>
  </si>
  <si>
    <t>DE LA ROSA CABRERA</t>
  </si>
  <si>
    <t>$7,440.00</t>
  </si>
  <si>
    <t>MILEDYS</t>
  </si>
  <si>
    <t xml:space="preserve"> BELTRE ALCANTARA</t>
  </si>
  <si>
    <t>$3,200.00</t>
  </si>
  <si>
    <t xml:space="preserve">ISIDRO </t>
  </si>
  <si>
    <t>CONCEPCION NOLASCO</t>
  </si>
  <si>
    <t>$1,450.00</t>
  </si>
  <si>
    <t xml:space="preserve">GEISON </t>
  </si>
  <si>
    <t>TOMAS PERDOMO</t>
  </si>
  <si>
    <t>$2,700.00</t>
  </si>
  <si>
    <t xml:space="preserve">FERNANDO </t>
  </si>
  <si>
    <t>RODRIGUEZ ARNO</t>
  </si>
  <si>
    <t>AUXILIAR DE HIGIENZACION</t>
  </si>
  <si>
    <t>$3,580.00</t>
  </si>
  <si>
    <t>MEDICO RADIOLOGO</t>
  </si>
  <si>
    <t>IMAGENES</t>
  </si>
  <si>
    <t xml:space="preserve">JUNIA CESARINA </t>
  </si>
  <si>
    <t>RAMIREZ OLIVO</t>
  </si>
  <si>
    <t>DIGITADOR (A)</t>
  </si>
  <si>
    <t>JONAS ALEXANDER</t>
  </si>
  <si>
    <t>DE LOS SANTOS GERMAN</t>
  </si>
  <si>
    <t xml:space="preserve">YUDITH </t>
  </si>
  <si>
    <t>HERNANDEZ DURAN</t>
  </si>
  <si>
    <t xml:space="preserve">JOSE JOAQUIN </t>
  </si>
  <si>
    <t>TEJADA SANTOS</t>
  </si>
  <si>
    <t xml:space="preserve">VIRGINIA </t>
  </si>
  <si>
    <t>CASILLA ESPINAL</t>
  </si>
  <si>
    <t>AUXILIAR DE ENFERMERIA</t>
  </si>
  <si>
    <t>MARIA DEL CARMEN</t>
  </si>
  <si>
    <t>ZARZUELA</t>
  </si>
  <si>
    <t>TECNICO RADIOLOGO</t>
  </si>
  <si>
    <t>ERICK LEANDRO</t>
  </si>
  <si>
    <t>LEGER RAMIREZ</t>
  </si>
  <si>
    <t>LEOMAYRA</t>
  </si>
  <si>
    <t>ALCANTARA FRIAS</t>
  </si>
  <si>
    <t>ANALISTA LEGAL</t>
  </si>
  <si>
    <t>LEGAL</t>
  </si>
  <si>
    <t xml:space="preserve">PABLO SEALTIEL </t>
  </si>
  <si>
    <t>URBAEZ FELIZ</t>
  </si>
  <si>
    <t>AYUDANTE DE MANTENIMIENTO</t>
  </si>
  <si>
    <t>MANTENIMIENTO</t>
  </si>
  <si>
    <t xml:space="preserve">MANUEL FELIX </t>
  </si>
  <si>
    <t>DE LOS SANTOS VIZCAINO</t>
  </si>
  <si>
    <t>ENCARGADO DE MANTENIMIENTO</t>
  </si>
  <si>
    <t>RONNY ISSAIAS</t>
  </si>
  <si>
    <t>REYES BAUTISTA</t>
  </si>
  <si>
    <t>SEGURIDAD</t>
  </si>
  <si>
    <t>MIEMBRO DE SEGURIDAD</t>
  </si>
  <si>
    <t xml:space="preserve">GUILLERMO </t>
  </si>
  <si>
    <t>GONZALEZ BAEZ</t>
  </si>
  <si>
    <t>ANIBAL  ANTONIO</t>
  </si>
  <si>
    <t xml:space="preserve"> RICHARDSON</t>
  </si>
  <si>
    <t>JULIO ALBERTO MALDONADO CATANO</t>
  </si>
  <si>
    <t>MALDONADO CATANO</t>
  </si>
  <si>
    <t>ENCARGADO DE SEGURIDAD</t>
  </si>
  <si>
    <t xml:space="preserve">CRISTERIO </t>
  </si>
  <si>
    <t>RIVERAS DE AZA</t>
  </si>
  <si>
    <t xml:space="preserve">JUAN MARIA </t>
  </si>
  <si>
    <t>HERNANDEZ CLETO</t>
  </si>
  <si>
    <t xml:space="preserve">LICO LUIS </t>
  </si>
  <si>
    <t>AGUSTIN ROMILIO</t>
  </si>
  <si>
    <t xml:space="preserve">FRANCISCO ANTONIO </t>
  </si>
  <si>
    <t>VALDEZ LEBRON</t>
  </si>
  <si>
    <t xml:space="preserve">NOLIO </t>
  </si>
  <si>
    <t>VALDEZ</t>
  </si>
  <si>
    <t xml:space="preserve">CELIDO </t>
  </si>
  <si>
    <t>CARABALLO CARABALLO</t>
  </si>
  <si>
    <t xml:space="preserve">LIESER HANS </t>
  </si>
  <si>
    <t>CEPEDA GUZMAN</t>
  </si>
  <si>
    <t xml:space="preserve">DARLUIS MANUEL </t>
  </si>
  <si>
    <t>MEDRANO FELIZ</t>
  </si>
  <si>
    <t>AUX. DE ATENCION AL USUARIO EN</t>
  </si>
  <si>
    <t>JUANA YUDERKA</t>
  </si>
  <si>
    <t xml:space="preserve">CANELA MOLINA </t>
  </si>
  <si>
    <t>ENCARGADA DE SEGUROS MEDICOS</t>
  </si>
  <si>
    <t>GRISMELDIS CANDELARIO ENCARNACION</t>
  </si>
  <si>
    <t>CANDELARIO ENCARNACION</t>
  </si>
  <si>
    <t xml:space="preserve">LUIS ERNESTO </t>
  </si>
  <si>
    <t xml:space="preserve"> CASADO NOVA</t>
  </si>
  <si>
    <t>FRANCIA MARIA VARGAS MEREJO</t>
  </si>
  <si>
    <t>VARGAS MEREJO</t>
  </si>
  <si>
    <t xml:space="preserve">ROSA MAIRENY </t>
  </si>
  <si>
    <t xml:space="preserve"> D OLEO MEDINA</t>
  </si>
  <si>
    <t xml:space="preserve">JOSE MIGUEL </t>
  </si>
  <si>
    <t>COISCOU MENDEZ</t>
  </si>
  <si>
    <t>ANALISTA DE FACTURACION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</si>
  <si>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</si>
  <si>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</si>
  <si>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</si>
  <si>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</si>
  <si>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</si>
  <si>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</si>
  <si>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 xml:space="preserve">WILLY </t>
  </si>
  <si>
    <t xml:space="preserve"> DE LA CRUZ DAMIAN</t>
  </si>
  <si>
    <t>CAJERO (A)Ç</t>
  </si>
  <si>
    <t>NIKAURY SANCHEZ BAEZ</t>
  </si>
  <si>
    <t>SANCHEZ BAEZ</t>
  </si>
  <si>
    <t>FELICIA ANTONIA</t>
  </si>
  <si>
    <t>PICHARDO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</si>
  <si>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</si>
  <si>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</si>
  <si>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</si>
  <si>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</si>
  <si>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</si>
  <si>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</si>
  <si>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</si>
  <si>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</si>
  <si>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</si>
  <si>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</si>
  <si>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</si>
  <si>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</si>
  <si>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 xml:space="preserve">AUX. DE ATENCION USUARIO </t>
  </si>
  <si>
    <t>AUXILIAR DE ATENCION AL USUARIO</t>
  </si>
  <si>
    <t xml:space="preserve">AUX. ATENCION USUARIO </t>
  </si>
  <si>
    <t xml:space="preserve">ESTADISTICA 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</si>
  <si>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</si>
  <si>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</si>
  <si>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</si>
  <si>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</si>
  <si>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</si>
  <si>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</si>
  <si>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ANAHI </t>
  </si>
  <si>
    <t>MINAYA ROJAS</t>
  </si>
  <si>
    <t>CLARISA</t>
  </si>
  <si>
    <t>NOVAS BAEZ</t>
  </si>
  <si>
    <t>MARIELENNYS DE JESUS</t>
  </si>
  <si>
    <t xml:space="preserve">ENFERMERA DE ATENCION </t>
  </si>
  <si>
    <t>LUISA MARIA</t>
  </si>
  <si>
    <t>FELIZ FELIZ</t>
  </si>
  <si>
    <t>KATIANA INDHIRA</t>
  </si>
  <si>
    <t>PEREZ GOMEZ</t>
  </si>
  <si>
    <t xml:space="preserve">ENCARGADADE PLANIFICACION </t>
  </si>
  <si>
    <t>BELTRE RAMIREZ</t>
  </si>
  <si>
    <t>MAURA MARGARITA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</si>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</sst>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14" fontId="4" fillId="3" borderId="1" xfId="0" applyNumberFormat="1" applyFont="1" applyFill="1" applyBorder="1"/>
    <xf numFmtId="2" fontId="3" fillId="3" borderId="1" xfId="0" applyNumberFormat="1" applyFont="1" applyFill="1" applyBorder="1"/>
    <xf numFmtId="14" fontId="3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/>
    <xf numFmtId="0" fontId="0" fillId="4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4" fontId="0" fillId="3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nosos.CEMADOJA/Downloads/Nomina.Contratados%20CONTROL%20Y%20FISCALIZACION%20NUEVO%20FORMATO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COMPENSACION (COMPLETIVO)"/>
      <sheetName val="COMPENSACION SERV. SEGURIDAD"/>
    </sheetNames>
    <sheetDataSet>
      <sheetData sheetId="0" refreshError="1">
        <row r="11">
          <cell r="J11">
            <v>23793</v>
          </cell>
        </row>
        <row r="118">
          <cell r="J118">
            <v>21771.75</v>
          </cell>
        </row>
        <row r="120">
          <cell r="J120">
            <v>69662.63</v>
          </cell>
        </row>
        <row r="122">
          <cell r="J122">
            <v>23843.98</v>
          </cell>
        </row>
        <row r="123">
          <cell r="J123">
            <v>17303</v>
          </cell>
        </row>
        <row r="124">
          <cell r="J124">
            <v>69662.63</v>
          </cell>
        </row>
        <row r="125">
          <cell r="J125">
            <v>0</v>
          </cell>
        </row>
        <row r="126">
          <cell r="J126">
            <v>17303</v>
          </cell>
        </row>
        <row r="127">
          <cell r="J127">
            <v>58000</v>
          </cell>
        </row>
        <row r="128">
          <cell r="J128">
            <v>35000</v>
          </cell>
        </row>
        <row r="130">
          <cell r="J130">
            <v>14943.5</v>
          </cell>
        </row>
        <row r="131">
          <cell r="J131">
            <v>14943.5</v>
          </cell>
        </row>
        <row r="133">
          <cell r="J133">
            <v>23843.98</v>
          </cell>
        </row>
        <row r="138">
          <cell r="J138">
            <v>58000</v>
          </cell>
        </row>
        <row r="139">
          <cell r="J139">
            <v>58000</v>
          </cell>
        </row>
        <row r="140">
          <cell r="J140">
            <v>25000</v>
          </cell>
        </row>
        <row r="141">
          <cell r="J141">
            <v>80000</v>
          </cell>
        </row>
        <row r="142">
          <cell r="J142">
            <v>14157</v>
          </cell>
        </row>
        <row r="143">
          <cell r="J143">
            <v>21858.65</v>
          </cell>
        </row>
        <row r="144">
          <cell r="J144">
            <v>17303</v>
          </cell>
        </row>
        <row r="145">
          <cell r="J145">
            <v>69662.63</v>
          </cell>
        </row>
        <row r="146">
          <cell r="J146">
            <v>21771.75</v>
          </cell>
        </row>
        <row r="147">
          <cell r="J147">
            <v>25000</v>
          </cell>
        </row>
        <row r="148">
          <cell r="J148">
            <v>21771.75</v>
          </cell>
        </row>
        <row r="149">
          <cell r="J149">
            <v>21771.75</v>
          </cell>
        </row>
        <row r="150">
          <cell r="J150">
            <v>21771.75</v>
          </cell>
        </row>
        <row r="151">
          <cell r="J151">
            <v>48757.5</v>
          </cell>
        </row>
        <row r="152">
          <cell r="J152">
            <v>21771.75</v>
          </cell>
        </row>
        <row r="153">
          <cell r="J153">
            <v>17303</v>
          </cell>
        </row>
        <row r="154">
          <cell r="J154">
            <v>17303</v>
          </cell>
        </row>
        <row r="155">
          <cell r="J155">
            <v>58000</v>
          </cell>
        </row>
        <row r="156">
          <cell r="J156">
            <v>17303</v>
          </cell>
        </row>
        <row r="157">
          <cell r="J157">
            <v>14943.5</v>
          </cell>
        </row>
        <row r="158">
          <cell r="J158">
            <v>14157</v>
          </cell>
        </row>
        <row r="159">
          <cell r="J159">
            <v>14157</v>
          </cell>
        </row>
        <row r="161">
          <cell r="J161">
            <v>14157</v>
          </cell>
        </row>
        <row r="162">
          <cell r="J162">
            <v>21771.75</v>
          </cell>
        </row>
        <row r="163">
          <cell r="J163">
            <v>21771.75</v>
          </cell>
        </row>
        <row r="164">
          <cell r="J164">
            <v>21771.75</v>
          </cell>
        </row>
        <row r="165">
          <cell r="J165">
            <v>17303</v>
          </cell>
        </row>
        <row r="166">
          <cell r="J166">
            <v>21858.65</v>
          </cell>
        </row>
        <row r="167">
          <cell r="J167">
            <v>25000</v>
          </cell>
        </row>
        <row r="168">
          <cell r="J168">
            <v>17303</v>
          </cell>
        </row>
        <row r="169">
          <cell r="J169">
            <v>79827.740000000005</v>
          </cell>
        </row>
        <row r="170">
          <cell r="J170">
            <v>30000</v>
          </cell>
        </row>
        <row r="171">
          <cell r="J171">
            <v>21771.75</v>
          </cell>
        </row>
        <row r="172">
          <cell r="J172">
            <v>21771.75</v>
          </cell>
        </row>
        <row r="173">
          <cell r="J173">
            <v>35000</v>
          </cell>
        </row>
        <row r="174">
          <cell r="J174">
            <v>16500</v>
          </cell>
        </row>
        <row r="175">
          <cell r="J175">
            <v>21771.75</v>
          </cell>
        </row>
        <row r="177">
          <cell r="J177">
            <v>30000</v>
          </cell>
        </row>
        <row r="178">
          <cell r="J178">
            <v>14943.5</v>
          </cell>
        </row>
        <row r="179">
          <cell r="J179">
            <v>17303</v>
          </cell>
        </row>
        <row r="180">
          <cell r="J180">
            <v>17303</v>
          </cell>
        </row>
        <row r="181">
          <cell r="J181">
            <v>17303</v>
          </cell>
        </row>
        <row r="182">
          <cell r="J182">
            <v>21771.75</v>
          </cell>
        </row>
        <row r="183">
          <cell r="J183">
            <v>25000</v>
          </cell>
        </row>
        <row r="184">
          <cell r="J184">
            <v>17303</v>
          </cell>
        </row>
        <row r="185">
          <cell r="J185">
            <v>29751.11</v>
          </cell>
        </row>
        <row r="186">
          <cell r="J186">
            <v>29751.11</v>
          </cell>
        </row>
        <row r="187">
          <cell r="J187">
            <v>58000</v>
          </cell>
        </row>
        <row r="188">
          <cell r="J188">
            <v>14943.5</v>
          </cell>
        </row>
        <row r="189">
          <cell r="J189">
            <v>25000</v>
          </cell>
        </row>
        <row r="190">
          <cell r="J190">
            <v>21858.65</v>
          </cell>
        </row>
        <row r="191">
          <cell r="J191">
            <v>21771.75</v>
          </cell>
        </row>
        <row r="192">
          <cell r="J192">
            <v>17303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5"/>
  <sheetViews>
    <sheetView showGridLines="0" tabSelected="1" topLeftCell="J73" zoomScale="90" zoomScaleNormal="90" workbookViewId="0">
      <selection activeCell="B83" sqref="B83"/>
    </sheetView>
  </sheetViews>
  <sheetFormatPr baseColWidth="10" defaultColWidth="9.140625" defaultRowHeight="15" x14ac:dyDescent="0.25"/>
  <cols>
    <col min="1" max="1" width="11.140625" customWidth="1"/>
    <col min="2" max="4" width="21" customWidth="1"/>
    <col min="5" max="5" width="38.5703125" customWidth="1"/>
    <col min="6" max="6" width="30.140625" customWidth="1"/>
    <col min="7" max="15" width="21" customWidth="1"/>
  </cols>
  <sheetData>
    <row r="1" spans="1:25" x14ac:dyDescent="0.25">
      <c r="A1" s="17"/>
      <c r="D1" s="17"/>
    </row>
    <row r="2" spans="1:25" ht="18.75" x14ac:dyDescent="0.3">
      <c r="A2" s="17"/>
      <c r="B2" s="18"/>
      <c r="C2" s="19" t="s">
        <v>203</v>
      </c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5" x14ac:dyDescent="0.25">
      <c r="A3" s="17"/>
      <c r="B3" s="18"/>
      <c r="C3" s="20" t="s">
        <v>204</v>
      </c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5" x14ac:dyDescent="0.25">
      <c r="A4" s="17"/>
      <c r="B4" s="18"/>
      <c r="E4" s="17"/>
      <c r="K4" s="18"/>
      <c r="L4" s="18"/>
      <c r="M4" s="18"/>
      <c r="N4" s="18"/>
      <c r="O4" s="18"/>
    </row>
    <row r="5" spans="1:25" x14ac:dyDescent="0.25">
      <c r="A5" s="17"/>
      <c r="B5" s="21" t="s">
        <v>205</v>
      </c>
      <c r="C5" s="22" t="s">
        <v>206</v>
      </c>
      <c r="D5" s="23" t="str">
        <f>IFERROR(VLOOKUP(C5,[1]Hoja2!$C$4:$D$12,2,FALSE),"")</f>
        <v>Reg_0</v>
      </c>
      <c r="E5" s="21" t="s">
        <v>207</v>
      </c>
      <c r="F5" s="22" t="s">
        <v>208</v>
      </c>
      <c r="J5" s="18"/>
      <c r="K5" s="18"/>
      <c r="L5" s="18"/>
      <c r="M5" s="18"/>
      <c r="N5" s="18"/>
      <c r="O5" s="18"/>
    </row>
    <row r="6" spans="1:25" x14ac:dyDescent="0.25">
      <c r="A6" s="26"/>
      <c r="B6" s="21"/>
      <c r="C6" s="28"/>
      <c r="D6" s="23"/>
      <c r="E6" s="21"/>
      <c r="F6" s="27"/>
      <c r="J6" s="18"/>
      <c r="K6" s="18"/>
      <c r="L6" s="18"/>
      <c r="M6" s="18"/>
      <c r="N6" s="18"/>
      <c r="O6" s="18"/>
    </row>
    <row r="7" spans="1:25" x14ac:dyDescent="0.25">
      <c r="A7" s="26"/>
      <c r="B7" s="21"/>
      <c r="C7" s="28"/>
      <c r="D7" s="23"/>
      <c r="E7" s="21"/>
      <c r="F7" s="28"/>
      <c r="G7" t="s">
        <v>213</v>
      </c>
      <c r="J7" s="18"/>
      <c r="K7" s="18"/>
      <c r="L7" s="18"/>
      <c r="M7" s="18"/>
      <c r="N7" s="18"/>
      <c r="O7" s="18"/>
    </row>
    <row r="8" spans="1:25" x14ac:dyDescent="0.25">
      <c r="A8" s="26"/>
      <c r="B8" s="21"/>
      <c r="C8" s="22"/>
      <c r="D8" s="23"/>
      <c r="E8" s="21"/>
      <c r="F8" s="22"/>
      <c r="J8" s="18"/>
      <c r="K8" s="18"/>
      <c r="L8" s="18"/>
      <c r="M8" s="18"/>
      <c r="N8" s="18"/>
      <c r="O8" s="18"/>
    </row>
    <row r="9" spans="1:25" x14ac:dyDescent="0.25">
      <c r="A9" s="17"/>
      <c r="B9" s="21" t="s">
        <v>209</v>
      </c>
      <c r="C9" s="24">
        <v>2022</v>
      </c>
      <c r="E9" s="21" t="s">
        <v>210</v>
      </c>
      <c r="F9" s="25" t="s">
        <v>237</v>
      </c>
      <c r="J9" s="18"/>
      <c r="K9" s="18"/>
      <c r="L9" s="18"/>
      <c r="M9" s="18"/>
      <c r="N9" s="18"/>
      <c r="O9" s="18"/>
    </row>
    <row r="10" spans="1:2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25" s="33" customFormat="1" ht="15.75" x14ac:dyDescent="0.3">
      <c r="A11" s="34">
        <v>1</v>
      </c>
      <c r="B11" s="9" t="s">
        <v>73</v>
      </c>
      <c r="C11" s="9" t="s">
        <v>74</v>
      </c>
      <c r="D11" s="35" t="s">
        <v>17</v>
      </c>
      <c r="E11" s="29" t="s">
        <v>61</v>
      </c>
      <c r="F11" s="29" t="s">
        <v>75</v>
      </c>
      <c r="G11" s="4" t="s">
        <v>19</v>
      </c>
      <c r="H11" s="12">
        <v>44078</v>
      </c>
      <c r="I11" s="12">
        <v>44443</v>
      </c>
      <c r="J11" s="11">
        <v>35000</v>
      </c>
      <c r="K11" s="7">
        <f t="shared" ref="K11:K41" si="0">J11*2.87%</f>
        <v>1004.5</v>
      </c>
      <c r="L11" s="36">
        <v>0</v>
      </c>
      <c r="M11" s="8">
        <f>'[2]NOMINA INTERNA'!J120*3.04%</f>
        <v>2117.7439520000003</v>
      </c>
      <c r="N11" s="36">
        <v>0</v>
      </c>
      <c r="O11" s="37">
        <f t="shared" ref="O11:O44" si="1">J11-K11-L11-M11-N11</f>
        <v>31877.756047999999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5" s="33" customFormat="1" ht="15.75" x14ac:dyDescent="0.3">
      <c r="A12" s="34">
        <v>2</v>
      </c>
      <c r="B12" s="9" t="s">
        <v>232</v>
      </c>
      <c r="C12" s="9" t="s">
        <v>233</v>
      </c>
      <c r="D12" s="35" t="s">
        <v>17</v>
      </c>
      <c r="E12" s="29" t="s">
        <v>234</v>
      </c>
      <c r="F12" s="29" t="s">
        <v>75</v>
      </c>
      <c r="G12" s="4" t="s">
        <v>19</v>
      </c>
      <c r="H12" s="10">
        <v>44562</v>
      </c>
      <c r="I12" s="10">
        <v>44713</v>
      </c>
      <c r="J12" s="11">
        <v>58000</v>
      </c>
      <c r="K12" s="7">
        <v>1664.6</v>
      </c>
      <c r="L12" s="36">
        <v>3110.29</v>
      </c>
      <c r="M12" s="8">
        <v>661.86</v>
      </c>
      <c r="N12" s="36"/>
      <c r="O12" s="37">
        <v>22519.3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s="33" customFormat="1" ht="15.75" x14ac:dyDescent="0.3">
      <c r="A13" s="34">
        <v>3</v>
      </c>
      <c r="B13" s="9" t="s">
        <v>136</v>
      </c>
      <c r="C13" s="9" t="s">
        <v>137</v>
      </c>
      <c r="D13" s="35" t="s">
        <v>17</v>
      </c>
      <c r="E13" s="29" t="s">
        <v>138</v>
      </c>
      <c r="F13" s="29" t="s">
        <v>139</v>
      </c>
      <c r="G13" s="4" t="s">
        <v>19</v>
      </c>
      <c r="H13" s="10">
        <v>44105</v>
      </c>
      <c r="I13" s="10">
        <v>44470</v>
      </c>
      <c r="J13" s="11">
        <v>58000</v>
      </c>
      <c r="K13" s="7">
        <f t="shared" si="0"/>
        <v>1664.6</v>
      </c>
      <c r="L13" s="36">
        <v>3110.29</v>
      </c>
      <c r="M13" s="8">
        <f>'[2]NOMINA INTERNA'!J147*3.04%</f>
        <v>760</v>
      </c>
      <c r="N13" s="36">
        <v>0</v>
      </c>
      <c r="O13" s="37">
        <f t="shared" si="1"/>
        <v>52465.11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s="33" customFormat="1" ht="15.75" x14ac:dyDescent="0.3">
      <c r="A14" s="34">
        <v>4</v>
      </c>
      <c r="B14" s="9" t="s">
        <v>56</v>
      </c>
      <c r="C14" s="9" t="s">
        <v>57</v>
      </c>
      <c r="D14" s="35" t="s">
        <v>17</v>
      </c>
      <c r="E14" s="29" t="s">
        <v>219</v>
      </c>
      <c r="F14" s="29" t="s">
        <v>58</v>
      </c>
      <c r="G14" s="4" t="s">
        <v>19</v>
      </c>
      <c r="H14" s="10">
        <v>44088</v>
      </c>
      <c r="I14" s="10">
        <v>44453</v>
      </c>
      <c r="J14" s="11">
        <v>58000</v>
      </c>
      <c r="K14" s="7">
        <f t="shared" si="0"/>
        <v>1664.6</v>
      </c>
      <c r="L14" s="39">
        <v>3110.29</v>
      </c>
      <c r="M14" s="8">
        <f>'[2]NOMINA INTERNA'!J130*3.04%</f>
        <v>454.2824</v>
      </c>
      <c r="N14" s="36">
        <v>0</v>
      </c>
      <c r="O14" s="37">
        <f t="shared" si="1"/>
        <v>52770.827600000004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s="33" customFormat="1" ht="15.75" x14ac:dyDescent="0.3">
      <c r="A15" s="34">
        <v>5</v>
      </c>
      <c r="B15" s="9" t="s">
        <v>59</v>
      </c>
      <c r="C15" s="9" t="s">
        <v>60</v>
      </c>
      <c r="D15" s="35" t="s">
        <v>17</v>
      </c>
      <c r="E15" s="29" t="s">
        <v>61</v>
      </c>
      <c r="F15" s="29" t="s">
        <v>58</v>
      </c>
      <c r="G15" s="4" t="s">
        <v>19</v>
      </c>
      <c r="H15" s="10">
        <v>44105</v>
      </c>
      <c r="I15" s="10">
        <v>44470</v>
      </c>
      <c r="J15" s="11">
        <v>25000</v>
      </c>
      <c r="K15" s="7">
        <f t="shared" si="0"/>
        <v>717.5</v>
      </c>
      <c r="L15" s="36">
        <v>0</v>
      </c>
      <c r="M15" s="8">
        <f>'[2]NOMINA INTERNA'!J159*3.04%</f>
        <v>430.37279999999998</v>
      </c>
      <c r="N15" s="36">
        <v>0</v>
      </c>
      <c r="O15" s="37">
        <f t="shared" si="1"/>
        <v>23852.127199999999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s="33" customFormat="1" ht="15.75" x14ac:dyDescent="0.3">
      <c r="A16" s="34">
        <v>6</v>
      </c>
      <c r="B16" s="9" t="s">
        <v>189</v>
      </c>
      <c r="C16" s="9" t="s">
        <v>190</v>
      </c>
      <c r="D16" s="35" t="s">
        <v>22</v>
      </c>
      <c r="E16" s="29" t="s">
        <v>191</v>
      </c>
      <c r="F16" s="29" t="s">
        <v>192</v>
      </c>
      <c r="G16" s="4" t="s">
        <v>19</v>
      </c>
      <c r="H16" s="10">
        <v>44136</v>
      </c>
      <c r="I16" s="10">
        <v>44501</v>
      </c>
      <c r="J16" s="11">
        <v>30000</v>
      </c>
      <c r="K16" s="7">
        <f t="shared" si="0"/>
        <v>861</v>
      </c>
      <c r="L16" s="36">
        <v>0</v>
      </c>
      <c r="M16" s="8">
        <f>'[2]NOMINA INTERNA'!J162*3.04%</f>
        <v>661.86120000000005</v>
      </c>
      <c r="N16" s="36">
        <v>0</v>
      </c>
      <c r="O16" s="37">
        <f t="shared" si="1"/>
        <v>28477.138800000001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s="33" customFormat="1" ht="15.75" x14ac:dyDescent="0.3">
      <c r="A17" s="34">
        <v>7</v>
      </c>
      <c r="B17" s="9" t="s">
        <v>220</v>
      </c>
      <c r="C17" s="9" t="s">
        <v>221</v>
      </c>
      <c r="D17" s="35" t="s">
        <v>222</v>
      </c>
      <c r="E17" s="29" t="s">
        <v>223</v>
      </c>
      <c r="F17" s="29" t="s">
        <v>192</v>
      </c>
      <c r="G17" s="4" t="s">
        <v>19</v>
      </c>
      <c r="H17" s="10">
        <v>44409</v>
      </c>
      <c r="I17" s="10">
        <v>44774</v>
      </c>
      <c r="J17" s="11">
        <v>25000</v>
      </c>
      <c r="K17" s="7">
        <f t="shared" si="0"/>
        <v>717.5</v>
      </c>
      <c r="L17" s="36"/>
      <c r="M17" s="8">
        <v>661.86</v>
      </c>
      <c r="N17" s="36"/>
      <c r="O17" s="37">
        <f t="shared" si="1"/>
        <v>23620.639999999999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5" s="33" customFormat="1" ht="15.75" x14ac:dyDescent="0.3">
      <c r="A18" s="34">
        <v>8</v>
      </c>
      <c r="B18" s="9" t="s">
        <v>193</v>
      </c>
      <c r="C18" s="9" t="s">
        <v>194</v>
      </c>
      <c r="D18" s="35" t="s">
        <v>22</v>
      </c>
      <c r="E18" s="29" t="s">
        <v>218</v>
      </c>
      <c r="F18" s="29" t="s">
        <v>192</v>
      </c>
      <c r="G18" s="4" t="s">
        <v>19</v>
      </c>
      <c r="H18" s="10">
        <v>44136</v>
      </c>
      <c r="I18" s="12">
        <v>44501</v>
      </c>
      <c r="J18" s="11">
        <v>30000</v>
      </c>
      <c r="K18" s="7">
        <f t="shared" si="0"/>
        <v>861</v>
      </c>
      <c r="L18" s="36">
        <v>0</v>
      </c>
      <c r="M18" s="8">
        <f>'[2]NOMINA INTERNA'!J169*3.04%</f>
        <v>2426.7632960000001</v>
      </c>
      <c r="N18" s="36">
        <v>0</v>
      </c>
      <c r="O18" s="37">
        <f t="shared" si="1"/>
        <v>26712.236703999999</v>
      </c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5" s="33" customFormat="1" ht="15.75" x14ac:dyDescent="0.3">
      <c r="A19" s="34">
        <v>9</v>
      </c>
      <c r="B19" s="9" t="s">
        <v>119</v>
      </c>
      <c r="C19" s="9" t="s">
        <v>120</v>
      </c>
      <c r="D19" s="35" t="s">
        <v>17</v>
      </c>
      <c r="E19" s="29" t="s">
        <v>121</v>
      </c>
      <c r="F19" s="29" t="s">
        <v>118</v>
      </c>
      <c r="G19" s="4" t="s">
        <v>19</v>
      </c>
      <c r="H19" s="10">
        <v>44105</v>
      </c>
      <c r="I19" s="10">
        <v>44470</v>
      </c>
      <c r="J19" s="11">
        <v>21771.75</v>
      </c>
      <c r="K19" s="7">
        <f t="shared" si="0"/>
        <v>624.84922500000005</v>
      </c>
      <c r="L19" s="36">
        <v>0</v>
      </c>
      <c r="M19" s="8">
        <f>'[2]NOMINA INTERNA'!J140*3.04%</f>
        <v>760</v>
      </c>
      <c r="N19" s="36">
        <v>0</v>
      </c>
      <c r="O19" s="37">
        <f t="shared" si="1"/>
        <v>20386.900774999998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s="33" customFormat="1" ht="15.75" x14ac:dyDescent="0.3">
      <c r="A20" s="34">
        <v>10</v>
      </c>
      <c r="B20" s="9" t="s">
        <v>230</v>
      </c>
      <c r="C20" s="9" t="s">
        <v>231</v>
      </c>
      <c r="D20" s="35" t="s">
        <v>17</v>
      </c>
      <c r="E20" s="29" t="s">
        <v>121</v>
      </c>
      <c r="F20" s="29" t="s">
        <v>118</v>
      </c>
      <c r="G20" s="4" t="s">
        <v>19</v>
      </c>
      <c r="H20" s="10">
        <v>44409</v>
      </c>
      <c r="I20" s="10">
        <v>44774</v>
      </c>
      <c r="J20" s="11">
        <v>21771.75</v>
      </c>
      <c r="K20" s="7">
        <f t="shared" si="0"/>
        <v>624.84922500000005</v>
      </c>
      <c r="L20" s="36"/>
      <c r="M20" s="8">
        <v>760</v>
      </c>
      <c r="N20" s="36"/>
      <c r="O20" s="37">
        <v>20386.900000000001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s="33" customFormat="1" ht="15.75" x14ac:dyDescent="0.3">
      <c r="A21" s="34">
        <v>11</v>
      </c>
      <c r="B21" s="9" t="s">
        <v>122</v>
      </c>
      <c r="C21" s="9" t="s">
        <v>123</v>
      </c>
      <c r="D21" s="35" t="s">
        <v>22</v>
      </c>
      <c r="E21" s="29" t="s">
        <v>121</v>
      </c>
      <c r="F21" s="29" t="s">
        <v>118</v>
      </c>
      <c r="G21" s="4" t="s">
        <v>19</v>
      </c>
      <c r="H21" s="10">
        <v>44105</v>
      </c>
      <c r="I21" s="10">
        <v>44470</v>
      </c>
      <c r="J21" s="11">
        <v>21771.75</v>
      </c>
      <c r="K21" s="7">
        <f t="shared" si="0"/>
        <v>624.84922500000005</v>
      </c>
      <c r="L21" s="36">
        <v>0</v>
      </c>
      <c r="M21" s="8">
        <f>'[2]NOMINA INTERNA'!J141*3.04%</f>
        <v>2432</v>
      </c>
      <c r="N21" s="36">
        <v>0</v>
      </c>
      <c r="O21" s="37">
        <f t="shared" si="1"/>
        <v>18714.900774999998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25" s="33" customFormat="1" ht="15.75" x14ac:dyDescent="0.3">
      <c r="A22" s="34">
        <v>12</v>
      </c>
      <c r="B22" s="9" t="s">
        <v>124</v>
      </c>
      <c r="C22" s="9" t="s">
        <v>125</v>
      </c>
      <c r="D22" s="35" t="s">
        <v>17</v>
      </c>
      <c r="E22" s="29" t="s">
        <v>117</v>
      </c>
      <c r="F22" s="29" t="s">
        <v>118</v>
      </c>
      <c r="G22" s="4" t="s">
        <v>19</v>
      </c>
      <c r="H22" s="10">
        <v>44088</v>
      </c>
      <c r="I22" s="10">
        <v>44453</v>
      </c>
      <c r="J22" s="11">
        <v>79827.740000000005</v>
      </c>
      <c r="K22" s="7">
        <f t="shared" si="0"/>
        <v>2291.0561379999999</v>
      </c>
      <c r="L22" s="36">
        <v>7360.42</v>
      </c>
      <c r="M22" s="8">
        <f>'[2]NOMINA INTERNA'!J161*3.04%</f>
        <v>430.37279999999998</v>
      </c>
      <c r="N22" s="36">
        <v>0</v>
      </c>
      <c r="O22" s="37">
        <f t="shared" si="1"/>
        <v>69745.89106200001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5" s="33" customFormat="1" ht="15.75" x14ac:dyDescent="0.3">
      <c r="A23" s="34">
        <v>13</v>
      </c>
      <c r="B23" s="9" t="s">
        <v>126</v>
      </c>
      <c r="C23" s="9" t="s">
        <v>127</v>
      </c>
      <c r="D23" s="35" t="s">
        <v>22</v>
      </c>
      <c r="E23" s="29" t="s">
        <v>121</v>
      </c>
      <c r="F23" s="29" t="s">
        <v>118</v>
      </c>
      <c r="G23" s="4" t="s">
        <v>19</v>
      </c>
      <c r="H23" s="10">
        <v>44136</v>
      </c>
      <c r="I23" s="12">
        <v>44501</v>
      </c>
      <c r="J23" s="11">
        <v>21771.75</v>
      </c>
      <c r="K23" s="7">
        <f t="shared" si="0"/>
        <v>624.84922500000005</v>
      </c>
      <c r="L23" s="36">
        <v>0</v>
      </c>
      <c r="M23" s="8">
        <f>'[2]NOMINA INTERNA'!J163*3.04%</f>
        <v>661.86120000000005</v>
      </c>
      <c r="N23" s="36">
        <v>0</v>
      </c>
      <c r="O23" s="37">
        <f t="shared" si="1"/>
        <v>20485.039574999999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s="33" customFormat="1" ht="15.75" x14ac:dyDescent="0.3">
      <c r="A24" s="34">
        <v>14</v>
      </c>
      <c r="B24" s="9" t="s">
        <v>128</v>
      </c>
      <c r="C24" s="9" t="s">
        <v>51</v>
      </c>
      <c r="D24" s="35" t="s">
        <v>17</v>
      </c>
      <c r="E24" s="29" t="s">
        <v>121</v>
      </c>
      <c r="F24" s="29" t="s">
        <v>118</v>
      </c>
      <c r="G24" s="4" t="s">
        <v>19</v>
      </c>
      <c r="H24" s="10">
        <v>44136</v>
      </c>
      <c r="I24" s="12">
        <v>44501</v>
      </c>
      <c r="J24" s="11">
        <v>21771.75</v>
      </c>
      <c r="K24" s="7">
        <f t="shared" si="0"/>
        <v>624.84922500000005</v>
      </c>
      <c r="L24" s="36">
        <v>0</v>
      </c>
      <c r="M24" s="8">
        <f>'[2]NOMINA INTERNA'!J164*3.04%</f>
        <v>661.86120000000005</v>
      </c>
      <c r="N24" s="36">
        <v>8350</v>
      </c>
      <c r="O24" s="37">
        <f t="shared" si="1"/>
        <v>12135.039574999999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5" s="33" customFormat="1" ht="15.75" x14ac:dyDescent="0.3">
      <c r="A25" s="34">
        <v>15</v>
      </c>
      <c r="B25" s="9" t="s">
        <v>99</v>
      </c>
      <c r="C25" s="9" t="s">
        <v>129</v>
      </c>
      <c r="D25" s="35" t="s">
        <v>17</v>
      </c>
      <c r="E25" s="29" t="s">
        <v>130</v>
      </c>
      <c r="F25" s="29" t="s">
        <v>118</v>
      </c>
      <c r="G25" s="4" t="s">
        <v>19</v>
      </c>
      <c r="H25" s="10">
        <v>44136</v>
      </c>
      <c r="I25" s="12">
        <v>44501</v>
      </c>
      <c r="J25" s="11">
        <v>29751.11</v>
      </c>
      <c r="K25" s="7">
        <f t="shared" si="0"/>
        <v>853.85685699999999</v>
      </c>
      <c r="L25" s="36">
        <v>0</v>
      </c>
      <c r="M25" s="8">
        <f>'[2]NOMINA INTERNA'!J168*3.04%</f>
        <v>526.01120000000003</v>
      </c>
      <c r="N25" s="36">
        <v>3190</v>
      </c>
      <c r="O25" s="37">
        <f t="shared" si="1"/>
        <v>25181.241943000001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s="33" customFormat="1" ht="15.75" x14ac:dyDescent="0.3">
      <c r="A26" s="34">
        <v>16</v>
      </c>
      <c r="B26" s="9" t="s">
        <v>236</v>
      </c>
      <c r="C26" s="9" t="s">
        <v>235</v>
      </c>
      <c r="D26" s="35" t="s">
        <v>17</v>
      </c>
      <c r="E26" s="29" t="s">
        <v>229</v>
      </c>
      <c r="F26" s="29" t="s">
        <v>118</v>
      </c>
      <c r="G26" s="4" t="s">
        <v>19</v>
      </c>
      <c r="H26" s="10">
        <v>44409</v>
      </c>
      <c r="I26" s="12">
        <v>44774</v>
      </c>
      <c r="J26" s="11">
        <v>59502.2</v>
      </c>
      <c r="K26" s="7">
        <f t="shared" si="0"/>
        <v>1707.7131399999998</v>
      </c>
      <c r="L26" s="36"/>
      <c r="M26" s="11">
        <v>1808.87</v>
      </c>
      <c r="N26" s="36"/>
      <c r="O26" s="37">
        <v>52929.42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5" s="33" customFormat="1" ht="15.75" x14ac:dyDescent="0.3">
      <c r="A27" s="34">
        <v>17</v>
      </c>
      <c r="B27" s="3" t="s">
        <v>131</v>
      </c>
      <c r="C27" s="3" t="s">
        <v>132</v>
      </c>
      <c r="D27" s="35" t="s">
        <v>17</v>
      </c>
      <c r="E27" s="4" t="s">
        <v>133</v>
      </c>
      <c r="F27" s="4" t="s">
        <v>118</v>
      </c>
      <c r="G27" s="4" t="s">
        <v>19</v>
      </c>
      <c r="H27" s="5">
        <v>44200</v>
      </c>
      <c r="I27" s="5">
        <v>44565</v>
      </c>
      <c r="J27" s="6">
        <v>29751.11</v>
      </c>
      <c r="K27" s="7">
        <f t="shared" si="0"/>
        <v>853.85685699999999</v>
      </c>
      <c r="L27" s="36">
        <v>0</v>
      </c>
      <c r="M27" s="8">
        <f>'[2]NOMINA INTERNA'!J177*3.04%</f>
        <v>912</v>
      </c>
      <c r="N27" s="36">
        <v>0</v>
      </c>
      <c r="O27" s="37">
        <f t="shared" si="1"/>
        <v>27985.253143000002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 s="33" customFormat="1" ht="15.75" x14ac:dyDescent="0.3">
      <c r="A28" s="34">
        <v>18</v>
      </c>
      <c r="B28" s="3" t="s">
        <v>134</v>
      </c>
      <c r="C28" s="3" t="s">
        <v>135</v>
      </c>
      <c r="D28" s="35" t="s">
        <v>22</v>
      </c>
      <c r="E28" s="4" t="s">
        <v>133</v>
      </c>
      <c r="F28" s="4" t="s">
        <v>118</v>
      </c>
      <c r="G28" s="4" t="s">
        <v>19</v>
      </c>
      <c r="H28" s="5">
        <v>44200</v>
      </c>
      <c r="I28" s="5">
        <v>44565</v>
      </c>
      <c r="J28" s="6">
        <v>29751.11</v>
      </c>
      <c r="K28" s="7">
        <f t="shared" si="0"/>
        <v>853.85685699999999</v>
      </c>
      <c r="L28" s="36">
        <v>0</v>
      </c>
      <c r="M28" s="8">
        <f>'[2]NOMINA INTERNA'!J178*3.04%</f>
        <v>454.2824</v>
      </c>
      <c r="N28" s="36">
        <v>0</v>
      </c>
      <c r="O28" s="37">
        <f t="shared" si="1"/>
        <v>28442.970743000002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spans="1:25" s="33" customFormat="1" ht="15.75" x14ac:dyDescent="0.3">
      <c r="A29" s="34">
        <v>19</v>
      </c>
      <c r="B29" s="9" t="s">
        <v>81</v>
      </c>
      <c r="C29" s="9" t="s">
        <v>82</v>
      </c>
      <c r="D29" s="35" t="s">
        <v>22</v>
      </c>
      <c r="E29" s="29" t="s">
        <v>83</v>
      </c>
      <c r="F29" s="29" t="s">
        <v>80</v>
      </c>
      <c r="G29" s="4" t="s">
        <v>19</v>
      </c>
      <c r="H29" s="10">
        <v>44083</v>
      </c>
      <c r="I29" s="10">
        <v>44448</v>
      </c>
      <c r="J29" s="11">
        <v>80000</v>
      </c>
      <c r="K29" s="7">
        <f t="shared" si="0"/>
        <v>2296</v>
      </c>
      <c r="L29" s="39">
        <v>7400.94</v>
      </c>
      <c r="M29" s="8">
        <f>'[2]NOMINA INTERNA'!J133*3.04%</f>
        <v>724.85699199999999</v>
      </c>
      <c r="N29" s="36" t="s">
        <v>84</v>
      </c>
      <c r="O29" s="37">
        <f t="shared" si="1"/>
        <v>56010.143007999999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25" s="33" customFormat="1" ht="15.75" x14ac:dyDescent="0.3">
      <c r="A30" s="34">
        <v>20</v>
      </c>
      <c r="B30" s="9" t="s">
        <v>76</v>
      </c>
      <c r="C30" s="9" t="s">
        <v>77</v>
      </c>
      <c r="D30" s="35" t="s">
        <v>22</v>
      </c>
      <c r="E30" s="29" t="s">
        <v>78</v>
      </c>
      <c r="F30" s="29" t="s">
        <v>79</v>
      </c>
      <c r="G30" s="4" t="s">
        <v>19</v>
      </c>
      <c r="H30" s="10">
        <v>44136</v>
      </c>
      <c r="I30" s="12">
        <v>44501</v>
      </c>
      <c r="J30" s="11">
        <v>16500</v>
      </c>
      <c r="K30" s="7">
        <f t="shared" si="0"/>
        <v>473.55</v>
      </c>
      <c r="L30" s="36">
        <v>0</v>
      </c>
      <c r="M30" s="8">
        <f>'[2]NOMINA INTERNA'!J166*3.04%</f>
        <v>664.50296000000003</v>
      </c>
      <c r="N30" s="36">
        <v>0</v>
      </c>
      <c r="O30" s="37">
        <f t="shared" si="1"/>
        <v>15361.947040000001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pans="1:25" s="33" customFormat="1" ht="15.75" x14ac:dyDescent="0.3">
      <c r="A31" s="34">
        <v>21</v>
      </c>
      <c r="B31" s="9" t="s">
        <v>65</v>
      </c>
      <c r="C31" s="9" t="s">
        <v>66</v>
      </c>
      <c r="D31" s="35" t="s">
        <v>17</v>
      </c>
      <c r="E31" s="29" t="s">
        <v>67</v>
      </c>
      <c r="F31" s="29" t="s">
        <v>68</v>
      </c>
      <c r="G31" s="4" t="s">
        <v>19</v>
      </c>
      <c r="H31" s="10">
        <v>44105</v>
      </c>
      <c r="I31" s="10">
        <v>44470</v>
      </c>
      <c r="J31" s="11">
        <v>21771.75</v>
      </c>
      <c r="K31" s="7">
        <f t="shared" si="0"/>
        <v>624.84922500000005</v>
      </c>
      <c r="L31" s="36">
        <v>0</v>
      </c>
      <c r="M31" s="8">
        <f>'[2]NOMINA INTERNA'!J155*3.04%</f>
        <v>1763.2</v>
      </c>
      <c r="N31" s="36">
        <v>0</v>
      </c>
      <c r="O31" s="37">
        <f t="shared" si="1"/>
        <v>19383.700774999998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25" s="33" customFormat="1" ht="15.75" x14ac:dyDescent="0.3">
      <c r="A32" s="34">
        <v>22</v>
      </c>
      <c r="B32" s="3" t="s">
        <v>69</v>
      </c>
      <c r="C32" s="3" t="s">
        <v>70</v>
      </c>
      <c r="D32" s="35" t="s">
        <v>17</v>
      </c>
      <c r="E32" s="4" t="s">
        <v>71</v>
      </c>
      <c r="F32" s="4" t="s">
        <v>68</v>
      </c>
      <c r="G32" s="4" t="s">
        <v>19</v>
      </c>
      <c r="H32" s="5">
        <v>44200</v>
      </c>
      <c r="I32" s="5">
        <v>44565</v>
      </c>
      <c r="J32" s="6">
        <v>58000</v>
      </c>
      <c r="K32" s="7">
        <f t="shared" si="0"/>
        <v>1664.6</v>
      </c>
      <c r="L32" s="36">
        <v>2872.27</v>
      </c>
      <c r="M32" s="8">
        <f>'[2]NOMINA INTERNA'!J179*3.04%</f>
        <v>526.01120000000003</v>
      </c>
      <c r="N32" s="36" t="s">
        <v>72</v>
      </c>
      <c r="O32" s="37">
        <f t="shared" si="1"/>
        <v>51746.998800000001</v>
      </c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s="33" customFormat="1" ht="15.75" x14ac:dyDescent="0.3">
      <c r="A33" s="34">
        <v>23</v>
      </c>
      <c r="B33" s="3" t="s">
        <v>62</v>
      </c>
      <c r="C33" s="3" t="s">
        <v>63</v>
      </c>
      <c r="D33" s="35" t="s">
        <v>17</v>
      </c>
      <c r="E33" s="4" t="s">
        <v>61</v>
      </c>
      <c r="F33" s="4" t="s">
        <v>64</v>
      </c>
      <c r="G33" s="4" t="s">
        <v>19</v>
      </c>
      <c r="H33" s="5">
        <v>44199</v>
      </c>
      <c r="I33" s="5">
        <v>44564</v>
      </c>
      <c r="J33" s="6">
        <v>25000</v>
      </c>
      <c r="K33" s="7">
        <f t="shared" si="0"/>
        <v>717.5</v>
      </c>
      <c r="L33" s="36">
        <v>0</v>
      </c>
      <c r="M33" s="8">
        <f>'[2]NOMINA INTERNA'!J181*3.04%</f>
        <v>526.01120000000003</v>
      </c>
      <c r="N33" s="36">
        <v>0</v>
      </c>
      <c r="O33" s="37">
        <f t="shared" si="1"/>
        <v>23756.488799999999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25" s="33" customFormat="1" ht="15.75" x14ac:dyDescent="0.3">
      <c r="A34" s="34">
        <v>24</v>
      </c>
      <c r="B34" s="3" t="s">
        <v>228</v>
      </c>
      <c r="C34" s="3" t="s">
        <v>51</v>
      </c>
      <c r="D34" s="35" t="s">
        <v>17</v>
      </c>
      <c r="E34" s="4" t="s">
        <v>52</v>
      </c>
      <c r="F34" s="4" t="s">
        <v>53</v>
      </c>
      <c r="G34" s="4" t="s">
        <v>19</v>
      </c>
      <c r="H34" s="5">
        <v>44199</v>
      </c>
      <c r="I34" s="5">
        <v>44564</v>
      </c>
      <c r="J34" s="6">
        <v>21771.75</v>
      </c>
      <c r="K34" s="7">
        <f t="shared" si="0"/>
        <v>624.84922500000005</v>
      </c>
      <c r="L34" s="36">
        <v>0</v>
      </c>
      <c r="M34" s="8">
        <f>'[2]NOMINA INTERNA'!J183*3.04%</f>
        <v>760</v>
      </c>
      <c r="N34" s="36">
        <v>0</v>
      </c>
      <c r="O34" s="37">
        <f t="shared" si="1"/>
        <v>20386.900774999998</v>
      </c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25" s="33" customFormat="1" ht="15.75" x14ac:dyDescent="0.3">
      <c r="A35" s="34">
        <v>25</v>
      </c>
      <c r="B35" s="3" t="s">
        <v>54</v>
      </c>
      <c r="C35" s="3" t="s">
        <v>55</v>
      </c>
      <c r="D35" s="35" t="s">
        <v>17</v>
      </c>
      <c r="E35" s="4" t="s">
        <v>52</v>
      </c>
      <c r="F35" s="4" t="s">
        <v>53</v>
      </c>
      <c r="G35" s="4" t="s">
        <v>19</v>
      </c>
      <c r="H35" s="5">
        <v>44199</v>
      </c>
      <c r="I35" s="5">
        <v>44564</v>
      </c>
      <c r="J35" s="6">
        <v>21771.75</v>
      </c>
      <c r="K35" s="7">
        <f t="shared" si="0"/>
        <v>624.84922500000005</v>
      </c>
      <c r="L35" s="36">
        <v>0</v>
      </c>
      <c r="M35" s="8">
        <f>'[2]NOMINA INTERNA'!J190*3.04%</f>
        <v>664.50296000000003</v>
      </c>
      <c r="N35" s="36">
        <v>0</v>
      </c>
      <c r="O35" s="37">
        <f t="shared" si="1"/>
        <v>20482.397814999997</v>
      </c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5" s="33" customFormat="1" ht="15.75" x14ac:dyDescent="0.3">
      <c r="A36" s="34">
        <v>26</v>
      </c>
      <c r="B36" s="9" t="s">
        <v>195</v>
      </c>
      <c r="C36" s="9" t="s">
        <v>196</v>
      </c>
      <c r="D36" s="35" t="s">
        <v>22</v>
      </c>
      <c r="E36" s="29" t="s">
        <v>197</v>
      </c>
      <c r="F36" s="29" t="s">
        <v>52</v>
      </c>
      <c r="G36" s="4" t="s">
        <v>19</v>
      </c>
      <c r="H36" s="10">
        <v>44105</v>
      </c>
      <c r="I36" s="10">
        <v>44470</v>
      </c>
      <c r="J36" s="11">
        <v>21771.75</v>
      </c>
      <c r="K36" s="7">
        <f t="shared" si="0"/>
        <v>624.84922500000005</v>
      </c>
      <c r="L36" s="36"/>
      <c r="M36" s="8">
        <f>'[2]NOMINA INTERNA'!J142*3.04%</f>
        <v>430.37279999999998</v>
      </c>
      <c r="N36" s="36"/>
      <c r="O36" s="37">
        <f t="shared" si="1"/>
        <v>20716.527974999997</v>
      </c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s="33" customFormat="1" ht="14.25" customHeight="1" x14ac:dyDescent="0.3">
      <c r="A37" s="34">
        <v>27</v>
      </c>
      <c r="B37" s="9" t="s">
        <v>198</v>
      </c>
      <c r="C37" s="9" t="s">
        <v>199</v>
      </c>
      <c r="D37" s="35" t="s">
        <v>17</v>
      </c>
      <c r="E37" s="29" t="s">
        <v>197</v>
      </c>
      <c r="F37" s="29" t="s">
        <v>52</v>
      </c>
      <c r="G37" s="4" t="s">
        <v>19</v>
      </c>
      <c r="H37" s="10">
        <v>44136</v>
      </c>
      <c r="I37" s="12">
        <v>44501</v>
      </c>
      <c r="J37" s="11">
        <v>21771.75</v>
      </c>
      <c r="K37" s="7">
        <f t="shared" si="0"/>
        <v>624.84922500000005</v>
      </c>
      <c r="L37" s="36">
        <v>0</v>
      </c>
      <c r="M37" s="8">
        <f>'[2]NOMINA INTERNA'!J167*3.04%</f>
        <v>760</v>
      </c>
      <c r="N37" s="36">
        <v>0</v>
      </c>
      <c r="O37" s="37">
        <f t="shared" si="1"/>
        <v>20386.900774999998</v>
      </c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s="33" customFormat="1" ht="15.75" x14ac:dyDescent="0.3">
      <c r="A38" s="34">
        <v>28</v>
      </c>
      <c r="B38" s="9" t="s">
        <v>172</v>
      </c>
      <c r="C38" s="9" t="s">
        <v>173</v>
      </c>
      <c r="D38" s="35" t="s">
        <v>22</v>
      </c>
      <c r="E38" s="29" t="s">
        <v>174</v>
      </c>
      <c r="F38" s="29" t="s">
        <v>36</v>
      </c>
      <c r="G38" s="4" t="s">
        <v>19</v>
      </c>
      <c r="H38" s="10">
        <v>44092</v>
      </c>
      <c r="I38" s="10">
        <v>44457</v>
      </c>
      <c r="J38" s="11">
        <v>21771.75</v>
      </c>
      <c r="K38" s="7">
        <f t="shared" si="0"/>
        <v>624.84922500000005</v>
      </c>
      <c r="L38" s="36">
        <v>0</v>
      </c>
      <c r="M38" s="8">
        <f>'[2]NOMINA INTERNA'!J138*3.04%</f>
        <v>1763.2</v>
      </c>
      <c r="N38" s="36">
        <v>0</v>
      </c>
      <c r="O38" s="37">
        <f t="shared" si="1"/>
        <v>19383.700774999998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5" s="33" customFormat="1" ht="15.75" x14ac:dyDescent="0.3">
      <c r="A39" s="34">
        <v>29</v>
      </c>
      <c r="B39" s="9" t="s">
        <v>175</v>
      </c>
      <c r="C39" s="9" t="s">
        <v>176</v>
      </c>
      <c r="D39" s="35" t="s">
        <v>17</v>
      </c>
      <c r="E39" s="29" t="s">
        <v>177</v>
      </c>
      <c r="F39" s="29" t="s">
        <v>36</v>
      </c>
      <c r="G39" s="4" t="s">
        <v>19</v>
      </c>
      <c r="H39" s="10">
        <v>44105</v>
      </c>
      <c r="I39" s="10">
        <v>44470</v>
      </c>
      <c r="J39" s="11">
        <v>48757.5</v>
      </c>
      <c r="K39" s="7">
        <f t="shared" si="0"/>
        <v>1399.34025</v>
      </c>
      <c r="L39" s="36">
        <v>1678.64</v>
      </c>
      <c r="M39" s="8">
        <f>'[2]NOMINA INTERNA'!J143*3.04%</f>
        <v>664.50296000000003</v>
      </c>
      <c r="N39" s="36">
        <v>0</v>
      </c>
      <c r="O39" s="37">
        <f t="shared" si="1"/>
        <v>45015.016790000001</v>
      </c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s="33" customFormat="1" ht="15.75" x14ac:dyDescent="0.3">
      <c r="A40" s="34">
        <v>30</v>
      </c>
      <c r="B40" s="9" t="s">
        <v>178</v>
      </c>
      <c r="C40" s="9" t="s">
        <v>179</v>
      </c>
      <c r="D40" s="35" t="s">
        <v>17</v>
      </c>
      <c r="E40" s="29" t="s">
        <v>174</v>
      </c>
      <c r="F40" s="29" t="s">
        <v>36</v>
      </c>
      <c r="G40" s="4" t="s">
        <v>19</v>
      </c>
      <c r="H40" s="10">
        <v>44111</v>
      </c>
      <c r="I40" s="10">
        <v>44476</v>
      </c>
      <c r="J40" s="11">
        <v>21771.75</v>
      </c>
      <c r="K40" s="7">
        <f t="shared" si="0"/>
        <v>624.84922500000005</v>
      </c>
      <c r="L40" s="36">
        <v>0</v>
      </c>
      <c r="M40" s="8">
        <f>'[2]NOMINA INTERNA'!J144*3.04%</f>
        <v>526.01120000000003</v>
      </c>
      <c r="N40" s="36">
        <v>0</v>
      </c>
      <c r="O40" s="37">
        <f t="shared" si="1"/>
        <v>20620.889574999997</v>
      </c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:25" s="33" customFormat="1" ht="15.75" x14ac:dyDescent="0.3">
      <c r="A41" s="34">
        <v>31</v>
      </c>
      <c r="B41" s="9" t="s">
        <v>180</v>
      </c>
      <c r="C41" s="9" t="s">
        <v>181</v>
      </c>
      <c r="D41" s="35" t="s">
        <v>22</v>
      </c>
      <c r="E41" s="29" t="s">
        <v>174</v>
      </c>
      <c r="F41" s="29" t="s">
        <v>36</v>
      </c>
      <c r="G41" s="4" t="s">
        <v>19</v>
      </c>
      <c r="H41" s="10">
        <v>44105</v>
      </c>
      <c r="I41" s="10">
        <v>44470</v>
      </c>
      <c r="J41" s="11">
        <v>21771.75</v>
      </c>
      <c r="K41" s="7">
        <f t="shared" si="0"/>
        <v>624.84922500000005</v>
      </c>
      <c r="L41" s="36">
        <v>0</v>
      </c>
      <c r="M41" s="8">
        <f>'[2]NOMINA INTERNA'!J154*3.04%</f>
        <v>526.01120000000003</v>
      </c>
      <c r="N41" s="36">
        <v>0</v>
      </c>
      <c r="O41" s="37">
        <f t="shared" si="1"/>
        <v>20620.889574999997</v>
      </c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5" s="33" customFormat="1" ht="15.75" x14ac:dyDescent="0.3">
      <c r="A42" s="34">
        <v>32</v>
      </c>
      <c r="B42" s="9" t="s">
        <v>182</v>
      </c>
      <c r="C42" s="9" t="s">
        <v>183</v>
      </c>
      <c r="D42" s="35" t="s">
        <v>17</v>
      </c>
      <c r="E42" s="29" t="s">
        <v>174</v>
      </c>
      <c r="F42" s="29" t="s">
        <v>36</v>
      </c>
      <c r="G42" s="4" t="s">
        <v>19</v>
      </c>
      <c r="H42" s="10">
        <v>44105</v>
      </c>
      <c r="I42" s="10">
        <v>44470</v>
      </c>
      <c r="J42" s="11">
        <v>21771.75</v>
      </c>
      <c r="K42" s="7">
        <f t="shared" ref="K42:K71" si="2">J42*2.87%</f>
        <v>624.84922500000005</v>
      </c>
      <c r="L42" s="36">
        <v>0</v>
      </c>
      <c r="M42" s="8">
        <f>'[2]NOMINA INTERNA'!J156*3.04%</f>
        <v>526.01120000000003</v>
      </c>
      <c r="N42" s="36">
        <v>80</v>
      </c>
      <c r="O42" s="37">
        <f t="shared" si="1"/>
        <v>20540.889574999997</v>
      </c>
      <c r="P42" s="38"/>
      <c r="Q42" s="38"/>
      <c r="R42" s="38"/>
      <c r="S42" s="38"/>
      <c r="T42" s="38"/>
      <c r="U42" s="38"/>
      <c r="V42" s="38"/>
      <c r="W42" s="38"/>
      <c r="X42" s="38"/>
      <c r="Y42" s="38"/>
    </row>
    <row r="43" spans="1:25" s="33" customFormat="1" ht="15.75" x14ac:dyDescent="0.3">
      <c r="A43" s="34">
        <v>33</v>
      </c>
      <c r="B43" s="9" t="s">
        <v>184</v>
      </c>
      <c r="C43" s="9" t="s">
        <v>185</v>
      </c>
      <c r="D43" s="35" t="s">
        <v>17</v>
      </c>
      <c r="E43" s="29" t="s">
        <v>174</v>
      </c>
      <c r="F43" s="29" t="s">
        <v>36</v>
      </c>
      <c r="G43" s="4" t="s">
        <v>19</v>
      </c>
      <c r="H43" s="10">
        <v>44136</v>
      </c>
      <c r="I43" s="12">
        <v>44501</v>
      </c>
      <c r="J43" s="11">
        <v>21771.75</v>
      </c>
      <c r="K43" s="7">
        <f t="shared" si="2"/>
        <v>624.84922500000005</v>
      </c>
      <c r="L43" s="36">
        <v>0</v>
      </c>
      <c r="M43" s="8">
        <f>'[2]NOMINA INTERNA'!J174*3.04%</f>
        <v>501.6</v>
      </c>
      <c r="N43" s="36">
        <v>0</v>
      </c>
      <c r="O43" s="37">
        <f t="shared" si="1"/>
        <v>20645.300775</v>
      </c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spans="1:25" s="33" customFormat="1" ht="15.75" x14ac:dyDescent="0.3">
      <c r="A44" s="34">
        <v>34</v>
      </c>
      <c r="B44" s="9" t="s">
        <v>186</v>
      </c>
      <c r="C44" s="9" t="s">
        <v>187</v>
      </c>
      <c r="D44" s="35" t="s">
        <v>22</v>
      </c>
      <c r="E44" s="29" t="s">
        <v>188</v>
      </c>
      <c r="F44" s="29" t="s">
        <v>36</v>
      </c>
      <c r="G44" s="4" t="s">
        <v>19</v>
      </c>
      <c r="H44" s="10">
        <v>44136</v>
      </c>
      <c r="I44" s="12">
        <v>44501</v>
      </c>
      <c r="J44" s="11">
        <v>25000</v>
      </c>
      <c r="K44" s="7">
        <f t="shared" si="2"/>
        <v>717.5</v>
      </c>
      <c r="L44" s="36">
        <v>0</v>
      </c>
      <c r="M44" s="8">
        <f>'[2]NOMINA INTERNA'!J175*3.04%</f>
        <v>661.86120000000005</v>
      </c>
      <c r="N44" s="36">
        <v>0</v>
      </c>
      <c r="O44" s="37">
        <f t="shared" si="1"/>
        <v>23620.638800000001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</row>
    <row r="45" spans="1:25" s="33" customFormat="1" ht="15.75" x14ac:dyDescent="0.3">
      <c r="A45" s="34">
        <v>35</v>
      </c>
      <c r="B45" s="3" t="s">
        <v>34</v>
      </c>
      <c r="C45" s="3" t="s">
        <v>35</v>
      </c>
      <c r="D45" s="35" t="s">
        <v>17</v>
      </c>
      <c r="E45" s="4" t="s">
        <v>37</v>
      </c>
      <c r="F45" s="29" t="s">
        <v>36</v>
      </c>
      <c r="G45" s="4" t="s">
        <v>19</v>
      </c>
      <c r="H45" s="5">
        <v>44199</v>
      </c>
      <c r="I45" s="5">
        <v>44564</v>
      </c>
      <c r="J45" s="6">
        <v>21771.75</v>
      </c>
      <c r="K45" s="7">
        <f t="shared" si="2"/>
        <v>624.84922500000005</v>
      </c>
      <c r="L45" s="36">
        <v>0</v>
      </c>
      <c r="M45" s="8">
        <f>'[2]NOMINA INTERNA'!J186*3.04%</f>
        <v>904.43374400000005</v>
      </c>
      <c r="N45" s="36"/>
      <c r="O45" s="37">
        <v>20243.47</v>
      </c>
      <c r="P45" s="38"/>
      <c r="Q45" s="38"/>
      <c r="R45" s="38"/>
      <c r="S45" s="38"/>
      <c r="T45" s="38"/>
      <c r="U45" s="38"/>
      <c r="V45" s="38"/>
      <c r="W45" s="38"/>
      <c r="X45" s="38"/>
      <c r="Y45" s="38"/>
    </row>
    <row r="46" spans="1:25" s="33" customFormat="1" ht="15.75" x14ac:dyDescent="0.3">
      <c r="A46" s="34">
        <v>36</v>
      </c>
      <c r="B46" s="3" t="s">
        <v>38</v>
      </c>
      <c r="C46" s="3" t="s">
        <v>39</v>
      </c>
      <c r="D46" s="35" t="s">
        <v>17</v>
      </c>
      <c r="E46" s="4" t="s">
        <v>37</v>
      </c>
      <c r="F46" s="29" t="s">
        <v>36</v>
      </c>
      <c r="G46" s="4" t="s">
        <v>19</v>
      </c>
      <c r="H46" s="5">
        <v>44199</v>
      </c>
      <c r="I46" s="5">
        <v>44564</v>
      </c>
      <c r="J46" s="6">
        <v>21771.75</v>
      </c>
      <c r="K46" s="7">
        <f t="shared" si="2"/>
        <v>624.84922500000005</v>
      </c>
      <c r="L46" s="36">
        <v>0</v>
      </c>
      <c r="M46" s="8">
        <f>'[2]NOMINA INTERNA'!J188*3.04%</f>
        <v>454.2824</v>
      </c>
      <c r="N46" s="36">
        <v>0</v>
      </c>
      <c r="O46" s="37">
        <v>20692.62</v>
      </c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s="33" customFormat="1" ht="15.75" x14ac:dyDescent="0.3">
      <c r="A47" s="34">
        <v>37</v>
      </c>
      <c r="B47" s="3" t="s">
        <v>40</v>
      </c>
      <c r="C47" s="3" t="s">
        <v>41</v>
      </c>
      <c r="D47" s="35" t="s">
        <v>17</v>
      </c>
      <c r="E47" s="4" t="s">
        <v>37</v>
      </c>
      <c r="F47" s="29" t="s">
        <v>36</v>
      </c>
      <c r="G47" s="4" t="s">
        <v>19</v>
      </c>
      <c r="H47" s="5">
        <v>44199</v>
      </c>
      <c r="I47" s="5">
        <v>44564</v>
      </c>
      <c r="J47" s="6">
        <v>21771.75</v>
      </c>
      <c r="K47" s="7">
        <f t="shared" si="2"/>
        <v>624.84922500000005</v>
      </c>
      <c r="L47" s="36">
        <v>0</v>
      </c>
      <c r="M47" s="8">
        <f>'[2]NOMINA INTERNA'!J189*3.04%</f>
        <v>760</v>
      </c>
      <c r="N47" s="36">
        <v>0</v>
      </c>
      <c r="O47" s="37">
        <v>20386.900000000001</v>
      </c>
      <c r="P47" s="38"/>
      <c r="Q47" s="38"/>
      <c r="R47" s="38"/>
      <c r="S47" s="38"/>
      <c r="T47" s="38"/>
      <c r="U47" s="38"/>
      <c r="V47" s="38"/>
      <c r="W47" s="38"/>
      <c r="X47" s="38"/>
      <c r="Y47" s="38"/>
    </row>
    <row r="48" spans="1:25" s="33" customFormat="1" ht="15.75" x14ac:dyDescent="0.3">
      <c r="A48" s="34">
        <v>38</v>
      </c>
      <c r="B48" s="3" t="s">
        <v>31</v>
      </c>
      <c r="C48" s="3" t="s">
        <v>32</v>
      </c>
      <c r="D48" s="35" t="s">
        <v>17</v>
      </c>
      <c r="E48" s="4" t="s">
        <v>214</v>
      </c>
      <c r="F48" s="30" t="s">
        <v>23</v>
      </c>
      <c r="G48" s="4" t="s">
        <v>19</v>
      </c>
      <c r="H48" s="5">
        <v>44199</v>
      </c>
      <c r="I48" s="5">
        <v>44564</v>
      </c>
      <c r="J48" s="6">
        <v>21771.75</v>
      </c>
      <c r="K48" s="7">
        <f t="shared" si="2"/>
        <v>624.84922500000005</v>
      </c>
      <c r="L48" s="36">
        <v>0</v>
      </c>
      <c r="M48" s="8">
        <f>'[2]NOMINA INTERNA'!J192*3.04%</f>
        <v>526.01120000000003</v>
      </c>
      <c r="N48" s="36" t="s">
        <v>33</v>
      </c>
      <c r="O48" s="37">
        <v>15731.75</v>
      </c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25" s="33" customFormat="1" ht="15.75" x14ac:dyDescent="0.3">
      <c r="A49" s="34">
        <v>39</v>
      </c>
      <c r="B49" s="9" t="s">
        <v>20</v>
      </c>
      <c r="C49" s="9" t="s">
        <v>21</v>
      </c>
      <c r="D49" s="35" t="s">
        <v>22</v>
      </c>
      <c r="E49" s="29" t="s">
        <v>215</v>
      </c>
      <c r="F49" s="29" t="s">
        <v>23</v>
      </c>
      <c r="G49" s="4" t="s">
        <v>19</v>
      </c>
      <c r="H49" s="10">
        <v>44105</v>
      </c>
      <c r="I49" s="10">
        <v>44470</v>
      </c>
      <c r="J49" s="11">
        <v>21771.75</v>
      </c>
      <c r="K49" s="7">
        <f>J49*2.87%</f>
        <v>624.84922500000005</v>
      </c>
      <c r="L49" s="36">
        <v>0</v>
      </c>
      <c r="M49" s="8">
        <f>'[2]NOMINA INTERNA'!J124*3.04%</f>
        <v>2117.7439520000003</v>
      </c>
      <c r="N49" s="36" t="s">
        <v>24</v>
      </c>
      <c r="O49" s="37">
        <f t="shared" ref="O49:O80" si="3">J49-K49-L49-M49-N49</f>
        <v>17379.156822999998</v>
      </c>
      <c r="P49" s="38"/>
      <c r="Q49" s="38"/>
      <c r="R49" s="38"/>
      <c r="S49" s="38"/>
      <c r="T49" s="38"/>
      <c r="U49" s="38"/>
      <c r="V49" s="38"/>
      <c r="W49" s="38"/>
      <c r="X49" s="38"/>
      <c r="Y49" s="38"/>
    </row>
    <row r="50" spans="1:25" s="33" customFormat="1" ht="15.75" x14ac:dyDescent="0.3">
      <c r="A50" s="34">
        <v>40</v>
      </c>
      <c r="B50" s="9" t="s">
        <v>224</v>
      </c>
      <c r="C50" s="9" t="s">
        <v>225</v>
      </c>
      <c r="D50" s="35" t="s">
        <v>17</v>
      </c>
      <c r="E50" s="29" t="s">
        <v>215</v>
      </c>
      <c r="F50" s="29" t="s">
        <v>23</v>
      </c>
      <c r="G50" s="4" t="s">
        <v>19</v>
      </c>
      <c r="H50" s="10">
        <v>44409</v>
      </c>
      <c r="I50" s="10">
        <v>44774</v>
      </c>
      <c r="J50" s="11">
        <v>21771.75</v>
      </c>
      <c r="K50" s="7">
        <f t="shared" si="2"/>
        <v>624.84922500000005</v>
      </c>
      <c r="L50" s="36"/>
      <c r="M50" s="8">
        <v>760</v>
      </c>
      <c r="N50" s="36"/>
      <c r="O50" s="37">
        <v>20386.900000000001</v>
      </c>
      <c r="P50" s="38"/>
      <c r="Q50" s="38"/>
      <c r="R50" s="38"/>
      <c r="S50" s="38"/>
      <c r="T50" s="38"/>
      <c r="U50" s="38"/>
      <c r="V50" s="38"/>
      <c r="W50" s="38"/>
      <c r="X50" s="38"/>
      <c r="Y50" s="38"/>
    </row>
    <row r="51" spans="1:25" s="33" customFormat="1" ht="15.75" x14ac:dyDescent="0.3">
      <c r="A51" s="34">
        <v>41</v>
      </c>
      <c r="B51" s="9" t="s">
        <v>226</v>
      </c>
      <c r="C51" s="9" t="s">
        <v>227</v>
      </c>
      <c r="D51" s="35" t="s">
        <v>17</v>
      </c>
      <c r="E51" s="29" t="s">
        <v>215</v>
      </c>
      <c r="F51" s="29" t="s">
        <v>23</v>
      </c>
      <c r="G51" s="4" t="s">
        <v>19</v>
      </c>
      <c r="H51" s="10">
        <v>44409</v>
      </c>
      <c r="I51" s="10">
        <v>44774</v>
      </c>
      <c r="J51" s="11">
        <v>21771.75</v>
      </c>
      <c r="K51" s="7">
        <f t="shared" si="2"/>
        <v>624.84922500000005</v>
      </c>
      <c r="L51" s="36"/>
      <c r="M51" s="8">
        <v>760</v>
      </c>
      <c r="N51" s="36"/>
      <c r="O51" s="37">
        <v>20386.900000000001</v>
      </c>
      <c r="P51" s="38"/>
      <c r="Q51" s="38"/>
      <c r="R51" s="38"/>
      <c r="S51" s="38"/>
      <c r="T51" s="38"/>
      <c r="U51" s="38"/>
      <c r="V51" s="38"/>
      <c r="W51" s="38"/>
      <c r="X51" s="38"/>
      <c r="Y51" s="38"/>
    </row>
    <row r="52" spans="1:25" s="33" customFormat="1" ht="15.75" x14ac:dyDescent="0.3">
      <c r="A52" s="34">
        <v>42</v>
      </c>
      <c r="B52" s="9" t="s">
        <v>25</v>
      </c>
      <c r="C52" s="9" t="s">
        <v>26</v>
      </c>
      <c r="D52" s="35" t="s">
        <v>17</v>
      </c>
      <c r="E52" s="29" t="s">
        <v>27</v>
      </c>
      <c r="F52" s="29" t="s">
        <v>23</v>
      </c>
      <c r="G52" s="4" t="s">
        <v>19</v>
      </c>
      <c r="H52" s="10">
        <v>44158</v>
      </c>
      <c r="I52" s="12">
        <v>44523</v>
      </c>
      <c r="J52" s="11">
        <v>35000</v>
      </c>
      <c r="K52" s="7">
        <f t="shared" si="2"/>
        <v>1004.5</v>
      </c>
      <c r="L52" s="36">
        <v>0</v>
      </c>
      <c r="M52" s="8">
        <f>'[2]NOMINA INTERNA'!J165*3.04%</f>
        <v>526.01120000000003</v>
      </c>
      <c r="N52" s="36" t="s">
        <v>28</v>
      </c>
      <c r="O52" s="37">
        <f t="shared" si="3"/>
        <v>26919.488799999999</v>
      </c>
      <c r="P52" s="38"/>
      <c r="Q52" s="38"/>
      <c r="R52" s="38"/>
      <c r="S52" s="38"/>
      <c r="T52" s="38"/>
      <c r="U52" s="38"/>
      <c r="V52" s="38"/>
      <c r="W52" s="38"/>
      <c r="X52" s="38"/>
      <c r="Y52" s="38"/>
    </row>
    <row r="53" spans="1:25" s="33" customFormat="1" ht="15.75" x14ac:dyDescent="0.3">
      <c r="A53" s="34">
        <v>43</v>
      </c>
      <c r="B53" s="3" t="s">
        <v>29</v>
      </c>
      <c r="C53" s="3" t="s">
        <v>30</v>
      </c>
      <c r="D53" s="35" t="s">
        <v>17</v>
      </c>
      <c r="E53" s="4" t="s">
        <v>216</v>
      </c>
      <c r="F53" s="29" t="s">
        <v>23</v>
      </c>
      <c r="G53" s="4" t="s">
        <v>19</v>
      </c>
      <c r="H53" s="5">
        <v>44199</v>
      </c>
      <c r="I53" s="5">
        <v>44564</v>
      </c>
      <c r="J53" s="6">
        <v>21858.65</v>
      </c>
      <c r="K53" s="7">
        <f t="shared" si="2"/>
        <v>627.343255</v>
      </c>
      <c r="L53" s="36">
        <v>0</v>
      </c>
      <c r="M53" s="8">
        <f>'[2]NOMINA INTERNA'!J182*3.04%</f>
        <v>661.86120000000005</v>
      </c>
      <c r="N53" s="36">
        <v>0</v>
      </c>
      <c r="O53" s="37">
        <f t="shared" si="3"/>
        <v>20569.445545000002</v>
      </c>
      <c r="P53" s="38"/>
      <c r="Q53" s="38"/>
      <c r="R53" s="38"/>
      <c r="S53" s="38"/>
      <c r="T53" s="38"/>
      <c r="U53" s="38"/>
      <c r="V53" s="38"/>
      <c r="W53" s="38"/>
      <c r="X53" s="38"/>
      <c r="Y53" s="38"/>
    </row>
    <row r="54" spans="1:25" s="33" customFormat="1" ht="15.75" x14ac:dyDescent="0.3">
      <c r="A54" s="34">
        <v>44</v>
      </c>
      <c r="B54" s="9" t="s">
        <v>47</v>
      </c>
      <c r="C54" s="9" t="s">
        <v>48</v>
      </c>
      <c r="D54" s="35" t="s">
        <v>17</v>
      </c>
      <c r="E54" s="29" t="s">
        <v>49</v>
      </c>
      <c r="F54" s="29" t="s">
        <v>23</v>
      </c>
      <c r="G54" s="4" t="s">
        <v>19</v>
      </c>
      <c r="H54" s="10">
        <v>44105</v>
      </c>
      <c r="I54" s="10">
        <v>44470</v>
      </c>
      <c r="J54" s="11">
        <v>21858.65</v>
      </c>
      <c r="K54" s="7">
        <f t="shared" si="2"/>
        <v>627.343255</v>
      </c>
      <c r="L54" s="36">
        <v>0</v>
      </c>
      <c r="M54" s="8">
        <f>'[2]NOMINA INTERNA'!J158*3.04%</f>
        <v>430.37279999999998</v>
      </c>
      <c r="N54" s="36" t="s">
        <v>50</v>
      </c>
      <c r="O54" s="37">
        <f t="shared" si="3"/>
        <v>16350.933945000001</v>
      </c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1:25" s="33" customFormat="1" ht="15.75" x14ac:dyDescent="0.3">
      <c r="A55" s="34">
        <v>45</v>
      </c>
      <c r="B55" s="3" t="s">
        <v>15</v>
      </c>
      <c r="C55" s="3" t="s">
        <v>16</v>
      </c>
      <c r="D55" s="35" t="s">
        <v>17</v>
      </c>
      <c r="E55" s="4" t="s">
        <v>18</v>
      </c>
      <c r="F55" s="29" t="s">
        <v>217</v>
      </c>
      <c r="G55" s="4" t="s">
        <v>19</v>
      </c>
      <c r="H55" s="5">
        <v>44199</v>
      </c>
      <c r="I55" s="5">
        <v>44564</v>
      </c>
      <c r="J55" s="6">
        <v>31000</v>
      </c>
      <c r="K55" s="7">
        <f t="shared" si="2"/>
        <v>889.7</v>
      </c>
      <c r="L55" s="36">
        <v>0</v>
      </c>
      <c r="M55" s="8">
        <f>'[2]NOMINA INTERNA'!J191*3.04%</f>
        <v>661.86120000000005</v>
      </c>
      <c r="N55" s="36">
        <v>0</v>
      </c>
      <c r="O55" s="37">
        <f t="shared" si="3"/>
        <v>29448.4388</v>
      </c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1:25" s="33" customFormat="1" ht="15.75" x14ac:dyDescent="0.3">
      <c r="A56" s="34">
        <v>46</v>
      </c>
      <c r="B56" s="9" t="s">
        <v>140</v>
      </c>
      <c r="C56" s="9" t="s">
        <v>141</v>
      </c>
      <c r="D56" s="35" t="s">
        <v>22</v>
      </c>
      <c r="E56" s="29" t="s">
        <v>142</v>
      </c>
      <c r="F56" s="29" t="s">
        <v>143</v>
      </c>
      <c r="G56" s="4" t="s">
        <v>19</v>
      </c>
      <c r="H56" s="10">
        <v>44136</v>
      </c>
      <c r="I56" s="10">
        <v>44501</v>
      </c>
      <c r="J56" s="11">
        <v>23843.98</v>
      </c>
      <c r="K56" s="7">
        <f t="shared" si="2"/>
        <v>684.322226</v>
      </c>
      <c r="L56" s="36">
        <v>0</v>
      </c>
      <c r="M56" s="8">
        <f>'[2]NOMINA INTERNA'!J125*3.04%</f>
        <v>0</v>
      </c>
      <c r="N56" s="36">
        <v>0</v>
      </c>
      <c r="O56" s="37">
        <f t="shared" si="3"/>
        <v>23159.657773999999</v>
      </c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1:25" s="33" customFormat="1" ht="15.75" x14ac:dyDescent="0.3">
      <c r="A57" s="34">
        <v>47</v>
      </c>
      <c r="B57" s="9" t="s">
        <v>144</v>
      </c>
      <c r="C57" s="9" t="s">
        <v>145</v>
      </c>
      <c r="D57" s="35" t="s">
        <v>22</v>
      </c>
      <c r="E57" s="29" t="s">
        <v>146</v>
      </c>
      <c r="F57" s="29" t="s">
        <v>143</v>
      </c>
      <c r="G57" s="4" t="s">
        <v>19</v>
      </c>
      <c r="H57" s="10">
        <v>44090</v>
      </c>
      <c r="I57" s="10">
        <v>44455</v>
      </c>
      <c r="J57" s="11">
        <v>58000</v>
      </c>
      <c r="K57" s="7">
        <f t="shared" si="2"/>
        <v>1664.6</v>
      </c>
      <c r="L57" s="36">
        <v>3110.29</v>
      </c>
      <c r="M57" s="8">
        <f>'[2]NOMINA INTERNA'!J131*3.04%</f>
        <v>454.2824</v>
      </c>
      <c r="N57" s="36">
        <v>0</v>
      </c>
      <c r="O57" s="37">
        <f t="shared" si="3"/>
        <v>52770.827600000004</v>
      </c>
      <c r="P57" s="38"/>
      <c r="Q57" s="38"/>
      <c r="R57" s="38"/>
      <c r="S57" s="38"/>
      <c r="T57" s="38"/>
      <c r="U57" s="38"/>
      <c r="V57" s="38"/>
      <c r="W57" s="38"/>
      <c r="X57" s="38"/>
      <c r="Y57" s="38"/>
    </row>
    <row r="58" spans="1:25" s="33" customFormat="1" ht="15.75" x14ac:dyDescent="0.3">
      <c r="A58" s="34">
        <v>48</v>
      </c>
      <c r="B58" s="3" t="s">
        <v>147</v>
      </c>
      <c r="C58" s="3" t="s">
        <v>148</v>
      </c>
      <c r="D58" s="35" t="s">
        <v>22</v>
      </c>
      <c r="E58" s="4" t="s">
        <v>150</v>
      </c>
      <c r="F58" s="29" t="s">
        <v>149</v>
      </c>
      <c r="G58" s="4" t="s">
        <v>19</v>
      </c>
      <c r="H58" s="5">
        <v>44199</v>
      </c>
      <c r="I58" s="5">
        <v>44564</v>
      </c>
      <c r="J58" s="6">
        <v>17303</v>
      </c>
      <c r="K58" s="7">
        <f t="shared" si="2"/>
        <v>496.59609999999998</v>
      </c>
      <c r="L58" s="36">
        <v>0</v>
      </c>
      <c r="M58" s="8">
        <f>'[2]NOMINA INTERNA'!J184*3.04%</f>
        <v>526.01120000000003</v>
      </c>
      <c r="N58" s="36">
        <v>0</v>
      </c>
      <c r="O58" s="37">
        <f t="shared" si="3"/>
        <v>16280.3927</v>
      </c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1:25" s="33" customFormat="1" ht="15.75" x14ac:dyDescent="0.3">
      <c r="A59" s="34">
        <v>49</v>
      </c>
      <c r="B59" s="9" t="s">
        <v>151</v>
      </c>
      <c r="C59" s="9" t="s">
        <v>152</v>
      </c>
      <c r="D59" s="35" t="s">
        <v>22</v>
      </c>
      <c r="E59" s="29" t="s">
        <v>150</v>
      </c>
      <c r="F59" s="29" t="s">
        <v>149</v>
      </c>
      <c r="G59" s="4" t="s">
        <v>19</v>
      </c>
      <c r="H59" s="10">
        <v>44197</v>
      </c>
      <c r="I59" s="10">
        <v>44197</v>
      </c>
      <c r="J59" s="11">
        <v>17303</v>
      </c>
      <c r="K59" s="7">
        <f t="shared" si="2"/>
        <v>496.59609999999998</v>
      </c>
      <c r="L59" s="36">
        <v>0</v>
      </c>
      <c r="M59" s="8">
        <f>'[2]NOMINA INTERNA'!J118*3.04%</f>
        <v>661.86120000000005</v>
      </c>
      <c r="N59" s="36">
        <v>0</v>
      </c>
      <c r="O59" s="37">
        <f t="shared" si="3"/>
        <v>16144.542700000002</v>
      </c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s="33" customFormat="1" ht="15.75" x14ac:dyDescent="0.3">
      <c r="A60" s="34">
        <v>50</v>
      </c>
      <c r="B60" s="9" t="s">
        <v>153</v>
      </c>
      <c r="C60" s="9" t="s">
        <v>154</v>
      </c>
      <c r="D60" s="35" t="s">
        <v>22</v>
      </c>
      <c r="E60" s="29" t="s">
        <v>150</v>
      </c>
      <c r="F60" s="29" t="s">
        <v>149</v>
      </c>
      <c r="G60" s="4" t="s">
        <v>19</v>
      </c>
      <c r="H60" s="10">
        <v>43891</v>
      </c>
      <c r="I60" s="10">
        <v>44256</v>
      </c>
      <c r="J60" s="11">
        <v>17303</v>
      </c>
      <c r="K60" s="7">
        <f t="shared" si="2"/>
        <v>496.59609999999998</v>
      </c>
      <c r="L60" s="36">
        <v>0</v>
      </c>
      <c r="M60" s="8">
        <f>'[2]NOMINA INTERNA'!J126*3.04%</f>
        <v>526.01120000000003</v>
      </c>
      <c r="N60" s="36">
        <v>0</v>
      </c>
      <c r="O60" s="37">
        <f t="shared" si="3"/>
        <v>16280.3927</v>
      </c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1:25" s="33" customFormat="1" ht="15.75" x14ac:dyDescent="0.3">
      <c r="A61" s="34">
        <v>51</v>
      </c>
      <c r="B61" s="9" t="s">
        <v>155</v>
      </c>
      <c r="C61" s="9" t="s">
        <v>156</v>
      </c>
      <c r="D61" s="35" t="s">
        <v>22</v>
      </c>
      <c r="E61" s="29" t="s">
        <v>157</v>
      </c>
      <c r="F61" s="29" t="s">
        <v>149</v>
      </c>
      <c r="G61" s="4" t="s">
        <v>19</v>
      </c>
      <c r="H61" s="10">
        <v>44083</v>
      </c>
      <c r="I61" s="10">
        <v>44448</v>
      </c>
      <c r="J61" s="11">
        <v>25000</v>
      </c>
      <c r="K61" s="7">
        <f t="shared" si="2"/>
        <v>717.5</v>
      </c>
      <c r="L61" s="36">
        <v>0</v>
      </c>
      <c r="M61" s="8">
        <f>'[2]NOMINA INTERNA'!J139*3.04%</f>
        <v>1763.2</v>
      </c>
      <c r="N61" s="36">
        <v>0</v>
      </c>
      <c r="O61" s="37">
        <f t="shared" si="3"/>
        <v>22519.3</v>
      </c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1:25" s="33" customFormat="1" ht="15.75" x14ac:dyDescent="0.3">
      <c r="A62" s="34">
        <v>52</v>
      </c>
      <c r="B62" s="9" t="s">
        <v>158</v>
      </c>
      <c r="C62" s="9" t="s">
        <v>159</v>
      </c>
      <c r="D62" s="35" t="s">
        <v>22</v>
      </c>
      <c r="E62" s="29" t="s">
        <v>150</v>
      </c>
      <c r="F62" s="29" t="s">
        <v>149</v>
      </c>
      <c r="G62" s="4" t="s">
        <v>19</v>
      </c>
      <c r="H62" s="10">
        <v>44105</v>
      </c>
      <c r="I62" s="10">
        <v>44470</v>
      </c>
      <c r="J62" s="11">
        <v>17303</v>
      </c>
      <c r="K62" s="7">
        <f t="shared" si="2"/>
        <v>496.59609999999998</v>
      </c>
      <c r="L62" s="36">
        <v>0</v>
      </c>
      <c r="M62" s="8">
        <f>'[2]NOMINA INTERNA'!J145*3.04%</f>
        <v>2117.7439520000003</v>
      </c>
      <c r="N62" s="36">
        <v>0</v>
      </c>
      <c r="O62" s="37">
        <f t="shared" si="3"/>
        <v>14688.659948</v>
      </c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1:25" s="33" customFormat="1" ht="15.75" x14ac:dyDescent="0.3">
      <c r="A63" s="34">
        <v>53</v>
      </c>
      <c r="B63" s="9" t="s">
        <v>160</v>
      </c>
      <c r="C63" s="9" t="s">
        <v>161</v>
      </c>
      <c r="D63" s="35" t="s">
        <v>22</v>
      </c>
      <c r="E63" s="29" t="s">
        <v>150</v>
      </c>
      <c r="F63" s="29" t="s">
        <v>149</v>
      </c>
      <c r="G63" s="4" t="s">
        <v>19</v>
      </c>
      <c r="H63" s="10">
        <v>44105</v>
      </c>
      <c r="I63" s="10">
        <v>44470</v>
      </c>
      <c r="J63" s="11">
        <v>17303</v>
      </c>
      <c r="K63" s="7">
        <f t="shared" si="2"/>
        <v>496.59609999999998</v>
      </c>
      <c r="L63" s="36">
        <v>0</v>
      </c>
      <c r="M63" s="8">
        <f>'[2]NOMINA INTERNA'!J146*3.04%</f>
        <v>661.86120000000005</v>
      </c>
      <c r="N63" s="36">
        <v>3925</v>
      </c>
      <c r="O63" s="37">
        <f t="shared" si="3"/>
        <v>12219.542700000002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1:25" s="33" customFormat="1" ht="15.75" x14ac:dyDescent="0.3">
      <c r="A64" s="34">
        <v>54</v>
      </c>
      <c r="B64" s="9" t="s">
        <v>162</v>
      </c>
      <c r="C64" s="9" t="s">
        <v>163</v>
      </c>
      <c r="D64" s="35" t="s">
        <v>22</v>
      </c>
      <c r="E64" s="29" t="s">
        <v>150</v>
      </c>
      <c r="F64" s="29" t="s">
        <v>149</v>
      </c>
      <c r="G64" s="4" t="s">
        <v>19</v>
      </c>
      <c r="H64" s="10">
        <v>44105</v>
      </c>
      <c r="I64" s="10">
        <v>44470</v>
      </c>
      <c r="J64" s="11">
        <v>17303</v>
      </c>
      <c r="K64" s="7">
        <f t="shared" si="2"/>
        <v>496.59609999999998</v>
      </c>
      <c r="L64" s="36">
        <v>0</v>
      </c>
      <c r="M64" s="8">
        <f>'[2]NOMINA INTERNA'!J148*3.04%</f>
        <v>661.86120000000005</v>
      </c>
      <c r="N64" s="36">
        <v>0</v>
      </c>
      <c r="O64" s="37">
        <f t="shared" si="3"/>
        <v>16144.542700000002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1:25" s="33" customFormat="1" ht="15.75" x14ac:dyDescent="0.3">
      <c r="A65" s="34">
        <v>55</v>
      </c>
      <c r="B65" s="9" t="s">
        <v>164</v>
      </c>
      <c r="C65" s="9" t="s">
        <v>165</v>
      </c>
      <c r="D65" s="35" t="s">
        <v>22</v>
      </c>
      <c r="E65" s="29" t="s">
        <v>150</v>
      </c>
      <c r="F65" s="29" t="s">
        <v>149</v>
      </c>
      <c r="G65" s="4" t="s">
        <v>19</v>
      </c>
      <c r="H65" s="10">
        <v>44105</v>
      </c>
      <c r="I65" s="10">
        <v>44470</v>
      </c>
      <c r="J65" s="11">
        <v>17303</v>
      </c>
      <c r="K65" s="7">
        <f t="shared" si="2"/>
        <v>496.59609999999998</v>
      </c>
      <c r="L65" s="36">
        <v>0</v>
      </c>
      <c r="M65" s="8">
        <f>'[2]NOMINA INTERNA'!J157*3.04%</f>
        <v>454.2824</v>
      </c>
      <c r="N65" s="36">
        <v>80</v>
      </c>
      <c r="O65" s="37">
        <f t="shared" si="3"/>
        <v>16272.121500000001</v>
      </c>
      <c r="P65" s="38"/>
      <c r="Q65" s="38"/>
      <c r="R65" s="38"/>
      <c r="S65" s="38"/>
      <c r="T65" s="38"/>
      <c r="U65" s="38"/>
      <c r="V65" s="38"/>
      <c r="W65" s="38"/>
      <c r="X65" s="38"/>
      <c r="Y65" s="38"/>
    </row>
    <row r="66" spans="1:25" s="33" customFormat="1" ht="15.75" x14ac:dyDescent="0.3">
      <c r="A66" s="34">
        <v>56</v>
      </c>
      <c r="B66" s="9" t="s">
        <v>166</v>
      </c>
      <c r="C66" s="9" t="s">
        <v>167</v>
      </c>
      <c r="D66" s="35" t="s">
        <v>22</v>
      </c>
      <c r="E66" s="29" t="s">
        <v>150</v>
      </c>
      <c r="F66" s="29" t="s">
        <v>149</v>
      </c>
      <c r="G66" s="4" t="s">
        <v>19</v>
      </c>
      <c r="H66" s="10">
        <v>44136</v>
      </c>
      <c r="I66" s="12">
        <v>44501</v>
      </c>
      <c r="J66" s="11">
        <v>17303</v>
      </c>
      <c r="K66" s="7">
        <f t="shared" si="2"/>
        <v>496.59609999999998</v>
      </c>
      <c r="L66" s="36">
        <v>0</v>
      </c>
      <c r="M66" s="8">
        <f>'[2]NOMINA INTERNA'!J171*3.04%</f>
        <v>661.86120000000005</v>
      </c>
      <c r="N66" s="36">
        <v>3190</v>
      </c>
      <c r="O66" s="37">
        <f t="shared" si="3"/>
        <v>12954.542700000002</v>
      </c>
      <c r="P66" s="38"/>
      <c r="Q66" s="38"/>
      <c r="R66" s="38"/>
      <c r="S66" s="38"/>
      <c r="T66" s="38"/>
      <c r="U66" s="38"/>
      <c r="V66" s="38"/>
      <c r="W66" s="38"/>
      <c r="X66" s="38"/>
      <c r="Y66" s="38"/>
    </row>
    <row r="67" spans="1:25" s="33" customFormat="1" ht="15.75" x14ac:dyDescent="0.3">
      <c r="A67" s="34">
        <v>57</v>
      </c>
      <c r="B67" s="9" t="s">
        <v>168</v>
      </c>
      <c r="C67" s="9" t="s">
        <v>169</v>
      </c>
      <c r="D67" s="35" t="s">
        <v>22</v>
      </c>
      <c r="E67" s="29" t="s">
        <v>150</v>
      </c>
      <c r="F67" s="29" t="s">
        <v>149</v>
      </c>
      <c r="G67" s="4" t="s">
        <v>19</v>
      </c>
      <c r="H67" s="10">
        <v>44136</v>
      </c>
      <c r="I67" s="12">
        <v>44501</v>
      </c>
      <c r="J67" s="11">
        <v>17303</v>
      </c>
      <c r="K67" s="7">
        <f t="shared" si="2"/>
        <v>496.59609999999998</v>
      </c>
      <c r="L67" s="36">
        <v>0</v>
      </c>
      <c r="M67" s="8">
        <f>'[2]NOMINA INTERNA'!J172*3.04%</f>
        <v>661.86120000000005</v>
      </c>
      <c r="N67" s="36">
        <v>0</v>
      </c>
      <c r="O67" s="37">
        <f t="shared" si="3"/>
        <v>16144.542700000002</v>
      </c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1:25" s="33" customFormat="1" ht="15.75" x14ac:dyDescent="0.3">
      <c r="A68" s="34">
        <v>58</v>
      </c>
      <c r="B68" s="9" t="s">
        <v>170</v>
      </c>
      <c r="C68" s="9" t="s">
        <v>171</v>
      </c>
      <c r="D68" s="35" t="s">
        <v>22</v>
      </c>
      <c r="E68" s="29" t="s">
        <v>150</v>
      </c>
      <c r="F68" s="29" t="s">
        <v>149</v>
      </c>
      <c r="G68" s="4" t="s">
        <v>19</v>
      </c>
      <c r="H68" s="10">
        <v>44136</v>
      </c>
      <c r="I68" s="12">
        <v>44501</v>
      </c>
      <c r="J68" s="11">
        <v>17303</v>
      </c>
      <c r="K68" s="7">
        <f t="shared" si="2"/>
        <v>496.59609999999998</v>
      </c>
      <c r="L68" s="36">
        <v>0</v>
      </c>
      <c r="M68" s="8">
        <f>'[2]NOMINA INTERNA'!J173*3.04%</f>
        <v>1064</v>
      </c>
      <c r="N68" s="36">
        <v>0</v>
      </c>
      <c r="O68" s="37">
        <f t="shared" si="3"/>
        <v>15742.403900000001</v>
      </c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spans="1:25" s="33" customFormat="1" ht="15.75" x14ac:dyDescent="0.3">
      <c r="A69" s="34">
        <v>59</v>
      </c>
      <c r="B69" s="9" t="s">
        <v>85</v>
      </c>
      <c r="C69" s="9" t="s">
        <v>86</v>
      </c>
      <c r="D69" s="35" t="s">
        <v>22</v>
      </c>
      <c r="E69" s="29" t="s">
        <v>87</v>
      </c>
      <c r="F69" s="29" t="s">
        <v>44</v>
      </c>
      <c r="G69" s="4" t="s">
        <v>19</v>
      </c>
      <c r="H69" s="10">
        <v>43987</v>
      </c>
      <c r="I69" s="10">
        <v>44352</v>
      </c>
      <c r="J69" s="11">
        <v>14943.5</v>
      </c>
      <c r="K69" s="7">
        <f t="shared" si="2"/>
        <v>428.87844999999999</v>
      </c>
      <c r="L69" s="36">
        <v>0</v>
      </c>
      <c r="M69" s="8">
        <f>'[2]NOMINA INTERNA'!J122*3.04%</f>
        <v>724.85699199999999</v>
      </c>
      <c r="N69" s="36">
        <v>0</v>
      </c>
      <c r="O69" s="37">
        <f t="shared" si="3"/>
        <v>13789.764557999999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1:25" s="33" customFormat="1" ht="15.75" x14ac:dyDescent="0.3">
      <c r="A70" s="34">
        <v>60</v>
      </c>
      <c r="B70" s="9" t="s">
        <v>88</v>
      </c>
      <c r="C70" s="9" t="s">
        <v>89</v>
      </c>
      <c r="D70" s="35" t="s">
        <v>22</v>
      </c>
      <c r="E70" s="29" t="s">
        <v>87</v>
      </c>
      <c r="F70" s="29" t="s">
        <v>44</v>
      </c>
      <c r="G70" s="4" t="s">
        <v>19</v>
      </c>
      <c r="H70" s="10">
        <v>44105</v>
      </c>
      <c r="I70" s="12">
        <v>44470</v>
      </c>
      <c r="J70" s="11">
        <v>14943.5</v>
      </c>
      <c r="K70" s="7">
        <f t="shared" si="2"/>
        <v>428.87844999999999</v>
      </c>
      <c r="L70" s="36">
        <v>0</v>
      </c>
      <c r="M70" s="8">
        <f>'[2]NOMINA INTERNA'!J123*3.04%</f>
        <v>526.01120000000003</v>
      </c>
      <c r="N70" s="36">
        <v>0</v>
      </c>
      <c r="O70" s="37">
        <f t="shared" si="3"/>
        <v>13988.610349999999</v>
      </c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spans="1:25" s="33" customFormat="1" ht="15.75" x14ac:dyDescent="0.3">
      <c r="A71" s="34">
        <v>61</v>
      </c>
      <c r="B71" s="9" t="s">
        <v>90</v>
      </c>
      <c r="C71" s="9" t="s">
        <v>91</v>
      </c>
      <c r="D71" s="35" t="s">
        <v>17</v>
      </c>
      <c r="E71" s="29" t="s">
        <v>92</v>
      </c>
      <c r="F71" s="29" t="s">
        <v>44</v>
      </c>
      <c r="G71" s="4" t="s">
        <v>19</v>
      </c>
      <c r="H71" s="10">
        <v>44088</v>
      </c>
      <c r="I71" s="10">
        <v>44453</v>
      </c>
      <c r="J71" s="11">
        <v>14157</v>
      </c>
      <c r="K71" s="7">
        <f t="shared" si="2"/>
        <v>406.30590000000001</v>
      </c>
      <c r="L71" s="36">
        <v>0</v>
      </c>
      <c r="M71" s="8">
        <f>'[2]NOMINA INTERNA'!J128*3.04%</f>
        <v>1064</v>
      </c>
      <c r="N71" s="36">
        <v>0</v>
      </c>
      <c r="O71" s="37">
        <f t="shared" si="3"/>
        <v>12686.694100000001</v>
      </c>
      <c r="P71" s="38"/>
      <c r="Q71" s="38"/>
      <c r="R71" s="38"/>
      <c r="S71" s="38"/>
      <c r="T71" s="38"/>
      <c r="U71" s="38"/>
      <c r="V71" s="38"/>
      <c r="W71" s="38"/>
      <c r="X71" s="38"/>
      <c r="Y71" s="38"/>
    </row>
    <row r="72" spans="1:25" s="33" customFormat="1" ht="15.75" x14ac:dyDescent="0.3">
      <c r="A72" s="34">
        <v>62</v>
      </c>
      <c r="B72" s="9" t="s">
        <v>93</v>
      </c>
      <c r="C72" s="9" t="s">
        <v>94</v>
      </c>
      <c r="D72" s="35" t="s">
        <v>22</v>
      </c>
      <c r="E72" s="29" t="s">
        <v>87</v>
      </c>
      <c r="F72" s="29" t="s">
        <v>44</v>
      </c>
      <c r="G72" s="4" t="s">
        <v>19</v>
      </c>
      <c r="H72" s="10">
        <v>44105</v>
      </c>
      <c r="I72" s="10">
        <v>44470</v>
      </c>
      <c r="J72" s="11">
        <v>14943.5</v>
      </c>
      <c r="K72" s="7">
        <f t="shared" ref="K72:K80" si="4">J72*2.87%</f>
        <v>428.87844999999999</v>
      </c>
      <c r="L72" s="36">
        <v>0</v>
      </c>
      <c r="M72" s="8">
        <f>'[2]NOMINA INTERNA'!J149*3.04%</f>
        <v>661.86120000000005</v>
      </c>
      <c r="N72" s="36" t="s">
        <v>95</v>
      </c>
      <c r="O72" s="37">
        <f t="shared" si="3"/>
        <v>6852.7603500000005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</row>
    <row r="73" spans="1:25" s="33" customFormat="1" ht="15.75" x14ac:dyDescent="0.3">
      <c r="A73" s="34">
        <v>63</v>
      </c>
      <c r="B73" s="9" t="s">
        <v>96</v>
      </c>
      <c r="C73" s="9" t="s">
        <v>97</v>
      </c>
      <c r="D73" s="35" t="s">
        <v>17</v>
      </c>
      <c r="E73" s="29" t="s">
        <v>92</v>
      </c>
      <c r="F73" s="29" t="s">
        <v>44</v>
      </c>
      <c r="G73" s="4" t="s">
        <v>19</v>
      </c>
      <c r="H73" s="10">
        <v>44105</v>
      </c>
      <c r="I73" s="10">
        <v>44470</v>
      </c>
      <c r="J73" s="11">
        <v>14157</v>
      </c>
      <c r="K73" s="7">
        <f t="shared" si="4"/>
        <v>406.30590000000001</v>
      </c>
      <c r="L73" s="36">
        <v>0</v>
      </c>
      <c r="M73" s="8">
        <f>'[2]NOMINA INTERNA'!J150*3.04%</f>
        <v>661.86120000000005</v>
      </c>
      <c r="N73" s="36" t="s">
        <v>98</v>
      </c>
      <c r="O73" s="37">
        <f t="shared" si="3"/>
        <v>9688.8329000000012</v>
      </c>
      <c r="P73" s="38"/>
      <c r="Q73" s="38"/>
      <c r="R73" s="38"/>
      <c r="S73" s="38"/>
      <c r="T73" s="38"/>
      <c r="U73" s="38"/>
      <c r="V73" s="38"/>
      <c r="W73" s="38"/>
      <c r="X73" s="38"/>
      <c r="Y73" s="38"/>
    </row>
    <row r="74" spans="1:25" s="33" customFormat="1" ht="15.75" x14ac:dyDescent="0.3">
      <c r="A74" s="34">
        <v>64</v>
      </c>
      <c r="B74" s="9" t="s">
        <v>99</v>
      </c>
      <c r="C74" s="9" t="s">
        <v>100</v>
      </c>
      <c r="D74" s="35" t="s">
        <v>17</v>
      </c>
      <c r="E74" s="29" t="s">
        <v>92</v>
      </c>
      <c r="F74" s="29" t="s">
        <v>44</v>
      </c>
      <c r="G74" s="4" t="s">
        <v>19</v>
      </c>
      <c r="H74" s="10">
        <v>44105</v>
      </c>
      <c r="I74" s="10">
        <v>44470</v>
      </c>
      <c r="J74" s="11">
        <v>14157</v>
      </c>
      <c r="K74" s="7">
        <f t="shared" si="4"/>
        <v>406.30590000000001</v>
      </c>
      <c r="L74" s="36">
        <v>0</v>
      </c>
      <c r="M74" s="8">
        <f>'[2]NOMINA INTERNA'!J151*3.04%</f>
        <v>1482.2280000000001</v>
      </c>
      <c r="N74" s="36">
        <v>0</v>
      </c>
      <c r="O74" s="37">
        <f t="shared" si="3"/>
        <v>12268.466100000001</v>
      </c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5" s="33" customFormat="1" ht="15.75" x14ac:dyDescent="0.3">
      <c r="A75" s="34">
        <v>65</v>
      </c>
      <c r="B75" s="9" t="s">
        <v>101</v>
      </c>
      <c r="C75" s="9" t="s">
        <v>102</v>
      </c>
      <c r="D75" s="35" t="s">
        <v>17</v>
      </c>
      <c r="E75" s="29" t="s">
        <v>92</v>
      </c>
      <c r="F75" s="29" t="s">
        <v>44</v>
      </c>
      <c r="G75" s="4" t="s">
        <v>19</v>
      </c>
      <c r="H75" s="10">
        <v>44105</v>
      </c>
      <c r="I75" s="10">
        <v>44470</v>
      </c>
      <c r="J75" s="11">
        <v>14157</v>
      </c>
      <c r="K75" s="7">
        <f t="shared" si="4"/>
        <v>406.30590000000001</v>
      </c>
      <c r="L75" s="36">
        <v>0</v>
      </c>
      <c r="M75" s="8">
        <f>'[2]NOMINA INTERNA'!J152*3.04%</f>
        <v>661.86120000000005</v>
      </c>
      <c r="N75" s="36" t="s">
        <v>103</v>
      </c>
      <c r="O75" s="37">
        <f t="shared" si="3"/>
        <v>5648.8329000000012</v>
      </c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1:25" s="33" customFormat="1" ht="15.75" x14ac:dyDescent="0.3">
      <c r="A76" s="34">
        <v>66</v>
      </c>
      <c r="B76" s="9" t="s">
        <v>104</v>
      </c>
      <c r="C76" s="9" t="s">
        <v>105</v>
      </c>
      <c r="D76" s="35" t="s">
        <v>17</v>
      </c>
      <c r="E76" s="29" t="s">
        <v>92</v>
      </c>
      <c r="F76" s="29" t="s">
        <v>44</v>
      </c>
      <c r="G76" s="4" t="s">
        <v>19</v>
      </c>
      <c r="H76" s="10">
        <v>44105</v>
      </c>
      <c r="I76" s="10">
        <v>44470</v>
      </c>
      <c r="J76" s="11">
        <v>14157</v>
      </c>
      <c r="K76" s="7">
        <f t="shared" si="4"/>
        <v>406.30590000000001</v>
      </c>
      <c r="L76" s="36">
        <v>0</v>
      </c>
      <c r="M76" s="8">
        <f>'[2]NOMINA INTERNA'!J153*3.04%</f>
        <v>526.01120000000003</v>
      </c>
      <c r="N76" s="36" t="s">
        <v>106</v>
      </c>
      <c r="O76" s="37">
        <f t="shared" si="3"/>
        <v>10024.6829</v>
      </c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s="33" customFormat="1" ht="15.75" x14ac:dyDescent="0.3">
      <c r="A77" s="34">
        <v>67</v>
      </c>
      <c r="B77" s="9" t="s">
        <v>107</v>
      </c>
      <c r="C77" s="9" t="s">
        <v>108</v>
      </c>
      <c r="D77" s="35" t="s">
        <v>22</v>
      </c>
      <c r="E77" s="29" t="s">
        <v>87</v>
      </c>
      <c r="F77" s="29" t="s">
        <v>44</v>
      </c>
      <c r="G77" s="4" t="s">
        <v>19</v>
      </c>
      <c r="H77" s="10">
        <v>44136</v>
      </c>
      <c r="I77" s="12">
        <v>44501</v>
      </c>
      <c r="J77" s="11">
        <v>14943.5</v>
      </c>
      <c r="K77" s="7">
        <f t="shared" si="4"/>
        <v>428.87844999999999</v>
      </c>
      <c r="L77" s="36">
        <v>0</v>
      </c>
      <c r="M77" s="8">
        <f>'[2]NOMINA INTERNA'!J170*3.04%</f>
        <v>912</v>
      </c>
      <c r="N77" s="36" t="s">
        <v>109</v>
      </c>
      <c r="O77" s="37">
        <f t="shared" si="3"/>
        <v>12152.62155</v>
      </c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s="33" customFormat="1" ht="15.75" x14ac:dyDescent="0.3">
      <c r="A78" s="34">
        <v>68</v>
      </c>
      <c r="B78" s="3" t="s">
        <v>110</v>
      </c>
      <c r="C78" s="3" t="s">
        <v>111</v>
      </c>
      <c r="D78" s="35" t="s">
        <v>22</v>
      </c>
      <c r="E78" s="4" t="s">
        <v>87</v>
      </c>
      <c r="F78" s="4" t="s">
        <v>44</v>
      </c>
      <c r="G78" s="4" t="s">
        <v>19</v>
      </c>
      <c r="H78" s="5">
        <v>44199</v>
      </c>
      <c r="I78" s="5">
        <v>44564</v>
      </c>
      <c r="J78" s="6">
        <v>14943.5</v>
      </c>
      <c r="K78" s="7">
        <f t="shared" si="4"/>
        <v>428.87844999999999</v>
      </c>
      <c r="L78" s="36">
        <v>0</v>
      </c>
      <c r="M78" s="8">
        <f>'[2]NOMINA INTERNA'!J180*3.04%</f>
        <v>526.01120000000003</v>
      </c>
      <c r="N78" s="36" t="s">
        <v>112</v>
      </c>
      <c r="O78" s="37">
        <f t="shared" si="3"/>
        <v>11288.610349999999</v>
      </c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s="33" customFormat="1" ht="15.75" x14ac:dyDescent="0.3">
      <c r="A79" s="34">
        <v>69</v>
      </c>
      <c r="B79" s="9" t="s">
        <v>113</v>
      </c>
      <c r="C79" s="9" t="s">
        <v>114</v>
      </c>
      <c r="D79" s="35" t="s">
        <v>22</v>
      </c>
      <c r="E79" s="29" t="s">
        <v>115</v>
      </c>
      <c r="F79" s="29" t="s">
        <v>44</v>
      </c>
      <c r="G79" s="4" t="s">
        <v>19</v>
      </c>
      <c r="H79" s="10">
        <v>44088</v>
      </c>
      <c r="I79" s="10">
        <v>44453</v>
      </c>
      <c r="J79" s="11">
        <v>14157</v>
      </c>
      <c r="K79" s="7">
        <f t="shared" si="4"/>
        <v>406.30590000000001</v>
      </c>
      <c r="L79" s="36">
        <v>0</v>
      </c>
      <c r="M79" s="8">
        <f>'[2]NOMINA INTERNA'!J127*3.04%</f>
        <v>1763.2</v>
      </c>
      <c r="N79" s="36" t="s">
        <v>116</v>
      </c>
      <c r="O79" s="37">
        <f t="shared" si="3"/>
        <v>8407.4940999999999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1:25" s="33" customFormat="1" ht="15.75" x14ac:dyDescent="0.3">
      <c r="A80" s="34">
        <v>70</v>
      </c>
      <c r="B80" s="3" t="s">
        <v>42</v>
      </c>
      <c r="C80" s="3" t="s">
        <v>43</v>
      </c>
      <c r="D80" s="35" t="s">
        <v>17</v>
      </c>
      <c r="E80" s="4" t="s">
        <v>45</v>
      </c>
      <c r="F80" s="4" t="s">
        <v>44</v>
      </c>
      <c r="G80" s="4" t="s">
        <v>19</v>
      </c>
      <c r="H80" s="5">
        <v>44199</v>
      </c>
      <c r="I80" s="5">
        <v>44564</v>
      </c>
      <c r="J80" s="6">
        <v>14157</v>
      </c>
      <c r="K80" s="7">
        <f t="shared" si="4"/>
        <v>406.30590000000001</v>
      </c>
      <c r="L80" s="36">
        <v>0</v>
      </c>
      <c r="M80" s="8">
        <f>'[2]NOMINA INTERNA'!J185*3.04%</f>
        <v>904.43374400000005</v>
      </c>
      <c r="N80" s="36" t="s">
        <v>46</v>
      </c>
      <c r="O80" s="37">
        <f t="shared" si="3"/>
        <v>-26278.739644000001</v>
      </c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5" s="33" customFormat="1" ht="15.75" x14ac:dyDescent="0.3">
      <c r="A81" s="34">
        <v>71</v>
      </c>
      <c r="B81" s="3" t="s">
        <v>200</v>
      </c>
      <c r="C81" s="3" t="s">
        <v>201</v>
      </c>
      <c r="D81" s="35" t="s">
        <v>17</v>
      </c>
      <c r="E81" s="4" t="s">
        <v>45</v>
      </c>
      <c r="F81" s="29" t="s">
        <v>44</v>
      </c>
      <c r="G81" s="4" t="s">
        <v>19</v>
      </c>
      <c r="H81" s="5">
        <v>44199</v>
      </c>
      <c r="I81" s="5">
        <v>44564</v>
      </c>
      <c r="J81" s="13">
        <v>14157</v>
      </c>
      <c r="K81" s="7">
        <f t="shared" ref="K81" si="5">J81*2.87%</f>
        <v>406.30590000000001</v>
      </c>
      <c r="L81" s="36">
        <v>0</v>
      </c>
      <c r="M81" s="8">
        <f>'[2]NOMINA INTERNA'!J187*3.04%</f>
        <v>1763.2</v>
      </c>
      <c r="N81" s="36">
        <v>5700</v>
      </c>
      <c r="O81" s="37">
        <f t="shared" ref="O81" si="6">J81-K81-L81-M81-N81</f>
        <v>6287.4940999999999</v>
      </c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1:25" x14ac:dyDescent="0.25">
      <c r="A82" s="2" t="s">
        <v>202</v>
      </c>
      <c r="B82" s="14"/>
      <c r="C82" s="14"/>
      <c r="D82" s="14"/>
      <c r="E82" s="14"/>
      <c r="F82" s="14"/>
      <c r="G82" s="14"/>
      <c r="H82" s="14"/>
      <c r="I82" s="14"/>
      <c r="J82" s="15">
        <f t="shared" ref="J82:O82" si="7">SUM(J11:J81)</f>
        <v>1857384.0499999998</v>
      </c>
      <c r="K82" s="16">
        <f t="shared" si="7"/>
        <v>53306.922234999998</v>
      </c>
      <c r="L82" s="14">
        <f t="shared" si="7"/>
        <v>31753.43</v>
      </c>
      <c r="M82" s="16">
        <f t="shared" si="7"/>
        <v>60525.609103999996</v>
      </c>
      <c r="N82" s="14">
        <f t="shared" si="7"/>
        <v>24515</v>
      </c>
      <c r="O82" s="16">
        <f t="shared" si="7"/>
        <v>1553991.6237200003</v>
      </c>
    </row>
    <row r="83" spans="1:25" x14ac:dyDescent="0.25">
      <c r="C83" s="31"/>
      <c r="D83" s="32"/>
    </row>
    <row r="84" spans="1:25" x14ac:dyDescent="0.25">
      <c r="C84" s="31"/>
      <c r="D84" s="32"/>
    </row>
    <row r="94" spans="1:25" x14ac:dyDescent="0.25">
      <c r="N94" s="41" t="s">
        <v>211</v>
      </c>
      <c r="O94" s="41"/>
    </row>
    <row r="95" spans="1:25" x14ac:dyDescent="0.25">
      <c r="N95" s="40" t="s">
        <v>212</v>
      </c>
      <c r="O95" s="40"/>
    </row>
  </sheetData>
  <mergeCells count="2">
    <mergeCell ref="N95:O95"/>
    <mergeCell ref="N94:O94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81">
      <formula1>Sexos</formula1>
    </dataValidation>
  </dataValidations>
  <pageMargins left="0.25" right="0.25" top="0.75" bottom="0.75" header="0.3" footer="0.3"/>
  <pageSetup paperSize="9" scale="4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2021-08-11T13:51:55Z</cp:lastPrinted>
  <dcterms:created xsi:type="dcterms:W3CDTF">2021-08-09T19:11:52Z</dcterms:created>
  <dcterms:modified xsi:type="dcterms:W3CDTF">2022-05-05T19:24:43Z</dcterms:modified>
</cp:coreProperties>
</file>