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miliaa\Desktop\contabilidad mayo 2022\EJECUCION DE PRESUPUESTO\"/>
    </mc:Choice>
  </mc:AlternateContent>
  <bookViews>
    <workbookView xWindow="0" yWindow="0" windowWidth="21600" windowHeight="973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" i="1" l="1"/>
  <c r="E74" i="1"/>
  <c r="E73" i="1"/>
  <c r="E71" i="1"/>
  <c r="E70" i="1"/>
  <c r="E68" i="1"/>
  <c r="E67" i="1"/>
  <c r="E66" i="1"/>
  <c r="E65" i="1"/>
  <c r="P64" i="1"/>
  <c r="C64" i="1"/>
  <c r="O63" i="1"/>
  <c r="N63" i="1"/>
  <c r="M63" i="1"/>
  <c r="L63" i="1"/>
  <c r="K63" i="1"/>
  <c r="J63" i="1"/>
  <c r="I63" i="1"/>
  <c r="H63" i="1"/>
  <c r="G63" i="1"/>
  <c r="F63" i="1"/>
  <c r="E63" i="1"/>
  <c r="O62" i="1"/>
  <c r="N62" i="1"/>
  <c r="M62" i="1"/>
  <c r="L62" i="1"/>
  <c r="K62" i="1"/>
  <c r="J62" i="1"/>
  <c r="I62" i="1"/>
  <c r="H62" i="1"/>
  <c r="G62" i="1"/>
  <c r="F62" i="1"/>
  <c r="E62" i="1"/>
  <c r="O61" i="1"/>
  <c r="N61" i="1"/>
  <c r="M61" i="1"/>
  <c r="L61" i="1"/>
  <c r="K61" i="1"/>
  <c r="J61" i="1"/>
  <c r="I61" i="1"/>
  <c r="H61" i="1"/>
  <c r="G61" i="1"/>
  <c r="F61" i="1"/>
  <c r="E61" i="1"/>
  <c r="P61" i="1" s="1"/>
  <c r="O60" i="1"/>
  <c r="N60" i="1"/>
  <c r="M60" i="1"/>
  <c r="L60" i="1"/>
  <c r="K60" i="1"/>
  <c r="J60" i="1"/>
  <c r="I60" i="1"/>
  <c r="H60" i="1"/>
  <c r="G60" i="1"/>
  <c r="F60" i="1"/>
  <c r="E60" i="1"/>
  <c r="O59" i="1"/>
  <c r="N59" i="1"/>
  <c r="M59" i="1"/>
  <c r="L59" i="1"/>
  <c r="K59" i="1"/>
  <c r="J59" i="1"/>
  <c r="I59" i="1"/>
  <c r="H59" i="1"/>
  <c r="G59" i="1"/>
  <c r="F59" i="1"/>
  <c r="E59" i="1"/>
  <c r="O58" i="1"/>
  <c r="N58" i="1"/>
  <c r="M58" i="1"/>
  <c r="L58" i="1"/>
  <c r="K58" i="1"/>
  <c r="J58" i="1"/>
  <c r="I58" i="1"/>
  <c r="H58" i="1"/>
  <c r="G58" i="1"/>
  <c r="F58" i="1"/>
  <c r="E58" i="1"/>
  <c r="O57" i="1"/>
  <c r="N57" i="1"/>
  <c r="M57" i="1"/>
  <c r="M54" i="1" s="1"/>
  <c r="L57" i="1"/>
  <c r="K57" i="1"/>
  <c r="J57" i="1"/>
  <c r="I57" i="1"/>
  <c r="I54" i="1" s="1"/>
  <c r="H57" i="1"/>
  <c r="G57" i="1"/>
  <c r="F57" i="1"/>
  <c r="E57" i="1"/>
  <c r="P57" i="1" s="1"/>
  <c r="O56" i="1"/>
  <c r="N56" i="1"/>
  <c r="M56" i="1"/>
  <c r="L56" i="1"/>
  <c r="L54" i="1" s="1"/>
  <c r="K56" i="1"/>
  <c r="J56" i="1"/>
  <c r="I56" i="1"/>
  <c r="H56" i="1"/>
  <c r="H54" i="1" s="1"/>
  <c r="G56" i="1"/>
  <c r="F56" i="1"/>
  <c r="E56" i="1"/>
  <c r="O55" i="1"/>
  <c r="O54" i="1" s="1"/>
  <c r="N55" i="1"/>
  <c r="M55" i="1"/>
  <c r="L55" i="1"/>
  <c r="K55" i="1"/>
  <c r="K54" i="1" s="1"/>
  <c r="J55" i="1"/>
  <c r="I55" i="1"/>
  <c r="H55" i="1"/>
  <c r="G55" i="1"/>
  <c r="G54" i="1" s="1"/>
  <c r="F55" i="1"/>
  <c r="E55" i="1"/>
  <c r="N54" i="1"/>
  <c r="J54" i="1"/>
  <c r="F54" i="1"/>
  <c r="D54" i="1"/>
  <c r="C54" i="1"/>
  <c r="B54" i="1"/>
  <c r="O53" i="1"/>
  <c r="N53" i="1"/>
  <c r="M53" i="1"/>
  <c r="L53" i="1"/>
  <c r="K53" i="1"/>
  <c r="J53" i="1"/>
  <c r="I53" i="1"/>
  <c r="H53" i="1"/>
  <c r="G53" i="1"/>
  <c r="F53" i="1"/>
  <c r="E53" i="1"/>
  <c r="O52" i="1"/>
  <c r="N52" i="1"/>
  <c r="M52" i="1"/>
  <c r="L52" i="1"/>
  <c r="K52" i="1"/>
  <c r="J52" i="1"/>
  <c r="I52" i="1"/>
  <c r="H52" i="1"/>
  <c r="G52" i="1"/>
  <c r="F52" i="1"/>
  <c r="E52" i="1"/>
  <c r="O51" i="1"/>
  <c r="N51" i="1"/>
  <c r="M51" i="1"/>
  <c r="L51" i="1"/>
  <c r="K51" i="1"/>
  <c r="J51" i="1"/>
  <c r="I51" i="1"/>
  <c r="H51" i="1"/>
  <c r="G51" i="1"/>
  <c r="F51" i="1"/>
  <c r="E51" i="1"/>
  <c r="P51" i="1" s="1"/>
  <c r="O50" i="1"/>
  <c r="N50" i="1"/>
  <c r="M50" i="1"/>
  <c r="L50" i="1"/>
  <c r="K50" i="1"/>
  <c r="J50" i="1"/>
  <c r="I50" i="1"/>
  <c r="H50" i="1"/>
  <c r="G50" i="1"/>
  <c r="F50" i="1"/>
  <c r="E50" i="1"/>
  <c r="O49" i="1"/>
  <c r="N49" i="1"/>
  <c r="M49" i="1"/>
  <c r="L49" i="1"/>
  <c r="K49" i="1"/>
  <c r="J49" i="1"/>
  <c r="I49" i="1"/>
  <c r="H49" i="1"/>
  <c r="G49" i="1"/>
  <c r="F49" i="1"/>
  <c r="E49" i="1"/>
  <c r="O48" i="1"/>
  <c r="N48" i="1"/>
  <c r="M48" i="1"/>
  <c r="L48" i="1"/>
  <c r="K48" i="1"/>
  <c r="J48" i="1"/>
  <c r="I48" i="1"/>
  <c r="H48" i="1"/>
  <c r="G48" i="1"/>
  <c r="F48" i="1"/>
  <c r="E48" i="1"/>
  <c r="O47" i="1"/>
  <c r="N47" i="1"/>
  <c r="M47" i="1"/>
  <c r="L47" i="1"/>
  <c r="K47" i="1"/>
  <c r="J47" i="1"/>
  <c r="I47" i="1"/>
  <c r="H47" i="1"/>
  <c r="G47" i="1"/>
  <c r="F47" i="1"/>
  <c r="E47" i="1"/>
  <c r="P47" i="1" s="1"/>
  <c r="B47" i="1"/>
  <c r="O46" i="1"/>
  <c r="N46" i="1"/>
  <c r="M46" i="1"/>
  <c r="L46" i="1"/>
  <c r="K46" i="1"/>
  <c r="J46" i="1"/>
  <c r="I46" i="1"/>
  <c r="H46" i="1"/>
  <c r="G46" i="1"/>
  <c r="F46" i="1"/>
  <c r="E46" i="1"/>
  <c r="P46" i="1" s="1"/>
  <c r="O45" i="1"/>
  <c r="N45" i="1"/>
  <c r="M45" i="1"/>
  <c r="L45" i="1"/>
  <c r="K45" i="1"/>
  <c r="J45" i="1"/>
  <c r="I45" i="1"/>
  <c r="H45" i="1"/>
  <c r="G45" i="1"/>
  <c r="F45" i="1"/>
  <c r="E45" i="1"/>
  <c r="O44" i="1"/>
  <c r="N44" i="1"/>
  <c r="M44" i="1"/>
  <c r="L44" i="1"/>
  <c r="K44" i="1"/>
  <c r="J44" i="1"/>
  <c r="I44" i="1"/>
  <c r="H44" i="1"/>
  <c r="G44" i="1"/>
  <c r="F44" i="1"/>
  <c r="E44" i="1"/>
  <c r="O43" i="1"/>
  <c r="N43" i="1"/>
  <c r="M43" i="1"/>
  <c r="L43" i="1"/>
  <c r="K43" i="1"/>
  <c r="J43" i="1"/>
  <c r="I43" i="1"/>
  <c r="H43" i="1"/>
  <c r="G43" i="1"/>
  <c r="F43" i="1"/>
  <c r="E43" i="1"/>
  <c r="O42" i="1"/>
  <c r="N42" i="1"/>
  <c r="M42" i="1"/>
  <c r="L42" i="1"/>
  <c r="K42" i="1"/>
  <c r="J42" i="1"/>
  <c r="I42" i="1"/>
  <c r="H42" i="1"/>
  <c r="G42" i="1"/>
  <c r="F42" i="1"/>
  <c r="E42" i="1"/>
  <c r="P42" i="1" s="1"/>
  <c r="O41" i="1"/>
  <c r="N41" i="1"/>
  <c r="M41" i="1"/>
  <c r="L41" i="1"/>
  <c r="K41" i="1"/>
  <c r="J41" i="1"/>
  <c r="I41" i="1"/>
  <c r="H41" i="1"/>
  <c r="G41" i="1"/>
  <c r="F41" i="1"/>
  <c r="E41" i="1"/>
  <c r="O40" i="1"/>
  <c r="N40" i="1"/>
  <c r="M40" i="1"/>
  <c r="L40" i="1"/>
  <c r="K40" i="1"/>
  <c r="J40" i="1"/>
  <c r="I40" i="1"/>
  <c r="H40" i="1"/>
  <c r="G40" i="1"/>
  <c r="F40" i="1"/>
  <c r="E40" i="1"/>
  <c r="O39" i="1"/>
  <c r="N39" i="1"/>
  <c r="M39" i="1"/>
  <c r="L39" i="1"/>
  <c r="K39" i="1"/>
  <c r="J39" i="1"/>
  <c r="I39" i="1"/>
  <c r="H39" i="1"/>
  <c r="G39" i="1"/>
  <c r="F39" i="1"/>
  <c r="E39" i="1"/>
  <c r="D38" i="1"/>
  <c r="P38" i="1" s="1"/>
  <c r="C38" i="1"/>
  <c r="B38" i="1"/>
  <c r="O37" i="1"/>
  <c r="N37" i="1"/>
  <c r="M37" i="1"/>
  <c r="L37" i="1"/>
  <c r="K37" i="1"/>
  <c r="J37" i="1"/>
  <c r="I37" i="1"/>
  <c r="H37" i="1"/>
  <c r="G37" i="1"/>
  <c r="F37" i="1"/>
  <c r="E37" i="1"/>
  <c r="O36" i="1"/>
  <c r="N36" i="1"/>
  <c r="M36" i="1"/>
  <c r="L36" i="1"/>
  <c r="K36" i="1"/>
  <c r="J36" i="1"/>
  <c r="I36" i="1"/>
  <c r="H36" i="1"/>
  <c r="G36" i="1"/>
  <c r="F36" i="1"/>
  <c r="E36" i="1"/>
  <c r="O35" i="1"/>
  <c r="N35" i="1"/>
  <c r="M35" i="1"/>
  <c r="L35" i="1"/>
  <c r="K35" i="1"/>
  <c r="J35" i="1"/>
  <c r="I35" i="1"/>
  <c r="H35" i="1"/>
  <c r="G35" i="1"/>
  <c r="F35" i="1"/>
  <c r="E35" i="1"/>
  <c r="O34" i="1"/>
  <c r="N34" i="1"/>
  <c r="M34" i="1"/>
  <c r="L34" i="1"/>
  <c r="K34" i="1"/>
  <c r="J34" i="1"/>
  <c r="I34" i="1"/>
  <c r="H34" i="1"/>
  <c r="G34" i="1"/>
  <c r="F34" i="1"/>
  <c r="E34" i="1"/>
  <c r="P34" i="1" s="1"/>
  <c r="O33" i="1"/>
  <c r="N33" i="1"/>
  <c r="M33" i="1"/>
  <c r="L33" i="1"/>
  <c r="K33" i="1"/>
  <c r="J33" i="1"/>
  <c r="I33" i="1"/>
  <c r="H33" i="1"/>
  <c r="G33" i="1"/>
  <c r="F33" i="1"/>
  <c r="E33" i="1"/>
  <c r="O32" i="1"/>
  <c r="N32" i="1"/>
  <c r="M32" i="1"/>
  <c r="L32" i="1"/>
  <c r="K32" i="1"/>
  <c r="J32" i="1"/>
  <c r="I32" i="1"/>
  <c r="H32" i="1"/>
  <c r="G32" i="1"/>
  <c r="F32" i="1"/>
  <c r="E32" i="1"/>
  <c r="O31" i="1"/>
  <c r="N31" i="1"/>
  <c r="M31" i="1"/>
  <c r="L31" i="1"/>
  <c r="K31" i="1"/>
  <c r="J31" i="1"/>
  <c r="I31" i="1"/>
  <c r="H31" i="1"/>
  <c r="G31" i="1"/>
  <c r="F31" i="1"/>
  <c r="E31" i="1"/>
  <c r="O30" i="1"/>
  <c r="N30" i="1"/>
  <c r="M30" i="1"/>
  <c r="M28" i="1" s="1"/>
  <c r="L30" i="1"/>
  <c r="K30" i="1"/>
  <c r="J30" i="1"/>
  <c r="I30" i="1"/>
  <c r="I28" i="1" s="1"/>
  <c r="H30" i="1"/>
  <c r="G30" i="1"/>
  <c r="F30" i="1"/>
  <c r="E30" i="1"/>
  <c r="P30" i="1" s="1"/>
  <c r="O29" i="1"/>
  <c r="N29" i="1"/>
  <c r="N28" i="1" s="1"/>
  <c r="M29" i="1"/>
  <c r="L29" i="1"/>
  <c r="L28" i="1" s="1"/>
  <c r="K29" i="1"/>
  <c r="J29" i="1"/>
  <c r="J28" i="1" s="1"/>
  <c r="I29" i="1"/>
  <c r="H29" i="1"/>
  <c r="H28" i="1" s="1"/>
  <c r="G29" i="1"/>
  <c r="F29" i="1"/>
  <c r="F28" i="1" s="1"/>
  <c r="E29" i="1"/>
  <c r="O28" i="1"/>
  <c r="K28" i="1"/>
  <c r="G28" i="1"/>
  <c r="D28" i="1"/>
  <c r="C28" i="1"/>
  <c r="B28" i="1"/>
  <c r="O27" i="1"/>
  <c r="N27" i="1"/>
  <c r="M27" i="1"/>
  <c r="L27" i="1"/>
  <c r="K27" i="1"/>
  <c r="J27" i="1"/>
  <c r="I27" i="1"/>
  <c r="H27" i="1"/>
  <c r="G27" i="1"/>
  <c r="F27" i="1"/>
  <c r="E27" i="1"/>
  <c r="P27" i="1" s="1"/>
  <c r="O26" i="1"/>
  <c r="N26" i="1"/>
  <c r="M26" i="1"/>
  <c r="L26" i="1"/>
  <c r="K26" i="1"/>
  <c r="J26" i="1"/>
  <c r="I26" i="1"/>
  <c r="H26" i="1"/>
  <c r="G26" i="1"/>
  <c r="F26" i="1"/>
  <c r="E26" i="1"/>
  <c r="O25" i="1"/>
  <c r="N25" i="1"/>
  <c r="M25" i="1"/>
  <c r="L25" i="1"/>
  <c r="K25" i="1"/>
  <c r="J25" i="1"/>
  <c r="I25" i="1"/>
  <c r="H25" i="1"/>
  <c r="G25" i="1"/>
  <c r="F25" i="1"/>
  <c r="E25" i="1"/>
  <c r="O24" i="1"/>
  <c r="N24" i="1"/>
  <c r="M24" i="1"/>
  <c r="L24" i="1"/>
  <c r="K24" i="1"/>
  <c r="J24" i="1"/>
  <c r="I24" i="1"/>
  <c r="H24" i="1"/>
  <c r="G24" i="1"/>
  <c r="F24" i="1"/>
  <c r="E24" i="1"/>
  <c r="O23" i="1"/>
  <c r="N23" i="1"/>
  <c r="M23" i="1"/>
  <c r="L23" i="1"/>
  <c r="K23" i="1"/>
  <c r="J23" i="1"/>
  <c r="I23" i="1"/>
  <c r="H23" i="1"/>
  <c r="G23" i="1"/>
  <c r="F23" i="1"/>
  <c r="E23" i="1"/>
  <c r="O22" i="1"/>
  <c r="N22" i="1"/>
  <c r="M22" i="1"/>
  <c r="L22" i="1"/>
  <c r="K22" i="1"/>
  <c r="J22" i="1"/>
  <c r="I22" i="1"/>
  <c r="H22" i="1"/>
  <c r="P22" i="1" s="1"/>
  <c r="G22" i="1"/>
  <c r="F22" i="1"/>
  <c r="E22" i="1"/>
  <c r="O21" i="1"/>
  <c r="O18" i="1" s="1"/>
  <c r="N21" i="1"/>
  <c r="M21" i="1"/>
  <c r="L21" i="1"/>
  <c r="K21" i="1"/>
  <c r="K18" i="1" s="1"/>
  <c r="J21" i="1"/>
  <c r="I21" i="1"/>
  <c r="H21" i="1"/>
  <c r="G21" i="1"/>
  <c r="G18" i="1" s="1"/>
  <c r="F21" i="1"/>
  <c r="E21" i="1"/>
  <c r="O20" i="1"/>
  <c r="N20" i="1"/>
  <c r="M20" i="1"/>
  <c r="L20" i="1"/>
  <c r="K20" i="1"/>
  <c r="J20" i="1"/>
  <c r="I20" i="1"/>
  <c r="H20" i="1"/>
  <c r="G20" i="1"/>
  <c r="F20" i="1"/>
  <c r="E20" i="1"/>
  <c r="O19" i="1"/>
  <c r="N19" i="1"/>
  <c r="N18" i="1" s="1"/>
  <c r="M19" i="1"/>
  <c r="M18" i="1" s="1"/>
  <c r="L19" i="1"/>
  <c r="K19" i="1"/>
  <c r="J19" i="1"/>
  <c r="J18" i="1" s="1"/>
  <c r="I19" i="1"/>
  <c r="I18" i="1" s="1"/>
  <c r="H19" i="1"/>
  <c r="G19" i="1"/>
  <c r="F19" i="1"/>
  <c r="F18" i="1" s="1"/>
  <c r="E19" i="1"/>
  <c r="E18" i="1" s="1"/>
  <c r="L18" i="1"/>
  <c r="H18" i="1"/>
  <c r="D18" i="1"/>
  <c r="D85" i="1" s="1"/>
  <c r="C18" i="1"/>
  <c r="B18" i="1"/>
  <c r="O17" i="1"/>
  <c r="N17" i="1"/>
  <c r="M17" i="1"/>
  <c r="L17" i="1"/>
  <c r="K17" i="1"/>
  <c r="J17" i="1"/>
  <c r="I17" i="1"/>
  <c r="H17" i="1"/>
  <c r="G17" i="1"/>
  <c r="F17" i="1"/>
  <c r="E17" i="1"/>
  <c r="O16" i="1"/>
  <c r="N16" i="1"/>
  <c r="M16" i="1"/>
  <c r="L16" i="1"/>
  <c r="K16" i="1"/>
  <c r="J16" i="1"/>
  <c r="I16" i="1"/>
  <c r="H16" i="1"/>
  <c r="G16" i="1"/>
  <c r="F16" i="1"/>
  <c r="E16" i="1"/>
  <c r="O15" i="1"/>
  <c r="N15" i="1"/>
  <c r="M15" i="1"/>
  <c r="L15" i="1"/>
  <c r="L12" i="1" s="1"/>
  <c r="K15" i="1"/>
  <c r="J15" i="1"/>
  <c r="I15" i="1"/>
  <c r="H15" i="1"/>
  <c r="H12" i="1" s="1"/>
  <c r="G15" i="1"/>
  <c r="F15" i="1"/>
  <c r="E15" i="1"/>
  <c r="O14" i="1"/>
  <c r="O12" i="1" s="1"/>
  <c r="N14" i="1"/>
  <c r="M14" i="1"/>
  <c r="L14" i="1"/>
  <c r="K14" i="1"/>
  <c r="K12" i="1" s="1"/>
  <c r="J14" i="1"/>
  <c r="I14" i="1"/>
  <c r="H14" i="1"/>
  <c r="G14" i="1"/>
  <c r="P14" i="1" s="1"/>
  <c r="F14" i="1"/>
  <c r="E14" i="1"/>
  <c r="O13" i="1"/>
  <c r="N13" i="1"/>
  <c r="N12" i="1" s="1"/>
  <c r="M13" i="1"/>
  <c r="L13" i="1"/>
  <c r="K13" i="1"/>
  <c r="J13" i="1"/>
  <c r="J12" i="1" s="1"/>
  <c r="I13" i="1"/>
  <c r="H13" i="1"/>
  <c r="G13" i="1"/>
  <c r="F13" i="1"/>
  <c r="F12" i="1" s="1"/>
  <c r="E13" i="1"/>
  <c r="M12" i="1"/>
  <c r="I12" i="1"/>
  <c r="E12" i="1"/>
  <c r="D12" i="1"/>
  <c r="C12" i="1"/>
  <c r="B12" i="1"/>
  <c r="O85" i="1" l="1"/>
  <c r="K85" i="1"/>
  <c r="I85" i="1"/>
  <c r="M85" i="1"/>
  <c r="J85" i="1"/>
  <c r="P13" i="1"/>
  <c r="P17" i="1"/>
  <c r="P21" i="1"/>
  <c r="P26" i="1"/>
  <c r="P29" i="1"/>
  <c r="P33" i="1"/>
  <c r="P37" i="1"/>
  <c r="P41" i="1"/>
  <c r="P45" i="1"/>
  <c r="P50" i="1"/>
  <c r="B85" i="1"/>
  <c r="P56" i="1"/>
  <c r="P60" i="1"/>
  <c r="L85" i="1"/>
  <c r="F85" i="1"/>
  <c r="G12" i="1"/>
  <c r="G85" i="1" s="1"/>
  <c r="P16" i="1"/>
  <c r="P20" i="1"/>
  <c r="P24" i="1"/>
  <c r="P25" i="1"/>
  <c r="E28" i="1"/>
  <c r="E85" i="1" s="1"/>
  <c r="P32" i="1"/>
  <c r="P36" i="1"/>
  <c r="P40" i="1"/>
  <c r="P44" i="1"/>
  <c r="P49" i="1"/>
  <c r="P53" i="1"/>
  <c r="C85" i="1"/>
  <c r="P55" i="1"/>
  <c r="P59" i="1"/>
  <c r="P63" i="1"/>
  <c r="H85" i="1"/>
  <c r="N85" i="1"/>
  <c r="P12" i="1"/>
  <c r="P15" i="1"/>
  <c r="P19" i="1"/>
  <c r="P23" i="1"/>
  <c r="P31" i="1"/>
  <c r="P35" i="1"/>
  <c r="P39" i="1"/>
  <c r="P43" i="1"/>
  <c r="P48" i="1"/>
  <c r="P52" i="1"/>
  <c r="P54" i="1"/>
  <c r="P58" i="1"/>
  <c r="P62" i="1"/>
  <c r="P18" i="1"/>
  <c r="P28" i="1" l="1"/>
  <c r="P85" i="1"/>
</calcChain>
</file>

<file path=xl/sharedStrings.xml><?xml version="1.0" encoding="utf-8"?>
<sst xmlns="http://schemas.openxmlformats.org/spreadsheetml/2006/main" count="103" uniqueCount="103">
  <si>
    <t>Servicio Nacional de Salud</t>
  </si>
  <si>
    <t>CENTRO DE EDUCACION MEDICA DE AMISTAD DOMINICO JAPONESA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</si>
  <si>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</si>
  <si>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</si>
  <si>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</si>
  <si>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</si>
  <si>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</si>
  <si>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</si>
  <si>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</si>
  <si>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</si>
  <si>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</si>
  <si>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</si>
  <si>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</si>
  <si>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</si>
  <si>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</si>
  <si>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</si>
  <si>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</si>
  <si>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</si>
  <si>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</si>
  <si>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</si>
  <si>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</si>
  <si>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</si>
  <si>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</si>
  <si>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</si>
  <si>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</si>
  <si>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</si>
  <si>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</si>
  <si>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</si>
  <si>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</si>
  <si>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</si>
  <si>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</si>
  <si>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</si>
  <si>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</si>
  <si>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</si>
  <si>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</si>
  <si>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</si>
  <si>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</si>
  <si>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</si>
  <si>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</si>
  <si>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</si>
  <si>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</si>
  <si>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</si>
  <si>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</si>
  <si>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</si>
  <si>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</si>
  <si>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</si>
  <si>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</si>
  <si>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</si>
  <si>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</si>
  <si>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</si>
  <si>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</si>
  <si>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</si>
  <si>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</si>
  <si>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</si>
  <si>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</si>
  <si>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</si>
  <si>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</si>
  <si>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</si>
  <si>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</si>
  <si>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</si>
  <si>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</si>
  <si>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</si>
  <si>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</si>
  <si>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</si>
  <si>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</si>
  <si>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</si>
  <si>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</si>
  <si>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</si>
  <si>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</si>
  <si>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</si>
  <si>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</si>
  <si>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</si>
  <si>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</si>
  <si>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</si>
  <si>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</si>
  <si>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</si>
  <si>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</si>
  <si>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</si>
  <si>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</si>
  <si>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</si>
  <si>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</si>
  <si>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</si>
  <si>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</si>
  <si>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</si>
  <si>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</si>
  <si>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</si>
  <si>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</si>
  <si>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</si>
  <si>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</si>
  <si>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</si>
  <si>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</si>
  <si>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</si>
  <si>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</si>
  <si>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</si>
  <si>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</si>
  <si>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</si>
  <si>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[Detalle de Ejecución de Cuenta y SubCuenta SIGEF] [ Ejecucion Mensual SIGEF]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</si>
  <si>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</si>
  <si>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</si>
  <si>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</si>
  <si>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Realizado Por:                                                                                 Revisado Por:                                                                       Aprobado Por:</t>
  </si>
  <si>
    <t xml:space="preserve">Licda. Ana Aurelina Gómez Torres                                     Lic. Ramon Virgilio Feliz Olivero                                 Dra. Glendis Ozuna Feliciano       </t>
  </si>
  <si>
    <t xml:space="preserve">              Contadora                                                                   Gerente Administrativo y Financiero                                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</si>
</sst>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43" fontId="2" fillId="3" borderId="2" xfId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3" fillId="0" borderId="9" xfId="0" applyFont="1" applyBorder="1" applyAlignment="1">
      <alignment horizontal="left"/>
    </xf>
    <xf numFmtId="43" fontId="3" fillId="0" borderId="9" xfId="1" applyFont="1" applyBorder="1"/>
    <xf numFmtId="43" fontId="3" fillId="0" borderId="10" xfId="1" applyFont="1" applyBorder="1"/>
    <xf numFmtId="164" fontId="3" fillId="0" borderId="10" xfId="0" applyNumberFormat="1" applyFont="1" applyBorder="1"/>
    <xf numFmtId="164" fontId="0" fillId="0" borderId="10" xfId="0" applyNumberFormat="1" applyFont="1" applyBorder="1"/>
    <xf numFmtId="0" fontId="3" fillId="0" borderId="0" xfId="0" applyFont="1" applyBorder="1" applyAlignment="1">
      <alignment horizontal="left" indent="1"/>
    </xf>
    <xf numFmtId="43" fontId="3" fillId="0" borderId="0" xfId="1" applyFont="1" applyBorder="1"/>
    <xf numFmtId="43" fontId="3" fillId="0" borderId="0" xfId="0" applyNumberFormat="1" applyFont="1"/>
    <xf numFmtId="0" fontId="3" fillId="0" borderId="0" xfId="0" applyFont="1"/>
    <xf numFmtId="0" fontId="0" fillId="0" borderId="0" xfId="0" applyBorder="1" applyAlignment="1">
      <alignment horizontal="left" indent="2"/>
    </xf>
    <xf numFmtId="43" fontId="0" fillId="0" borderId="0" xfId="1" applyFont="1" applyBorder="1"/>
    <xf numFmtId="43" fontId="0" fillId="0" borderId="0" xfId="1" applyFont="1"/>
    <xf numFmtId="0" fontId="0" fillId="0" borderId="11" xfId="0" applyBorder="1"/>
    <xf numFmtId="43" fontId="3" fillId="0" borderId="0" xfId="1" quotePrefix="1" applyFont="1" applyBorder="1"/>
    <xf numFmtId="4" fontId="0" fillId="0" borderId="0" xfId="0" applyNumberFormat="1"/>
    <xf numFmtId="43" fontId="3" fillId="0" borderId="0" xfId="1" applyFont="1"/>
    <xf numFmtId="0" fontId="0" fillId="0" borderId="0" xfId="0" applyFont="1"/>
    <xf numFmtId="0" fontId="3" fillId="0" borderId="0" xfId="0" applyFont="1" applyBorder="1" applyAlignment="1">
      <alignment horizontal="left"/>
    </xf>
    <xf numFmtId="0" fontId="2" fillId="2" borderId="0" xfId="0" applyFont="1" applyFill="1" applyBorder="1" applyAlignment="1">
      <alignment vertical="center"/>
    </xf>
    <xf numFmtId="43" fontId="2" fillId="2" borderId="0" xfId="1" applyFont="1" applyFill="1" applyBorder="1"/>
    <xf numFmtId="43" fontId="2" fillId="2" borderId="12" xfId="1" applyFont="1" applyFill="1" applyBorder="1"/>
    <xf numFmtId="43" fontId="4" fillId="2" borderId="12" xfId="1" applyFont="1" applyFill="1" applyBorder="1"/>
    <xf numFmtId="0" fontId="0" fillId="0" borderId="0" xfId="0" applyBorder="1" applyAlignment="1">
      <alignment wrapText="1"/>
    </xf>
    <xf numFmtId="0" fontId="3" fillId="0" borderId="0" xfId="0" applyFont="1" applyAlignment="1">
      <alignment horizontal="left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5" fillId="0" borderId="1" xfId="0" applyFont="1" applyBorder="1" applyAlignment="1">
      <alignment horizontal="center" vertical="center" wrapText="1" readingOrder="1"/>
    </xf>
    <xf numFmtId="0" fontId="5" fillId="0" borderId="0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7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371475</xdr:colOff>
      <xdr:row>1</xdr:row>
      <xdr:rowOff>66675</xdr:rowOff>
    </xdr:from>
    <xdr:to>
      <xdr:col>16</xdr:col>
      <xdr:colOff>207169</xdr:colOff>
      <xdr:row>8</xdr:row>
      <xdr:rowOff>57150</xdr:rowOff>
    </xdr:to>
    <xdr:pic>
      <xdr:nvPicPr>
        <xdr:cNvPr id="2" name="Imagen 1" descr="C:\Users\virgilior\AppData\Local\Microsoft\Windows\INetCache\IE\TKFA75HG\image001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44675" y="257175"/>
          <a:ext cx="1359694" cy="1323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57151</xdr:colOff>
      <xdr:row>0</xdr:row>
      <xdr:rowOff>97631</xdr:rowOff>
    </xdr:from>
    <xdr:to>
      <xdr:col>0</xdr:col>
      <xdr:colOff>1702594</xdr:colOff>
      <xdr:row>8</xdr:row>
      <xdr:rowOff>23046</xdr:rowOff>
    </xdr:to>
    <xdr:pic>
      <xdr:nvPicPr>
        <xdr:cNvPr id="3" name="1 Imagen">
          <a:extLst>
            <a:ext uri="{FF2B5EF4-FFF2-40B4-BE49-F238E27FC236}">
              <a16:creationId xmlns="" xmlns:a16="http://schemas.microsoft.com/office/drawing/2014/main" id="{D00E672A-5F85-4CDB-AB44-EF4CEBF23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1151" y="97631"/>
          <a:ext cx="1645443" cy="14494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rreza/ownCloud/Aristina/2%20Presupuesto/Mayo%202022/Plantilla%20presupuesto%20y%20ejecuci&#243;n%20presupuestaria%2031-05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 Presupuesto Aprobado"/>
      <sheetName val="Hoja1"/>
      <sheetName val="P2 Presupuesto Aprobado-Ejec "/>
      <sheetName val="P3 Ejecucion "/>
      <sheetName val="EJECUCION MATRIZ SNS"/>
      <sheetName val="F100"/>
      <sheetName val="VS"/>
    </sheetNames>
    <sheetDataSet>
      <sheetData sheetId="0"/>
      <sheetData sheetId="1"/>
      <sheetData sheetId="2"/>
      <sheetData sheetId="3"/>
      <sheetData sheetId="4"/>
      <sheetData sheetId="5">
        <row r="10">
          <cell r="D10">
            <v>6280723.1799999997</v>
          </cell>
          <cell r="E10">
            <v>6169618.4000000004</v>
          </cell>
          <cell r="F10">
            <v>6108642.6500000004</v>
          </cell>
          <cell r="G10">
            <v>4239647.75</v>
          </cell>
        </row>
        <row r="14">
          <cell r="D14">
            <v>962562.36</v>
          </cell>
          <cell r="E14">
            <v>945463.35</v>
          </cell>
          <cell r="F14">
            <v>936079.19</v>
          </cell>
          <cell r="G14">
            <v>648742.36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</sheetData>
      <sheetData sheetId="6">
        <row r="10">
          <cell r="E10">
            <v>110352.29</v>
          </cell>
          <cell r="F10">
            <v>206024.1</v>
          </cell>
          <cell r="G10">
            <v>2742663.7</v>
          </cell>
        </row>
        <row r="11">
          <cell r="D11">
            <v>66460</v>
          </cell>
          <cell r="E11">
            <v>7767548.0300000003</v>
          </cell>
          <cell r="F11">
            <v>821508.8</v>
          </cell>
          <cell r="G11">
            <v>68235.87</v>
          </cell>
        </row>
        <row r="14">
          <cell r="E14">
            <v>6762.88</v>
          </cell>
          <cell r="G14">
            <v>267831.18</v>
          </cell>
        </row>
        <row r="16">
          <cell r="D16">
            <v>182306.67</v>
          </cell>
          <cell r="E16">
            <v>190172.96</v>
          </cell>
          <cell r="F16">
            <v>179035.83</v>
          </cell>
          <cell r="G16">
            <v>330448.57</v>
          </cell>
        </row>
        <row r="21">
          <cell r="E21">
            <v>84666.25</v>
          </cell>
        </row>
        <row r="22">
          <cell r="D22">
            <v>519595.34</v>
          </cell>
          <cell r="E22">
            <v>1388359.89</v>
          </cell>
          <cell r="F22">
            <v>1676939.68</v>
          </cell>
          <cell r="G22">
            <v>120599.8</v>
          </cell>
        </row>
        <row r="23">
          <cell r="D23">
            <v>229392</v>
          </cell>
          <cell r="E23">
            <v>11200</v>
          </cell>
        </row>
        <row r="24">
          <cell r="D24">
            <v>449975.3</v>
          </cell>
        </row>
        <row r="26">
          <cell r="D26">
            <v>136403</v>
          </cell>
          <cell r="E26">
            <v>10780</v>
          </cell>
          <cell r="F26">
            <v>6930</v>
          </cell>
          <cell r="G26">
            <v>104840</v>
          </cell>
        </row>
        <row r="27">
          <cell r="E27">
            <v>33040</v>
          </cell>
        </row>
        <row r="28">
          <cell r="D28">
            <v>55224</v>
          </cell>
          <cell r="E28">
            <v>828326.96</v>
          </cell>
          <cell r="F28">
            <v>629530</v>
          </cell>
          <cell r="G28">
            <v>1469985</v>
          </cell>
        </row>
        <row r="29">
          <cell r="E29">
            <v>57462</v>
          </cell>
          <cell r="G29">
            <v>94000</v>
          </cell>
        </row>
        <row r="30">
          <cell r="D30">
            <v>45430</v>
          </cell>
          <cell r="E30">
            <v>4388.96</v>
          </cell>
          <cell r="G30">
            <v>12841.01</v>
          </cell>
        </row>
        <row r="31">
          <cell r="G31">
            <v>1924.82</v>
          </cell>
        </row>
        <row r="32">
          <cell r="D32">
            <v>600000</v>
          </cell>
          <cell r="E32">
            <v>601667.98</v>
          </cell>
          <cell r="F32">
            <v>551361.1</v>
          </cell>
          <cell r="G32">
            <v>2815339.95</v>
          </cell>
        </row>
        <row r="34">
          <cell r="D34">
            <v>1738053.27</v>
          </cell>
          <cell r="E34">
            <v>4158113.03</v>
          </cell>
          <cell r="F34">
            <v>840062.3</v>
          </cell>
          <cell r="G34">
            <v>188000.82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52">
          <cell r="E52">
            <v>50512.33</v>
          </cell>
          <cell r="F52">
            <v>31152</v>
          </cell>
          <cell r="G52">
            <v>194678.41</v>
          </cell>
        </row>
        <row r="53">
          <cell r="E53">
            <v>71947.56</v>
          </cell>
          <cell r="G53">
            <v>22769.360000000001</v>
          </cell>
        </row>
        <row r="55">
          <cell r="G55">
            <v>82925</v>
          </cell>
        </row>
        <row r="56">
          <cell r="E56">
            <v>146994.99</v>
          </cell>
          <cell r="G56">
            <v>104642.83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97"/>
  <sheetViews>
    <sheetView tabSelected="1" workbookViewId="0">
      <selection activeCell="A16" sqref="A16"/>
    </sheetView>
  </sheetViews>
  <sheetFormatPr baseColWidth="10" defaultColWidth="11.42578125" defaultRowHeight="15" x14ac:dyDescent="0.25"/>
  <cols>
    <col min="1" max="1" width="76.7109375" customWidth="1"/>
    <col min="2" max="2" width="20.85546875" style="16" customWidth="1"/>
    <col min="3" max="3" width="16.7109375" style="16" customWidth="1"/>
    <col min="4" max="4" width="16.5703125" style="16" customWidth="1"/>
    <col min="5" max="5" width="16.140625" customWidth="1"/>
    <col min="6" max="6" width="15.5703125" customWidth="1"/>
    <col min="7" max="7" width="18" customWidth="1"/>
    <col min="8" max="8" width="14.7109375" customWidth="1"/>
    <col min="9" max="9" width="14.5703125" hidden="1" customWidth="1"/>
    <col min="10" max="10" width="16.28515625" hidden="1" customWidth="1"/>
    <col min="11" max="11" width="16.85546875" hidden="1" customWidth="1"/>
    <col min="12" max="12" width="14.7109375" hidden="1" customWidth="1"/>
    <col min="13" max="13" width="17.28515625" hidden="1" customWidth="1"/>
    <col min="14" max="14" width="16.28515625" style="21" hidden="1" customWidth="1"/>
    <col min="15" max="15" width="20.7109375" hidden="1" customWidth="1"/>
    <col min="16" max="16" width="17.28515625" customWidth="1"/>
  </cols>
  <sheetData>
    <row r="3" spans="1:17" ht="28.5" customHeight="1" x14ac:dyDescent="0.25">
      <c r="A3" s="38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7" ht="21" customHeight="1" x14ac:dyDescent="0.25">
      <c r="A4" s="40" t="s">
        <v>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7" ht="15.75" x14ac:dyDescent="0.25">
      <c r="A5" s="42">
        <v>2022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6" spans="1:17" ht="15.75" customHeight="1" x14ac:dyDescent="0.25">
      <c r="A6" s="44" t="s">
        <v>2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7" ht="15.75" customHeight="1" x14ac:dyDescent="0.25">
      <c r="A7" s="45" t="s">
        <v>3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9" spans="1:17" ht="25.5" customHeight="1" x14ac:dyDescent="0.25">
      <c r="A9" s="46" t="s">
        <v>4</v>
      </c>
      <c r="B9" s="48" t="s">
        <v>5</v>
      </c>
      <c r="C9" s="48" t="s">
        <v>6</v>
      </c>
      <c r="D9" s="50" t="s">
        <v>7</v>
      </c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2"/>
    </row>
    <row r="10" spans="1:17" x14ac:dyDescent="0.25">
      <c r="A10" s="47"/>
      <c r="B10" s="49"/>
      <c r="C10" s="49"/>
      <c r="D10" s="1" t="s">
        <v>8</v>
      </c>
      <c r="E10" s="2" t="s">
        <v>9</v>
      </c>
      <c r="F10" s="2" t="s">
        <v>10</v>
      </c>
      <c r="G10" s="2" t="s">
        <v>11</v>
      </c>
      <c r="H10" s="3" t="s">
        <v>12</v>
      </c>
      <c r="I10" s="2" t="s">
        <v>13</v>
      </c>
      <c r="J10" s="3" t="s">
        <v>14</v>
      </c>
      <c r="K10" s="2" t="s">
        <v>15</v>
      </c>
      <c r="L10" s="2" t="s">
        <v>16</v>
      </c>
      <c r="M10" s="2" t="s">
        <v>17</v>
      </c>
      <c r="N10" s="4" t="s">
        <v>18</v>
      </c>
      <c r="O10" s="3" t="s">
        <v>19</v>
      </c>
      <c r="P10" s="2" t="s">
        <v>20</v>
      </c>
    </row>
    <row r="11" spans="1:17" x14ac:dyDescent="0.25">
      <c r="A11" s="5" t="s">
        <v>21</v>
      </c>
      <c r="B11" s="6"/>
      <c r="C11" s="6"/>
      <c r="D11" s="7"/>
      <c r="E11" s="8"/>
      <c r="F11" s="8"/>
      <c r="G11" s="8"/>
      <c r="H11" s="8"/>
      <c r="I11" s="8"/>
      <c r="J11" s="8"/>
      <c r="K11" s="8"/>
      <c r="L11" s="8"/>
      <c r="M11" s="8"/>
      <c r="N11" s="9"/>
      <c r="O11" s="8"/>
      <c r="P11" s="8"/>
    </row>
    <row r="12" spans="1:17" s="13" customFormat="1" x14ac:dyDescent="0.25">
      <c r="A12" s="10" t="s">
        <v>22</v>
      </c>
      <c r="B12" s="11">
        <f t="shared" ref="B12:O12" si="0">SUM(B13:B17)</f>
        <v>131638436</v>
      </c>
      <c r="C12" s="11">
        <f>SUM(C13:C17)</f>
        <v>10497672.75</v>
      </c>
      <c r="D12" s="11">
        <f t="shared" si="0"/>
        <v>7219568.8399999999</v>
      </c>
      <c r="E12" s="11">
        <f t="shared" si="0"/>
        <v>7309745.54</v>
      </c>
      <c r="F12" s="11">
        <f t="shared" si="0"/>
        <v>14999744.950000001</v>
      </c>
      <c r="G12" s="11">
        <f t="shared" si="0"/>
        <v>8072254.7400000002</v>
      </c>
      <c r="H12" s="11">
        <f t="shared" si="0"/>
        <v>7967120.8600000003</v>
      </c>
      <c r="I12" s="11">
        <f t="shared" si="0"/>
        <v>0</v>
      </c>
      <c r="J12" s="11">
        <f t="shared" si="0"/>
        <v>0</v>
      </c>
      <c r="K12" s="11">
        <f t="shared" si="0"/>
        <v>0</v>
      </c>
      <c r="L12" s="11">
        <f t="shared" si="0"/>
        <v>0</v>
      </c>
      <c r="M12" s="11">
        <f t="shared" si="0"/>
        <v>0</v>
      </c>
      <c r="N12" s="11">
        <f t="shared" si="0"/>
        <v>0</v>
      </c>
      <c r="O12" s="11">
        <f t="shared" si="0"/>
        <v>0</v>
      </c>
      <c r="P12" s="12">
        <f>D12+E12+F12+G12+H12+I12+J12+K12+L12+M12+N12+O12</f>
        <v>45568434.93</v>
      </c>
    </row>
    <row r="13" spans="1:17" x14ac:dyDescent="0.25">
      <c r="A13" s="14" t="s">
        <v>23</v>
      </c>
      <c r="B13" s="15">
        <v>89780525</v>
      </c>
      <c r="C13" s="16">
        <v>6525195.4699999997</v>
      </c>
      <c r="D13" s="16">
        <v>6202573.6799999997</v>
      </c>
      <c r="E13" s="16">
        <f>[1]F100!D10+[1]VS!D10</f>
        <v>6280723.1799999997</v>
      </c>
      <c r="F13" s="16">
        <f>[1]F100!E10+[1]VS!E10</f>
        <v>6279970.6900000004</v>
      </c>
      <c r="G13" s="16">
        <f>[1]F100!F10+[1]VS!F10</f>
        <v>6314666.75</v>
      </c>
      <c r="H13" s="16">
        <f>[1]F100!G10+[1]VS!G10</f>
        <v>6982311.4500000002</v>
      </c>
      <c r="I13" s="16">
        <f>[1]F100!H10+[1]VS!H10</f>
        <v>0</v>
      </c>
      <c r="J13" s="16">
        <f>[1]F100!I10+[1]VS!I10</f>
        <v>0</v>
      </c>
      <c r="K13" s="16">
        <f>[1]F100!J10+[1]VS!J10</f>
        <v>0</v>
      </c>
      <c r="L13" s="16">
        <f>[1]F100!K10+[1]VS!K10</f>
        <v>0</v>
      </c>
      <c r="M13" s="16">
        <f>[1]F100!L10+[1]VS!L10</f>
        <v>0</v>
      </c>
      <c r="N13" s="16">
        <f>[1]F100!M10+[1]VS!M10</f>
        <v>0</v>
      </c>
      <c r="O13" s="16">
        <f>[1]F100!N10+[1]VS!N10</f>
        <v>0</v>
      </c>
      <c r="P13" s="12">
        <f t="shared" ref="P13:P64" si="1">D13+E13+F13+G13+H13+I13+J13+K13+L13+M13+N13+O13</f>
        <v>32060245.75</v>
      </c>
    </row>
    <row r="14" spans="1:17" x14ac:dyDescent="0.25">
      <c r="A14" s="14" t="s">
        <v>24</v>
      </c>
      <c r="B14" s="15">
        <v>31365535</v>
      </c>
      <c r="C14" s="15">
        <v>1101003.6200000001</v>
      </c>
      <c r="D14" s="16">
        <v>66460</v>
      </c>
      <c r="E14" s="16">
        <f>[1]F100!D11+[1]VS!D11</f>
        <v>66460</v>
      </c>
      <c r="F14" s="16">
        <f>[1]F100!E11+[1]VS!E11</f>
        <v>7767548.0300000003</v>
      </c>
      <c r="G14" s="16">
        <f>[1]F100!F11+[1]VS!F11</f>
        <v>821508.8</v>
      </c>
      <c r="H14" s="16">
        <f>[1]F100!G11+[1]VS!G11</f>
        <v>68235.87</v>
      </c>
      <c r="I14" s="16">
        <f>[1]F100!H11+[1]VS!H11</f>
        <v>0</v>
      </c>
      <c r="J14" s="16">
        <f>[1]F100!I11+[1]VS!I11</f>
        <v>0</v>
      </c>
      <c r="K14" s="16">
        <f>[1]F100!J11+[1]VS!J11</f>
        <v>0</v>
      </c>
      <c r="L14" s="16">
        <f>[1]F100!K11+[1]VS!K11</f>
        <v>0</v>
      </c>
      <c r="M14" s="16">
        <f>[1]F100!L11+[1]VS!L11</f>
        <v>0</v>
      </c>
      <c r="N14" s="16">
        <f>[1]F100!M11+[1]VS!M11</f>
        <v>0</v>
      </c>
      <c r="O14" s="16">
        <f>[1]F100!N11+[1]VS!N11</f>
        <v>0</v>
      </c>
      <c r="P14" s="12">
        <f t="shared" si="1"/>
        <v>8790212.6999999993</v>
      </c>
    </row>
    <row r="15" spans="1:17" x14ac:dyDescent="0.25">
      <c r="A15" s="14" t="s">
        <v>25</v>
      </c>
      <c r="B15" s="15">
        <v>116580</v>
      </c>
      <c r="C15" s="15"/>
      <c r="E15" s="16">
        <f>[1]F100!D12+[1]VS!D12</f>
        <v>0</v>
      </c>
      <c r="F15" s="16">
        <f>[1]F100!E12+[1]VS!E12</f>
        <v>0</v>
      </c>
      <c r="G15" s="16">
        <f>[1]F100!F12+[1]VS!F12</f>
        <v>0</v>
      </c>
      <c r="H15" s="16">
        <f>[1]F100!G12+[1]VS!G12</f>
        <v>0</v>
      </c>
      <c r="I15" s="16">
        <f>[1]F100!H12+[1]VS!H12</f>
        <v>0</v>
      </c>
      <c r="J15" s="16">
        <f>[1]F100!I12+[1]VS!I12</f>
        <v>0</v>
      </c>
      <c r="K15" s="16">
        <f>[1]F100!J12+[1]VS!J12</f>
        <v>0</v>
      </c>
      <c r="L15" s="16">
        <f>[1]F100!K12+[1]VS!K12</f>
        <v>0</v>
      </c>
      <c r="M15" s="16">
        <f>[1]F100!L12+[1]VS!L12</f>
        <v>0</v>
      </c>
      <c r="N15" s="16">
        <f>[1]F100!M12+[1]VS!M12</f>
        <v>0</v>
      </c>
      <c r="O15" s="16">
        <f>[1]F100!N12+[1]VS!N12</f>
        <v>0</v>
      </c>
      <c r="P15" s="12">
        <f t="shared" si="1"/>
        <v>0</v>
      </c>
      <c r="Q15" s="17"/>
    </row>
    <row r="16" spans="1:17" x14ac:dyDescent="0.25">
      <c r="A16" s="14" t="s">
        <v>26</v>
      </c>
      <c r="B16" s="15"/>
      <c r="C16" s="15"/>
      <c r="E16" s="16">
        <f>[1]F100!D13+[1]VS!D13</f>
        <v>0</v>
      </c>
      <c r="F16" s="16">
        <f>[1]F100!E13+[1]VS!E13</f>
        <v>0</v>
      </c>
      <c r="G16" s="16">
        <f>[1]F100!F13+[1]VS!F13</f>
        <v>0</v>
      </c>
      <c r="H16" s="16">
        <f>[1]F100!G13+[1]VS!G13</f>
        <v>0</v>
      </c>
      <c r="I16" s="16">
        <f>[1]F100!H13+[1]VS!H13</f>
        <v>0</v>
      </c>
      <c r="J16" s="16">
        <f>[1]F100!I13+[1]VS!I13</f>
        <v>0</v>
      </c>
      <c r="K16" s="16">
        <f>[1]F100!J13+[1]VS!J13</f>
        <v>0</v>
      </c>
      <c r="L16" s="16">
        <f>[1]F100!K13+[1]VS!K13</f>
        <v>0</v>
      </c>
      <c r="M16" s="16">
        <f>[1]F100!L13+[1]VS!L13</f>
        <v>0</v>
      </c>
      <c r="N16" s="16">
        <f>[1]F100!M13+[1]VS!M13</f>
        <v>0</v>
      </c>
      <c r="O16" s="16">
        <f>[1]F100!N13+[1]VS!N13</f>
        <v>0</v>
      </c>
      <c r="P16" s="12">
        <f t="shared" si="1"/>
        <v>0</v>
      </c>
    </row>
    <row r="17" spans="1:16" x14ac:dyDescent="0.25">
      <c r="A17" s="14" t="s">
        <v>27</v>
      </c>
      <c r="B17" s="15">
        <v>10375796</v>
      </c>
      <c r="C17" s="15">
        <v>2871473.66</v>
      </c>
      <c r="D17" s="16">
        <v>950535.16</v>
      </c>
      <c r="E17" s="16">
        <f>[1]F100!D14+[1]VS!D14</f>
        <v>962562.36</v>
      </c>
      <c r="F17" s="16">
        <f>[1]F100!E14+[1]VS!E14</f>
        <v>952226.23</v>
      </c>
      <c r="G17" s="16">
        <f>[1]F100!F14+[1]VS!F14</f>
        <v>936079.19</v>
      </c>
      <c r="H17" s="16">
        <f>[1]F100!G14+[1]VS!G14</f>
        <v>916573.54</v>
      </c>
      <c r="I17" s="16">
        <f>[1]F100!H14+[1]VS!H14</f>
        <v>0</v>
      </c>
      <c r="J17" s="16">
        <f>[1]F100!I14+[1]VS!I14</f>
        <v>0</v>
      </c>
      <c r="K17" s="16">
        <f>[1]F100!J14+[1]VS!J14</f>
        <v>0</v>
      </c>
      <c r="L17" s="16">
        <f>[1]F100!K14+[1]VS!K14</f>
        <v>0</v>
      </c>
      <c r="M17" s="16">
        <f>[1]F100!L14+[1]VS!L14</f>
        <v>0</v>
      </c>
      <c r="N17" s="16">
        <f>[1]F100!M14+[1]VS!M14</f>
        <v>0</v>
      </c>
      <c r="O17" s="16">
        <f>[1]F100!N14+[1]VS!N14</f>
        <v>0</v>
      </c>
      <c r="P17" s="12">
        <f t="shared" si="1"/>
        <v>4717976.4800000004</v>
      </c>
    </row>
    <row r="18" spans="1:16" s="13" customFormat="1" x14ac:dyDescent="0.25">
      <c r="A18" s="10" t="s">
        <v>28</v>
      </c>
      <c r="B18" s="18">
        <f t="shared" ref="B18:O18" si="2">SUM(B19:B27)</f>
        <v>12720000</v>
      </c>
      <c r="C18" s="18">
        <f t="shared" si="2"/>
        <v>4433106.75</v>
      </c>
      <c r="D18" s="18">
        <f t="shared" si="2"/>
        <v>205544.47</v>
      </c>
      <c r="E18" s="18">
        <f t="shared" si="2"/>
        <v>1381269.31</v>
      </c>
      <c r="F18" s="18">
        <f t="shared" si="2"/>
        <v>1674399.0999999999</v>
      </c>
      <c r="G18" s="18">
        <f t="shared" si="2"/>
        <v>1855975.51</v>
      </c>
      <c r="H18" s="18">
        <f t="shared" si="2"/>
        <v>451048.37</v>
      </c>
      <c r="I18" s="18">
        <f t="shared" si="2"/>
        <v>0</v>
      </c>
      <c r="J18" s="18">
        <f t="shared" si="2"/>
        <v>0</v>
      </c>
      <c r="K18" s="18">
        <f t="shared" si="2"/>
        <v>0</v>
      </c>
      <c r="L18" s="18">
        <f t="shared" si="2"/>
        <v>0</v>
      </c>
      <c r="M18" s="18">
        <f t="shared" si="2"/>
        <v>0</v>
      </c>
      <c r="N18" s="18">
        <f t="shared" si="2"/>
        <v>0</v>
      </c>
      <c r="O18" s="18">
        <f t="shared" si="2"/>
        <v>0</v>
      </c>
      <c r="P18" s="12">
        <f t="shared" si="1"/>
        <v>5568236.7599999998</v>
      </c>
    </row>
    <row r="19" spans="1:16" x14ac:dyDescent="0.25">
      <c r="A19" s="14" t="s">
        <v>29</v>
      </c>
      <c r="B19" s="15">
        <v>4860000</v>
      </c>
      <c r="C19" s="15">
        <v>-879680.32</v>
      </c>
      <c r="D19" s="16">
        <v>205544.47</v>
      </c>
      <c r="E19" s="16">
        <f>[1]F100!D16+[1]VS!D16</f>
        <v>182306.67</v>
      </c>
      <c r="F19" s="16">
        <f>[1]F100!E16+[1]VS!E16</f>
        <v>190172.96</v>
      </c>
      <c r="G19" s="16">
        <f>[1]F100!F16+[1]VS!F16</f>
        <v>179035.83</v>
      </c>
      <c r="H19" s="16">
        <f>[1]F100!G16+[1]VS!G16</f>
        <v>330448.57</v>
      </c>
      <c r="I19" s="16">
        <f>[1]F100!H16+[1]VS!H16</f>
        <v>0</v>
      </c>
      <c r="J19" s="16">
        <f>[1]F100!I16+[1]VS!I16</f>
        <v>0</v>
      </c>
      <c r="K19" s="16">
        <f>[1]F100!J16+[1]VS!J16</f>
        <v>0</v>
      </c>
      <c r="L19" s="16">
        <f>[1]F100!K16+[1]VS!K16</f>
        <v>0</v>
      </c>
      <c r="M19" s="16">
        <f>[1]F100!L16+[1]VS!L16</f>
        <v>0</v>
      </c>
      <c r="N19" s="16">
        <f>[1]F100!M16+[1]VS!M16</f>
        <v>0</v>
      </c>
      <c r="O19" s="16">
        <f>[1]F100!N16+[1]VS!N16</f>
        <v>0</v>
      </c>
      <c r="P19" s="12">
        <f t="shared" si="1"/>
        <v>1087508.5</v>
      </c>
    </row>
    <row r="20" spans="1:16" x14ac:dyDescent="0.25">
      <c r="A20" s="14" t="s">
        <v>30</v>
      </c>
      <c r="B20" s="15">
        <v>200000</v>
      </c>
      <c r="C20" s="15"/>
      <c r="E20" s="16">
        <f>[1]F100!D17+[1]VS!D17</f>
        <v>0</v>
      </c>
      <c r="F20" s="16">
        <f>[1]F100!E17+[1]VS!E17</f>
        <v>0</v>
      </c>
      <c r="G20" s="16">
        <f>[1]F100!F17+[1]VS!F17</f>
        <v>0</v>
      </c>
      <c r="H20" s="16">
        <f>[1]F100!G17+[1]VS!G17</f>
        <v>0</v>
      </c>
      <c r="I20" s="16">
        <f>[1]F100!H17+[1]VS!H17</f>
        <v>0</v>
      </c>
      <c r="J20" s="16">
        <f>[1]F100!I17+[1]VS!I17</f>
        <v>0</v>
      </c>
      <c r="K20" s="16">
        <f>[1]F100!J17+[1]VS!J17</f>
        <v>0</v>
      </c>
      <c r="L20" s="16">
        <f>[1]F100!K17+[1]VS!K17</f>
        <v>0</v>
      </c>
      <c r="M20" s="16">
        <f>[1]F100!L17+[1]VS!L17</f>
        <v>0</v>
      </c>
      <c r="N20" s="16">
        <f>[1]F100!M17+[1]VS!M17</f>
        <v>0</v>
      </c>
      <c r="O20" s="16">
        <f>[1]F100!N17+[1]VS!N17</f>
        <v>0</v>
      </c>
      <c r="P20" s="12">
        <f t="shared" si="1"/>
        <v>0</v>
      </c>
    </row>
    <row r="21" spans="1:16" x14ac:dyDescent="0.25">
      <c r="A21" s="14" t="s">
        <v>31</v>
      </c>
      <c r="B21" s="15"/>
      <c r="E21" s="16">
        <f>[1]F100!D18+[1]VS!D18</f>
        <v>0</v>
      </c>
      <c r="F21" s="16">
        <f>[1]F100!E18+[1]VS!E18</f>
        <v>0</v>
      </c>
      <c r="G21" s="16">
        <f>[1]F100!F18+[1]VS!F18</f>
        <v>0</v>
      </c>
      <c r="H21" s="16">
        <f>[1]F100!G18+[1]VS!G18</f>
        <v>0</v>
      </c>
      <c r="I21" s="16">
        <f>[1]F100!H18+[1]VS!H18</f>
        <v>0</v>
      </c>
      <c r="J21" s="16">
        <f>[1]F100!I18+[1]VS!I18</f>
        <v>0</v>
      </c>
      <c r="K21" s="16">
        <f>[1]F100!J18+[1]VS!J18</f>
        <v>0</v>
      </c>
      <c r="L21" s="16">
        <f>[1]F100!K18+[1]VS!K18</f>
        <v>0</v>
      </c>
      <c r="M21" s="16">
        <f>[1]F100!L18+[1]VS!L18</f>
        <v>0</v>
      </c>
      <c r="N21" s="16">
        <f>[1]F100!M18+[1]VS!M18</f>
        <v>0</v>
      </c>
      <c r="O21" s="16">
        <f>[1]F100!N18+[1]VS!N18</f>
        <v>0</v>
      </c>
      <c r="P21" s="12">
        <f t="shared" si="1"/>
        <v>0</v>
      </c>
    </row>
    <row r="22" spans="1:16" x14ac:dyDescent="0.25">
      <c r="A22" s="14" t="s">
        <v>32</v>
      </c>
      <c r="B22" s="15">
        <v>50000</v>
      </c>
      <c r="E22" s="16">
        <f>[1]F100!D19+[1]VS!D19</f>
        <v>0</v>
      </c>
      <c r="F22" s="16">
        <f>[1]F100!E19+[1]VS!E19</f>
        <v>0</v>
      </c>
      <c r="G22" s="16">
        <f>[1]F100!F19+[1]VS!F19</f>
        <v>0</v>
      </c>
      <c r="H22" s="16">
        <f>[1]F100!G19+[1]VS!G19</f>
        <v>0</v>
      </c>
      <c r="I22" s="16">
        <f>[1]F100!H19+[1]VS!H19</f>
        <v>0</v>
      </c>
      <c r="J22" s="16">
        <f>[1]F100!I19+[1]VS!I19</f>
        <v>0</v>
      </c>
      <c r="K22" s="16">
        <f>[1]F100!J19+[1]VS!J19</f>
        <v>0</v>
      </c>
      <c r="L22" s="16">
        <f>[1]F100!K19+[1]VS!K19</f>
        <v>0</v>
      </c>
      <c r="M22" s="16">
        <f>[1]F100!L19+[1]VS!L19</f>
        <v>0</v>
      </c>
      <c r="N22" s="16">
        <f>[1]F100!M19+[1]VS!M19</f>
        <v>0</v>
      </c>
      <c r="O22" s="16">
        <f>[1]F100!N19+[1]VS!N19</f>
        <v>0</v>
      </c>
      <c r="P22" s="12">
        <f t="shared" si="1"/>
        <v>0</v>
      </c>
    </row>
    <row r="23" spans="1:16" x14ac:dyDescent="0.25">
      <c r="A23" s="14" t="s">
        <v>33</v>
      </c>
      <c r="B23" s="15"/>
      <c r="E23" s="16">
        <f>[1]F100!D20+[1]VS!D20</f>
        <v>0</v>
      </c>
      <c r="F23" s="16">
        <f>[1]F100!E20+[1]VS!E20</f>
        <v>0</v>
      </c>
      <c r="G23" s="16">
        <f>[1]F100!F20+[1]VS!F20</f>
        <v>0</v>
      </c>
      <c r="H23" s="16">
        <f>[1]F100!G20+[1]VS!G20</f>
        <v>0</v>
      </c>
      <c r="I23" s="16">
        <f>[1]F100!H20+[1]VS!H20</f>
        <v>0</v>
      </c>
      <c r="J23" s="16">
        <f>[1]F100!I20+[1]VS!I20</f>
        <v>0</v>
      </c>
      <c r="K23" s="16">
        <f>[1]F100!J20+[1]VS!J20</f>
        <v>0</v>
      </c>
      <c r="L23" s="16">
        <f>[1]F100!K20+[1]VS!K20</f>
        <v>0</v>
      </c>
      <c r="M23" s="16">
        <f>[1]F100!L20+[1]VS!L20</f>
        <v>0</v>
      </c>
      <c r="N23" s="16">
        <f>[1]F100!M20+[1]VS!M20</f>
        <v>0</v>
      </c>
      <c r="O23" s="16">
        <f>[1]F100!N20+[1]VS!N20</f>
        <v>0</v>
      </c>
      <c r="P23" s="12">
        <f t="shared" si="1"/>
        <v>0</v>
      </c>
    </row>
    <row r="24" spans="1:16" x14ac:dyDescent="0.25">
      <c r="A24" s="14" t="s">
        <v>34</v>
      </c>
      <c r="B24" s="15">
        <v>85000</v>
      </c>
      <c r="C24" s="16">
        <v>9441.2800000000007</v>
      </c>
      <c r="E24" s="16">
        <f>[1]F100!D21+[1]VS!D21</f>
        <v>0</v>
      </c>
      <c r="F24" s="16">
        <f>[1]F100!E21+[1]VS!E21</f>
        <v>84666.25</v>
      </c>
      <c r="G24" s="16">
        <f>[1]F100!F21+[1]VS!F21</f>
        <v>0</v>
      </c>
      <c r="H24" s="16">
        <f>[1]F100!G21+[1]VS!G21</f>
        <v>0</v>
      </c>
      <c r="I24" s="16">
        <f>[1]F100!H21+[1]VS!H21</f>
        <v>0</v>
      </c>
      <c r="J24" s="16">
        <f>[1]F100!I21+[1]VS!I21</f>
        <v>0</v>
      </c>
      <c r="K24" s="16">
        <f>[1]F100!J21+[1]VS!J21</f>
        <v>0</v>
      </c>
      <c r="L24" s="16">
        <f>[1]F100!K21+[1]VS!K21</f>
        <v>0</v>
      </c>
      <c r="M24" s="16">
        <f>[1]F100!L21+[1]VS!L21</f>
        <v>0</v>
      </c>
      <c r="N24" s="16">
        <f>[1]F100!M21+[1]VS!M21</f>
        <v>0</v>
      </c>
      <c r="O24" s="16">
        <f>[1]F100!N21+[1]VS!N21</f>
        <v>0</v>
      </c>
      <c r="P24" s="12">
        <f t="shared" si="1"/>
        <v>84666.25</v>
      </c>
    </row>
    <row r="25" spans="1:16" x14ac:dyDescent="0.25">
      <c r="A25" s="14" t="s">
        <v>35</v>
      </c>
      <c r="B25" s="15">
        <v>3150000</v>
      </c>
      <c r="C25" s="16">
        <v>6157166.1900000004</v>
      </c>
      <c r="E25" s="16">
        <f>[1]F100!D22+[1]VS!D22</f>
        <v>519595.34</v>
      </c>
      <c r="F25" s="16">
        <f>[1]F100!E22+[1]VS!E22</f>
        <v>1388359.89</v>
      </c>
      <c r="G25" s="16">
        <f>[1]F100!F22+[1]VS!F22</f>
        <v>1676939.68</v>
      </c>
      <c r="H25" s="16">
        <f>[1]F100!G22+[1]VS!G22</f>
        <v>120599.8</v>
      </c>
      <c r="I25" s="16">
        <f>[1]F100!H22+[1]VS!H22</f>
        <v>0</v>
      </c>
      <c r="J25" s="16">
        <f>[1]F100!I22+[1]VS!I22</f>
        <v>0</v>
      </c>
      <c r="K25" s="16">
        <f>[1]F100!J22+[1]VS!J22</f>
        <v>0</v>
      </c>
      <c r="L25" s="16">
        <f>[1]F100!K22+[1]VS!K22</f>
        <v>0</v>
      </c>
      <c r="M25" s="16">
        <f>[1]F100!L22+[1]VS!L22</f>
        <v>0</v>
      </c>
      <c r="N25" s="16">
        <f>[1]F100!M22+[1]VS!M22</f>
        <v>0</v>
      </c>
      <c r="O25" s="16">
        <f>[1]F100!N22+[1]VS!N22</f>
        <v>0</v>
      </c>
      <c r="P25" s="12">
        <f t="shared" si="1"/>
        <v>3705494.71</v>
      </c>
    </row>
    <row r="26" spans="1:16" x14ac:dyDescent="0.25">
      <c r="A26" s="14" t="s">
        <v>36</v>
      </c>
      <c r="B26" s="15">
        <v>3175000</v>
      </c>
      <c r="C26" s="16">
        <v>-983090.4</v>
      </c>
      <c r="E26" s="16">
        <f>[1]F100!D23+[1]VS!D23</f>
        <v>229392</v>
      </c>
      <c r="F26" s="16">
        <f>[1]F100!E23+[1]VS!E23</f>
        <v>11200</v>
      </c>
      <c r="G26" s="16">
        <f>[1]F100!F23+[1]VS!F23</f>
        <v>0</v>
      </c>
      <c r="H26" s="16">
        <f>[1]F100!G23+[1]VS!G23</f>
        <v>0</v>
      </c>
      <c r="I26" s="16">
        <f>[1]F100!H23+[1]VS!H23</f>
        <v>0</v>
      </c>
      <c r="J26" s="16">
        <f>[1]F100!I23+[1]VS!I23</f>
        <v>0</v>
      </c>
      <c r="K26" s="16">
        <f>[1]F100!J23+[1]VS!J23</f>
        <v>0</v>
      </c>
      <c r="L26" s="16">
        <f>[1]F100!K23+[1]VS!K23</f>
        <v>0</v>
      </c>
      <c r="M26" s="16">
        <f>[1]F100!L23+[1]VS!L23</f>
        <v>0</v>
      </c>
      <c r="N26" s="16">
        <f>[1]F100!M23+[1]VS!M23</f>
        <v>0</v>
      </c>
      <c r="O26" s="16">
        <f>[1]F100!N23+[1]VS!N23</f>
        <v>0</v>
      </c>
      <c r="P26" s="12">
        <f t="shared" si="1"/>
        <v>240592</v>
      </c>
    </row>
    <row r="27" spans="1:16" x14ac:dyDescent="0.25">
      <c r="A27" s="14" t="s">
        <v>37</v>
      </c>
      <c r="B27" s="15">
        <v>1200000</v>
      </c>
      <c r="C27" s="16">
        <v>129270</v>
      </c>
      <c r="E27" s="16">
        <f>[1]F100!D24+[1]VS!D24</f>
        <v>449975.3</v>
      </c>
      <c r="F27" s="16">
        <f>[1]F100!E24+[1]VS!E24</f>
        <v>0</v>
      </c>
      <c r="G27" s="16">
        <f>[1]F100!F24+[1]VS!F24</f>
        <v>0</v>
      </c>
      <c r="H27" s="16">
        <f>[1]F100!G24+[1]VS!G24</f>
        <v>0</v>
      </c>
      <c r="I27" s="16">
        <f>[1]F100!H24+[1]VS!H24</f>
        <v>0</v>
      </c>
      <c r="J27" s="16">
        <f>[1]F100!I24+[1]VS!I24</f>
        <v>0</v>
      </c>
      <c r="K27" s="16">
        <f>[1]F100!J24+[1]VS!J24</f>
        <v>0</v>
      </c>
      <c r="L27" s="16">
        <f>[1]F100!K24+[1]VS!K24</f>
        <v>0</v>
      </c>
      <c r="M27" s="16">
        <f>[1]F100!L24+[1]VS!L24</f>
        <v>0</v>
      </c>
      <c r="N27" s="16">
        <f>[1]F100!M24+[1]VS!M24</f>
        <v>0</v>
      </c>
      <c r="O27" s="16">
        <f>[1]F100!N24+[1]VS!N24</f>
        <v>0</v>
      </c>
      <c r="P27" s="12">
        <f t="shared" si="1"/>
        <v>449975.3</v>
      </c>
    </row>
    <row r="28" spans="1:16" s="13" customFormat="1" x14ac:dyDescent="0.25">
      <c r="A28" s="10" t="s">
        <v>38</v>
      </c>
      <c r="B28" s="11">
        <f t="shared" ref="B28:O28" si="3">SUM(B29:B37)</f>
        <v>59392808</v>
      </c>
      <c r="C28" s="11">
        <f t="shared" si="3"/>
        <v>-90014.129999999888</v>
      </c>
      <c r="D28" s="18">
        <f t="shared" si="3"/>
        <v>166844.34999999998</v>
      </c>
      <c r="E28" s="18">
        <f t="shared" si="3"/>
        <v>2575110.27</v>
      </c>
      <c r="F28" s="18">
        <f t="shared" si="3"/>
        <v>5693778.9299999997</v>
      </c>
      <c r="G28" s="18">
        <f t="shared" si="3"/>
        <v>2027883.4000000001</v>
      </c>
      <c r="H28" s="18">
        <f t="shared" si="3"/>
        <v>4686931.6000000006</v>
      </c>
      <c r="I28" s="18">
        <f t="shared" si="3"/>
        <v>0</v>
      </c>
      <c r="J28" s="18">
        <f t="shared" si="3"/>
        <v>0</v>
      </c>
      <c r="K28" s="18">
        <f t="shared" si="3"/>
        <v>0</v>
      </c>
      <c r="L28" s="18">
        <f t="shared" si="3"/>
        <v>0</v>
      </c>
      <c r="M28" s="18">
        <f t="shared" si="3"/>
        <v>0</v>
      </c>
      <c r="N28" s="18">
        <f t="shared" si="3"/>
        <v>0</v>
      </c>
      <c r="O28" s="18">
        <f t="shared" si="3"/>
        <v>0</v>
      </c>
      <c r="P28" s="12">
        <f t="shared" si="1"/>
        <v>15150548.550000001</v>
      </c>
    </row>
    <row r="29" spans="1:16" x14ac:dyDescent="0.25">
      <c r="A29" s="14" t="s">
        <v>39</v>
      </c>
      <c r="B29" s="15">
        <v>266000</v>
      </c>
      <c r="C29" s="15">
        <v>258732.57</v>
      </c>
      <c r="E29" s="16">
        <f>[1]F100!D26+[1]VS!D26</f>
        <v>136403</v>
      </c>
      <c r="F29" s="16">
        <f>[1]F100!E26+[1]VS!E26</f>
        <v>10780</v>
      </c>
      <c r="G29" s="16">
        <f>[1]F100!F26+[1]VS!F26</f>
        <v>6930</v>
      </c>
      <c r="H29" s="16">
        <f>[1]F100!G26+[1]VS!G26</f>
        <v>104840</v>
      </c>
      <c r="I29" s="16">
        <f>[1]F100!H26+[1]VS!H26</f>
        <v>0</v>
      </c>
      <c r="J29" s="16">
        <f>[1]F100!I26+[1]VS!I26</f>
        <v>0</v>
      </c>
      <c r="K29" s="16">
        <f>[1]F100!J26+[1]VS!J26</f>
        <v>0</v>
      </c>
      <c r="L29" s="16">
        <f>[1]F100!K26+[1]VS!K26</f>
        <v>0</v>
      </c>
      <c r="M29" s="16">
        <f>[1]F100!L26+[1]VS!L26</f>
        <v>0</v>
      </c>
      <c r="N29" s="16">
        <f>[1]F100!M26+[1]VS!M26</f>
        <v>0</v>
      </c>
      <c r="O29" s="16">
        <f>[1]F100!N26+[1]VS!N26</f>
        <v>0</v>
      </c>
      <c r="P29" s="12">
        <f t="shared" si="1"/>
        <v>258953</v>
      </c>
    </row>
    <row r="30" spans="1:16" x14ac:dyDescent="0.25">
      <c r="A30" s="14" t="s">
        <v>40</v>
      </c>
      <c r="B30" s="15">
        <v>560000</v>
      </c>
      <c r="C30" s="15">
        <v>703673.8</v>
      </c>
      <c r="E30" s="16">
        <f>[1]F100!D27+[1]VS!D27</f>
        <v>0</v>
      </c>
      <c r="F30" s="16">
        <f>[1]F100!E27+[1]VS!E27</f>
        <v>33040</v>
      </c>
      <c r="G30" s="16">
        <f>[1]F100!F27+[1]VS!F27</f>
        <v>0</v>
      </c>
      <c r="H30" s="16">
        <f>[1]F100!G27+[1]VS!G27</f>
        <v>0</v>
      </c>
      <c r="I30" s="16">
        <f>[1]F100!H27+[1]VS!H27</f>
        <v>0</v>
      </c>
      <c r="J30" s="16">
        <f>[1]F100!I27+[1]VS!I27</f>
        <v>0</v>
      </c>
      <c r="K30" s="16">
        <f>[1]F100!J27+[1]VS!J27</f>
        <v>0</v>
      </c>
      <c r="L30" s="16">
        <f>[1]F100!K27+[1]VS!K27</f>
        <v>0</v>
      </c>
      <c r="M30" s="16">
        <f>[1]F100!L27+[1]VS!L27</f>
        <v>0</v>
      </c>
      <c r="N30" s="16">
        <f>[1]F100!M27+[1]VS!M27</f>
        <v>0</v>
      </c>
      <c r="O30" s="16">
        <f>[1]F100!N27+[1]VS!N27</f>
        <v>0</v>
      </c>
      <c r="P30" s="12">
        <f t="shared" si="1"/>
        <v>33040</v>
      </c>
    </row>
    <row r="31" spans="1:16" x14ac:dyDescent="0.25">
      <c r="A31" s="14" t="s">
        <v>41</v>
      </c>
      <c r="B31" s="15">
        <v>5486304</v>
      </c>
      <c r="C31" s="15">
        <v>-573347.21</v>
      </c>
      <c r="E31" s="16">
        <f>[1]F100!D28+[1]VS!D28</f>
        <v>55224</v>
      </c>
      <c r="F31" s="16">
        <f>[1]F100!E28+[1]VS!E28</f>
        <v>828326.96</v>
      </c>
      <c r="G31" s="16">
        <f>[1]F100!F28+[1]VS!F28</f>
        <v>629530</v>
      </c>
      <c r="H31" s="16">
        <f>[1]F100!G28+[1]VS!G28</f>
        <v>1469985</v>
      </c>
      <c r="I31" s="16">
        <f>[1]F100!H28+[1]VS!H28</f>
        <v>0</v>
      </c>
      <c r="J31" s="16">
        <f>[1]F100!I28+[1]VS!I28</f>
        <v>0</v>
      </c>
      <c r="K31" s="16">
        <f>[1]F100!J28+[1]VS!J28</f>
        <v>0</v>
      </c>
      <c r="L31" s="16">
        <f>[1]F100!K28+[1]VS!K28</f>
        <v>0</v>
      </c>
      <c r="M31" s="16">
        <f>[1]F100!L28+[1]VS!L28</f>
        <v>0</v>
      </c>
      <c r="N31" s="16">
        <f>[1]F100!M28+[1]VS!M28</f>
        <v>0</v>
      </c>
      <c r="O31" s="16">
        <f>[1]F100!N28+[1]VS!N28</f>
        <v>0</v>
      </c>
      <c r="P31" s="12">
        <f t="shared" si="1"/>
        <v>2983065.96</v>
      </c>
    </row>
    <row r="32" spans="1:16" x14ac:dyDescent="0.25">
      <c r="A32" s="14" t="s">
        <v>42</v>
      </c>
      <c r="B32" s="15">
        <v>1000000</v>
      </c>
      <c r="C32" s="15">
        <v>0</v>
      </c>
      <c r="E32" s="16">
        <f>[1]F100!D29+[1]VS!D29</f>
        <v>0</v>
      </c>
      <c r="F32" s="16">
        <f>[1]F100!E29+[1]VS!E29</f>
        <v>57462</v>
      </c>
      <c r="G32" s="16">
        <f>[1]F100!F29+[1]VS!F29</f>
        <v>0</v>
      </c>
      <c r="H32" s="16">
        <f>[1]F100!G29+[1]VS!G29</f>
        <v>94000</v>
      </c>
      <c r="I32" s="16">
        <f>[1]F100!H29+[1]VS!H29</f>
        <v>0</v>
      </c>
      <c r="J32" s="16">
        <f>[1]F100!I29+[1]VS!I29</f>
        <v>0</v>
      </c>
      <c r="K32" s="16">
        <f>[1]F100!J29+[1]VS!J29</f>
        <v>0</v>
      </c>
      <c r="L32" s="16">
        <f>[1]F100!K29+[1]VS!K29</f>
        <v>0</v>
      </c>
      <c r="M32" s="16">
        <f>[1]F100!L29+[1]VS!L29</f>
        <v>0</v>
      </c>
      <c r="N32" s="16">
        <f>[1]F100!M29+[1]VS!M29</f>
        <v>0</v>
      </c>
      <c r="O32" s="16">
        <f>[1]F100!N29+[1]VS!N29</f>
        <v>0</v>
      </c>
      <c r="P32" s="12">
        <f t="shared" si="1"/>
        <v>151462</v>
      </c>
    </row>
    <row r="33" spans="1:16" x14ac:dyDescent="0.25">
      <c r="A33" s="14" t="s">
        <v>43</v>
      </c>
      <c r="B33" s="15">
        <v>474504</v>
      </c>
      <c r="C33" s="15">
        <v>-157307.71</v>
      </c>
      <c r="E33" s="16">
        <f>[1]F100!D30+[1]VS!D30</f>
        <v>45430</v>
      </c>
      <c r="F33" s="16">
        <f>[1]F100!E30+[1]VS!E30</f>
        <v>4388.96</v>
      </c>
      <c r="G33" s="16">
        <f>[1]F100!F30+[1]VS!F30</f>
        <v>0</v>
      </c>
      <c r="H33" s="16">
        <f>[1]F100!G30+[1]VS!G30</f>
        <v>12841.01</v>
      </c>
      <c r="I33" s="16">
        <f>[1]F100!H30+[1]VS!H30</f>
        <v>0</v>
      </c>
      <c r="J33" s="16">
        <f>[1]F100!I30+[1]VS!I30</f>
        <v>0</v>
      </c>
      <c r="K33" s="16">
        <f>[1]F100!J30+[1]VS!J30</f>
        <v>0</v>
      </c>
      <c r="L33" s="16">
        <f>[1]F100!K30+[1]VS!K30</f>
        <v>0</v>
      </c>
      <c r="M33" s="16">
        <f>[1]F100!L30+[1]VS!L30</f>
        <v>0</v>
      </c>
      <c r="N33" s="16">
        <f>[1]F100!M30+[1]VS!M30</f>
        <v>0</v>
      </c>
      <c r="O33" s="16">
        <f>[1]F100!N30+[1]VS!N30</f>
        <v>0</v>
      </c>
      <c r="P33" s="12">
        <f t="shared" si="1"/>
        <v>62659.97</v>
      </c>
    </row>
    <row r="34" spans="1:16" x14ac:dyDescent="0.25">
      <c r="A34" s="14" t="s">
        <v>44</v>
      </c>
      <c r="B34" s="15">
        <v>201000</v>
      </c>
      <c r="C34" s="15">
        <v>456509.8</v>
      </c>
      <c r="E34" s="16">
        <f>[1]F100!D31+[1]VS!D31</f>
        <v>0</v>
      </c>
      <c r="F34" s="16">
        <f>[1]F100!E31+[1]VS!E31</f>
        <v>0</v>
      </c>
      <c r="G34" s="16">
        <f>[1]F100!F31+[1]VS!F31</f>
        <v>0</v>
      </c>
      <c r="H34" s="16">
        <f>[1]F100!G31+[1]VS!G31</f>
        <v>1924.82</v>
      </c>
      <c r="I34" s="16">
        <f>[1]F100!H31+[1]VS!H31</f>
        <v>0</v>
      </c>
      <c r="J34" s="16">
        <f>[1]F100!I31+[1]VS!I31</f>
        <v>0</v>
      </c>
      <c r="K34" s="16">
        <f>[1]F100!J31+[1]VS!J31</f>
        <v>0</v>
      </c>
      <c r="L34" s="16">
        <f>[1]F100!K31+[1]VS!K31</f>
        <v>0</v>
      </c>
      <c r="M34" s="16">
        <f>[1]F100!L31+[1]VS!L31</f>
        <v>0</v>
      </c>
      <c r="N34" s="16">
        <f>[1]F100!M31+[1]VS!M31</f>
        <v>0</v>
      </c>
      <c r="O34" s="16">
        <f>[1]F100!N31+[1]VS!N31</f>
        <v>0</v>
      </c>
      <c r="P34" s="12">
        <f t="shared" si="1"/>
        <v>1924.82</v>
      </c>
    </row>
    <row r="35" spans="1:16" x14ac:dyDescent="0.25">
      <c r="A35" s="14" t="s">
        <v>45</v>
      </c>
      <c r="B35" s="15">
        <v>17775000</v>
      </c>
      <c r="C35" s="15">
        <v>-1190892</v>
      </c>
      <c r="D35" s="16">
        <v>84300.4</v>
      </c>
      <c r="E35" s="16">
        <f>[1]F100!D32+[1]VS!D32</f>
        <v>600000</v>
      </c>
      <c r="F35" s="16">
        <f>[1]F100!E32+[1]VS!E32</f>
        <v>601667.98</v>
      </c>
      <c r="G35" s="16">
        <f>[1]F100!F32+[1]VS!F32</f>
        <v>551361.1</v>
      </c>
      <c r="H35" s="16">
        <f>[1]F100!G32+[1]VS!G32</f>
        <v>2815339.95</v>
      </c>
      <c r="I35" s="16">
        <f>[1]F100!H32+[1]VS!H32</f>
        <v>0</v>
      </c>
      <c r="J35" s="16">
        <f>[1]F100!I32+[1]VS!I32</f>
        <v>0</v>
      </c>
      <c r="K35" s="16">
        <f>[1]F100!J32+[1]VS!J32</f>
        <v>0</v>
      </c>
      <c r="L35" s="16">
        <f>[1]F100!K32+[1]VS!K32</f>
        <v>0</v>
      </c>
      <c r="M35" s="16">
        <f>[1]F100!L32+[1]VS!L32</f>
        <v>0</v>
      </c>
      <c r="N35" s="16">
        <f>[1]F100!M32+[1]VS!M32</f>
        <v>0</v>
      </c>
      <c r="O35" s="16">
        <f>[1]F100!N32+[1]VS!N32</f>
        <v>0</v>
      </c>
      <c r="P35" s="12">
        <f t="shared" si="1"/>
        <v>4652669.43</v>
      </c>
    </row>
    <row r="36" spans="1:16" x14ac:dyDescent="0.25">
      <c r="A36" s="14" t="s">
        <v>46</v>
      </c>
      <c r="B36" s="15"/>
      <c r="C36" s="15"/>
      <c r="E36" s="16">
        <f>[1]F100!D33+[1]VS!D33</f>
        <v>0</v>
      </c>
      <c r="F36" s="16">
        <f>[1]F100!E33+[1]VS!E33</f>
        <v>0</v>
      </c>
      <c r="G36" s="16">
        <f>[1]F100!F33+[1]VS!F33</f>
        <v>0</v>
      </c>
      <c r="H36" s="16">
        <f>[1]F100!G33+[1]VS!G33</f>
        <v>0</v>
      </c>
      <c r="I36" s="16">
        <f>[1]F100!H33+[1]VS!H33</f>
        <v>0</v>
      </c>
      <c r="J36" s="16">
        <f>[1]F100!I33+[1]VS!I33</f>
        <v>0</v>
      </c>
      <c r="K36" s="16">
        <f>[1]F100!J33+[1]VS!J33</f>
        <v>0</v>
      </c>
      <c r="L36" s="16">
        <f>[1]F100!K33+[1]VS!K33</f>
        <v>0</v>
      </c>
      <c r="M36" s="16">
        <f>[1]F100!L33+[1]VS!L33</f>
        <v>0</v>
      </c>
      <c r="N36" s="16">
        <f>[1]F100!M33+[1]VS!M33</f>
        <v>0</v>
      </c>
      <c r="O36" s="16">
        <f>[1]F100!N33+[1]VS!N33</f>
        <v>0</v>
      </c>
      <c r="P36" s="12">
        <f t="shared" si="1"/>
        <v>0</v>
      </c>
    </row>
    <row r="37" spans="1:16" x14ac:dyDescent="0.25">
      <c r="A37" s="14" t="s">
        <v>47</v>
      </c>
      <c r="B37" s="15">
        <v>33630000</v>
      </c>
      <c r="C37" s="15">
        <v>412616.62</v>
      </c>
      <c r="D37" s="19">
        <v>82543.95</v>
      </c>
      <c r="E37" s="16">
        <f>[1]F100!D34+[1]VS!D34</f>
        <v>1738053.27</v>
      </c>
      <c r="F37" s="16">
        <f>[1]F100!E34+[1]VS!E34</f>
        <v>4158113.03</v>
      </c>
      <c r="G37" s="16">
        <f>[1]F100!F34+[1]VS!F34</f>
        <v>840062.3</v>
      </c>
      <c r="H37" s="16">
        <f>[1]F100!G34+[1]VS!G34</f>
        <v>188000.82</v>
      </c>
      <c r="I37" s="16">
        <f>[1]F100!H34+[1]VS!H34</f>
        <v>0</v>
      </c>
      <c r="J37" s="16">
        <f>[1]F100!I34+[1]VS!I34</f>
        <v>0</v>
      </c>
      <c r="K37" s="16">
        <f>[1]F100!J34+[1]VS!J34</f>
        <v>0</v>
      </c>
      <c r="L37" s="16">
        <f>[1]F100!K34+[1]VS!K34</f>
        <v>0</v>
      </c>
      <c r="M37" s="16">
        <f>[1]F100!L34+[1]VS!L34</f>
        <v>0</v>
      </c>
      <c r="N37" s="16">
        <f>[1]F100!M34+[1]VS!M34</f>
        <v>0</v>
      </c>
      <c r="O37" s="16">
        <f>[1]F100!N34+[1]VS!N34</f>
        <v>0</v>
      </c>
      <c r="P37" s="12">
        <f t="shared" si="1"/>
        <v>7006773.3700000001</v>
      </c>
    </row>
    <row r="38" spans="1:16" s="13" customFormat="1" x14ac:dyDescent="0.25">
      <c r="A38" s="10" t="s">
        <v>48</v>
      </c>
      <c r="B38" s="11">
        <f>SUM(B39:B46)</f>
        <v>115000</v>
      </c>
      <c r="C38" s="11">
        <f>SUM(C39:C46)</f>
        <v>0</v>
      </c>
      <c r="D38" s="11">
        <f>SUM(D39:D46)</f>
        <v>0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12">
        <f t="shared" si="1"/>
        <v>0</v>
      </c>
    </row>
    <row r="39" spans="1:16" x14ac:dyDescent="0.25">
      <c r="A39" s="14" t="s">
        <v>49</v>
      </c>
      <c r="B39" s="15">
        <v>115000</v>
      </c>
      <c r="C39" s="15"/>
      <c r="E39" s="16">
        <f>[1]F100!D36+[1]VS!D36</f>
        <v>0</v>
      </c>
      <c r="F39" s="16">
        <f>[1]F100!E36+[1]VS!E36</f>
        <v>0</v>
      </c>
      <c r="G39" s="16">
        <f>[1]F100!F36+[1]VS!F36</f>
        <v>0</v>
      </c>
      <c r="H39" s="16">
        <f>[1]F100!G36+[1]VS!G36</f>
        <v>0</v>
      </c>
      <c r="I39" s="16">
        <f>[1]F100!H36+[1]VS!H36</f>
        <v>0</v>
      </c>
      <c r="J39" s="16">
        <f>[1]F100!I36+[1]VS!I36</f>
        <v>0</v>
      </c>
      <c r="K39" s="16">
        <f>[1]F100!J36+[1]VS!J36</f>
        <v>0</v>
      </c>
      <c r="L39" s="16">
        <f>[1]F100!K36+[1]VS!K36</f>
        <v>0</v>
      </c>
      <c r="M39" s="16">
        <f>[1]F100!L36+[1]VS!L36</f>
        <v>0</v>
      </c>
      <c r="N39" s="16">
        <f>[1]F100!M36+[1]VS!M36</f>
        <v>0</v>
      </c>
      <c r="O39" s="16">
        <f>[1]F100!N36+[1]VS!N36</f>
        <v>0</v>
      </c>
      <c r="P39" s="12">
        <f t="shared" si="1"/>
        <v>0</v>
      </c>
    </row>
    <row r="40" spans="1:16" x14ac:dyDescent="0.25">
      <c r="A40" s="14" t="s">
        <v>50</v>
      </c>
      <c r="B40" s="15"/>
      <c r="C40" s="15"/>
      <c r="E40" s="16">
        <f>[1]F100!D37+[1]VS!D37</f>
        <v>0</v>
      </c>
      <c r="F40" s="16">
        <f>[1]F100!E37+[1]VS!E37</f>
        <v>0</v>
      </c>
      <c r="G40" s="16">
        <f>[1]F100!F37+[1]VS!F37</f>
        <v>0</v>
      </c>
      <c r="H40" s="16">
        <f>[1]F100!G37+[1]VS!G37</f>
        <v>0</v>
      </c>
      <c r="I40" s="16">
        <f>[1]F100!H37+[1]VS!H37</f>
        <v>0</v>
      </c>
      <c r="J40" s="16">
        <f>[1]F100!I37+[1]VS!I37</f>
        <v>0</v>
      </c>
      <c r="K40" s="16">
        <f>[1]F100!J37+[1]VS!J37</f>
        <v>0</v>
      </c>
      <c r="L40" s="16">
        <f>[1]F100!K37+[1]VS!K37</f>
        <v>0</v>
      </c>
      <c r="M40" s="16">
        <f>[1]F100!L37+[1]VS!L37</f>
        <v>0</v>
      </c>
      <c r="N40" s="16">
        <f>[1]F100!M37+[1]VS!M37</f>
        <v>0</v>
      </c>
      <c r="O40" s="16">
        <f>[1]F100!N37+[1]VS!N37</f>
        <v>0</v>
      </c>
      <c r="P40" s="12">
        <f t="shared" si="1"/>
        <v>0</v>
      </c>
    </row>
    <row r="41" spans="1:16" x14ac:dyDescent="0.25">
      <c r="A41" s="14" t="s">
        <v>51</v>
      </c>
      <c r="B41" s="15"/>
      <c r="C41" s="15"/>
      <c r="E41" s="16">
        <f>[1]F100!D38+[1]VS!D38</f>
        <v>0</v>
      </c>
      <c r="F41" s="16">
        <f>[1]F100!E38+[1]VS!E38</f>
        <v>0</v>
      </c>
      <c r="G41" s="16">
        <f>[1]F100!F38+[1]VS!F38</f>
        <v>0</v>
      </c>
      <c r="H41" s="16">
        <f>[1]F100!G38+[1]VS!G38</f>
        <v>0</v>
      </c>
      <c r="I41" s="16">
        <f>[1]F100!H38+[1]VS!H38</f>
        <v>0</v>
      </c>
      <c r="J41" s="16">
        <f>[1]F100!I38+[1]VS!I38</f>
        <v>0</v>
      </c>
      <c r="K41" s="16">
        <f>[1]F100!J38+[1]VS!J38</f>
        <v>0</v>
      </c>
      <c r="L41" s="16">
        <f>[1]F100!K38+[1]VS!K38</f>
        <v>0</v>
      </c>
      <c r="M41" s="16">
        <f>[1]F100!L38+[1]VS!L38</f>
        <v>0</v>
      </c>
      <c r="N41" s="16">
        <f>[1]F100!M38+[1]VS!M38</f>
        <v>0</v>
      </c>
      <c r="O41" s="16">
        <f>[1]F100!N38+[1]VS!N38</f>
        <v>0</v>
      </c>
      <c r="P41" s="12">
        <f t="shared" si="1"/>
        <v>0</v>
      </c>
    </row>
    <row r="42" spans="1:16" x14ac:dyDescent="0.25">
      <c r="A42" s="14" t="s">
        <v>52</v>
      </c>
      <c r="B42" s="15"/>
      <c r="C42" s="15"/>
      <c r="E42" s="16">
        <f>[1]F100!D39+[1]VS!D39</f>
        <v>0</v>
      </c>
      <c r="F42" s="16">
        <f>[1]F100!E39+[1]VS!E39</f>
        <v>0</v>
      </c>
      <c r="G42" s="16">
        <f>[1]F100!F39+[1]VS!F39</f>
        <v>0</v>
      </c>
      <c r="H42" s="16">
        <f>[1]F100!G39+[1]VS!G39</f>
        <v>0</v>
      </c>
      <c r="I42" s="16">
        <f>[1]F100!H39+[1]VS!H39</f>
        <v>0</v>
      </c>
      <c r="J42" s="16">
        <f>[1]F100!I39+[1]VS!I39</f>
        <v>0</v>
      </c>
      <c r="K42" s="16">
        <f>[1]F100!J39+[1]VS!J39</f>
        <v>0</v>
      </c>
      <c r="L42" s="16">
        <f>[1]F100!K39+[1]VS!K39</f>
        <v>0</v>
      </c>
      <c r="M42" s="16">
        <f>[1]F100!L39+[1]VS!L39</f>
        <v>0</v>
      </c>
      <c r="N42" s="16">
        <f>[1]F100!M39+[1]VS!M39</f>
        <v>0</v>
      </c>
      <c r="O42" s="16">
        <f>[1]F100!N39+[1]VS!N39</f>
        <v>0</v>
      </c>
      <c r="P42" s="12">
        <f t="shared" si="1"/>
        <v>0</v>
      </c>
    </row>
    <row r="43" spans="1:16" x14ac:dyDescent="0.25">
      <c r="A43" s="14" t="s">
        <v>53</v>
      </c>
      <c r="B43" s="15"/>
      <c r="C43" s="15"/>
      <c r="E43" s="16">
        <f>[1]F100!D40+[1]VS!D40</f>
        <v>0</v>
      </c>
      <c r="F43" s="16">
        <f>[1]F100!E40+[1]VS!E40</f>
        <v>0</v>
      </c>
      <c r="G43" s="16">
        <f>[1]F100!F40+[1]VS!F40</f>
        <v>0</v>
      </c>
      <c r="H43" s="16">
        <f>[1]F100!G40+[1]VS!G40</f>
        <v>0</v>
      </c>
      <c r="I43" s="16">
        <f>[1]F100!H40+[1]VS!H40</f>
        <v>0</v>
      </c>
      <c r="J43" s="16">
        <f>[1]F100!I40+[1]VS!I40</f>
        <v>0</v>
      </c>
      <c r="K43" s="16">
        <f>[1]F100!J40+[1]VS!J40</f>
        <v>0</v>
      </c>
      <c r="L43" s="16">
        <f>[1]F100!K40+[1]VS!K40</f>
        <v>0</v>
      </c>
      <c r="M43" s="16">
        <f>[1]F100!L40+[1]VS!L40</f>
        <v>0</v>
      </c>
      <c r="N43" s="16">
        <f>[1]F100!M40+[1]VS!M40</f>
        <v>0</v>
      </c>
      <c r="O43" s="16">
        <f>[1]F100!N40+[1]VS!N40</f>
        <v>0</v>
      </c>
      <c r="P43" s="12">
        <f t="shared" si="1"/>
        <v>0</v>
      </c>
    </row>
    <row r="44" spans="1:16" x14ac:dyDescent="0.25">
      <c r="A44" s="14" t="s">
        <v>54</v>
      </c>
      <c r="B44" s="15"/>
      <c r="C44" s="15"/>
      <c r="E44" s="16">
        <f>[1]F100!D41+[1]VS!D41</f>
        <v>0</v>
      </c>
      <c r="F44" s="16">
        <f>[1]F100!E41+[1]VS!E41</f>
        <v>0</v>
      </c>
      <c r="G44" s="16">
        <f>[1]F100!F41+[1]VS!F41</f>
        <v>0</v>
      </c>
      <c r="H44" s="16">
        <f>[1]F100!G41+[1]VS!G41</f>
        <v>0</v>
      </c>
      <c r="I44" s="16">
        <f>[1]F100!H41+[1]VS!H41</f>
        <v>0</v>
      </c>
      <c r="J44" s="16">
        <f>[1]F100!I41+[1]VS!I41</f>
        <v>0</v>
      </c>
      <c r="K44" s="16">
        <f>[1]F100!J41+[1]VS!J41</f>
        <v>0</v>
      </c>
      <c r="L44" s="16">
        <f>[1]F100!K41+[1]VS!K41</f>
        <v>0</v>
      </c>
      <c r="M44" s="16">
        <f>[1]F100!L41+[1]VS!L41</f>
        <v>0</v>
      </c>
      <c r="N44" s="16">
        <f>[1]F100!M41+[1]VS!M41</f>
        <v>0</v>
      </c>
      <c r="O44" s="16">
        <f>[1]F100!N41+[1]VS!N41</f>
        <v>0</v>
      </c>
      <c r="P44" s="12">
        <f t="shared" si="1"/>
        <v>0</v>
      </c>
    </row>
    <row r="45" spans="1:16" x14ac:dyDescent="0.25">
      <c r="A45" s="14" t="s">
        <v>55</v>
      </c>
      <c r="B45" s="15"/>
      <c r="C45" s="15"/>
      <c r="E45" s="16">
        <f>[1]F100!D42+[1]VS!D42</f>
        <v>0</v>
      </c>
      <c r="F45" s="16">
        <f>[1]F100!E42+[1]VS!E42</f>
        <v>0</v>
      </c>
      <c r="G45" s="16">
        <f>[1]F100!F42+[1]VS!F42</f>
        <v>0</v>
      </c>
      <c r="H45" s="16">
        <f>[1]F100!G42+[1]VS!G42</f>
        <v>0</v>
      </c>
      <c r="I45" s="16">
        <f>[1]F100!H42+[1]VS!H42</f>
        <v>0</v>
      </c>
      <c r="J45" s="16">
        <f>[1]F100!I42+[1]VS!I42</f>
        <v>0</v>
      </c>
      <c r="K45" s="16">
        <f>[1]F100!J42+[1]VS!J42</f>
        <v>0</v>
      </c>
      <c r="L45" s="16">
        <f>[1]F100!K42+[1]VS!K42</f>
        <v>0</v>
      </c>
      <c r="M45" s="16">
        <f>[1]F100!L42+[1]VS!L42</f>
        <v>0</v>
      </c>
      <c r="N45" s="16">
        <f>[1]F100!M42+[1]VS!M42</f>
        <v>0</v>
      </c>
      <c r="O45" s="16">
        <f>[1]F100!N42+[1]VS!N42</f>
        <v>0</v>
      </c>
      <c r="P45" s="12">
        <f t="shared" si="1"/>
        <v>0</v>
      </c>
    </row>
    <row r="46" spans="1:16" x14ac:dyDescent="0.25">
      <c r="A46" s="14" t="s">
        <v>56</v>
      </c>
      <c r="B46" s="15"/>
      <c r="C46" s="15"/>
      <c r="E46" s="16">
        <f>[1]F100!D43+[1]VS!D43</f>
        <v>0</v>
      </c>
      <c r="F46" s="16">
        <f>[1]F100!E43+[1]VS!E43</f>
        <v>0</v>
      </c>
      <c r="G46" s="16">
        <f>[1]F100!F43+[1]VS!F43</f>
        <v>0</v>
      </c>
      <c r="H46" s="16">
        <f>[1]F100!G43+[1]VS!G43</f>
        <v>0</v>
      </c>
      <c r="I46" s="16">
        <f>[1]F100!H43+[1]VS!H43</f>
        <v>0</v>
      </c>
      <c r="J46" s="16">
        <f>[1]F100!I43+[1]VS!I43</f>
        <v>0</v>
      </c>
      <c r="K46" s="16">
        <f>[1]F100!J43+[1]VS!J43</f>
        <v>0</v>
      </c>
      <c r="L46" s="16">
        <f>[1]F100!K43+[1]VS!K43</f>
        <v>0</v>
      </c>
      <c r="M46" s="16">
        <f>[1]F100!L43+[1]VS!L43</f>
        <v>0</v>
      </c>
      <c r="N46" s="16">
        <f>[1]F100!M43+[1]VS!M43</f>
        <v>0</v>
      </c>
      <c r="O46" s="16">
        <f>[1]F100!N43+[1]VS!N43</f>
        <v>0</v>
      </c>
      <c r="P46" s="12">
        <f t="shared" si="1"/>
        <v>0</v>
      </c>
    </row>
    <row r="47" spans="1:16" s="13" customFormat="1" x14ac:dyDescent="0.25">
      <c r="A47" s="10" t="s">
        <v>57</v>
      </c>
      <c r="B47" s="11">
        <f>SUM(B48:B53)</f>
        <v>0</v>
      </c>
      <c r="C47" s="11"/>
      <c r="D47" s="20"/>
      <c r="E47" s="20">
        <f>[1]F100!D44+[1]VS!D44</f>
        <v>0</v>
      </c>
      <c r="F47" s="20">
        <f>[1]F100!E44+[1]VS!E44</f>
        <v>0</v>
      </c>
      <c r="G47" s="20">
        <f>[1]F100!F44+[1]VS!F44</f>
        <v>0</v>
      </c>
      <c r="H47" s="20">
        <f>[1]F100!G44+[1]VS!G44</f>
        <v>0</v>
      </c>
      <c r="I47" s="20">
        <f>[1]F100!H44+[1]VS!H44</f>
        <v>0</v>
      </c>
      <c r="J47" s="20">
        <f>[1]F100!I44+[1]VS!I44</f>
        <v>0</v>
      </c>
      <c r="K47" s="20">
        <f>[1]F100!J44+[1]VS!J44</f>
        <v>0</v>
      </c>
      <c r="L47" s="20">
        <f>[1]F100!K44+[1]VS!K44</f>
        <v>0</v>
      </c>
      <c r="M47" s="20">
        <f>[1]F100!L44+[1]VS!L44</f>
        <v>0</v>
      </c>
      <c r="N47" s="20">
        <f>[1]F100!M44+[1]VS!M44</f>
        <v>0</v>
      </c>
      <c r="O47" s="20">
        <f>[1]F100!N44+[1]VS!N44</f>
        <v>0</v>
      </c>
      <c r="P47" s="12">
        <f t="shared" si="1"/>
        <v>0</v>
      </c>
    </row>
    <row r="48" spans="1:16" x14ac:dyDescent="0.25">
      <c r="A48" s="14" t="s">
        <v>58</v>
      </c>
      <c r="B48" s="15"/>
      <c r="C48" s="15"/>
      <c r="E48" s="16">
        <f>[1]F100!D45+[1]VS!D45</f>
        <v>0</v>
      </c>
      <c r="F48" s="16">
        <f>[1]F100!E45+[1]VS!E45</f>
        <v>0</v>
      </c>
      <c r="G48" s="16">
        <f>[1]F100!F45+[1]VS!F45</f>
        <v>0</v>
      </c>
      <c r="H48" s="16">
        <f>[1]F100!G45+[1]VS!G45</f>
        <v>0</v>
      </c>
      <c r="I48" s="16">
        <f>[1]F100!H45+[1]VS!H45</f>
        <v>0</v>
      </c>
      <c r="J48" s="16">
        <f>[1]F100!I45+[1]VS!I45</f>
        <v>0</v>
      </c>
      <c r="K48" s="16">
        <f>[1]F100!J45+[1]VS!J45</f>
        <v>0</v>
      </c>
      <c r="L48" s="16">
        <f>[1]F100!K45+[1]VS!K45</f>
        <v>0</v>
      </c>
      <c r="M48" s="16">
        <f>[1]F100!L45+[1]VS!L45</f>
        <v>0</v>
      </c>
      <c r="N48" s="16">
        <f>[1]F100!M45+[1]VS!M45</f>
        <v>0</v>
      </c>
      <c r="O48" s="16">
        <f>[1]F100!N45+[1]VS!N45</f>
        <v>0</v>
      </c>
      <c r="P48" s="12">
        <f t="shared" si="1"/>
        <v>0</v>
      </c>
    </row>
    <row r="49" spans="1:16" x14ac:dyDescent="0.25">
      <c r="A49" s="14" t="s">
        <v>59</v>
      </c>
      <c r="B49" s="15"/>
      <c r="C49" s="15"/>
      <c r="E49" s="16">
        <f>[1]F100!D46+[1]VS!D46</f>
        <v>0</v>
      </c>
      <c r="F49" s="16">
        <f>[1]F100!E46+[1]VS!E46</f>
        <v>0</v>
      </c>
      <c r="G49" s="16">
        <f>[1]F100!F46+[1]VS!F46</f>
        <v>0</v>
      </c>
      <c r="H49" s="16">
        <f>[1]F100!G46+[1]VS!G46</f>
        <v>0</v>
      </c>
      <c r="I49" s="16">
        <f>[1]F100!H46+[1]VS!H46</f>
        <v>0</v>
      </c>
      <c r="J49" s="16">
        <f>[1]F100!I46+[1]VS!I46</f>
        <v>0</v>
      </c>
      <c r="K49" s="16">
        <f>[1]F100!J46+[1]VS!J46</f>
        <v>0</v>
      </c>
      <c r="L49" s="16">
        <f>[1]F100!K46+[1]VS!K46</f>
        <v>0</v>
      </c>
      <c r="M49" s="16">
        <f>[1]F100!L46+[1]VS!L46</f>
        <v>0</v>
      </c>
      <c r="N49" s="16">
        <f>[1]F100!M46+[1]VS!M46</f>
        <v>0</v>
      </c>
      <c r="O49" s="16">
        <f>[1]F100!N46+[1]VS!N46</f>
        <v>0</v>
      </c>
      <c r="P49" s="12">
        <f t="shared" si="1"/>
        <v>0</v>
      </c>
    </row>
    <row r="50" spans="1:16" x14ac:dyDescent="0.25">
      <c r="A50" s="14" t="s">
        <v>60</v>
      </c>
      <c r="B50" s="15"/>
      <c r="C50" s="15"/>
      <c r="E50" s="16">
        <f>[1]F100!D47+[1]VS!D47</f>
        <v>0</v>
      </c>
      <c r="F50" s="16">
        <f>[1]F100!E47+[1]VS!E47</f>
        <v>0</v>
      </c>
      <c r="G50" s="16">
        <f>[1]F100!F47+[1]VS!F47</f>
        <v>0</v>
      </c>
      <c r="H50" s="16">
        <f>[1]F100!G47+[1]VS!G47</f>
        <v>0</v>
      </c>
      <c r="I50" s="16">
        <f>[1]F100!H47+[1]VS!H47</f>
        <v>0</v>
      </c>
      <c r="J50" s="16">
        <f>[1]F100!I47+[1]VS!I47</f>
        <v>0</v>
      </c>
      <c r="K50" s="16">
        <f>[1]F100!J47+[1]VS!J47</f>
        <v>0</v>
      </c>
      <c r="L50" s="16">
        <f>[1]F100!K47+[1]VS!K47</f>
        <v>0</v>
      </c>
      <c r="M50" s="16">
        <f>[1]F100!L47+[1]VS!L47</f>
        <v>0</v>
      </c>
      <c r="N50" s="16">
        <f>[1]F100!M47+[1]VS!M47</f>
        <v>0</v>
      </c>
      <c r="O50" s="16">
        <f>[1]F100!N47+[1]VS!N47</f>
        <v>0</v>
      </c>
      <c r="P50" s="12">
        <f t="shared" si="1"/>
        <v>0</v>
      </c>
    </row>
    <row r="51" spans="1:16" x14ac:dyDescent="0.25">
      <c r="A51" s="14" t="s">
        <v>61</v>
      </c>
      <c r="B51" s="15"/>
      <c r="C51" s="15"/>
      <c r="E51" s="16">
        <f>[1]F100!D48+[1]VS!D48</f>
        <v>0</v>
      </c>
      <c r="F51" s="16">
        <f>[1]F100!E48+[1]VS!E48</f>
        <v>0</v>
      </c>
      <c r="G51" s="16">
        <f>[1]F100!F48+[1]VS!F48</f>
        <v>0</v>
      </c>
      <c r="H51" s="16">
        <f>[1]F100!G48+[1]VS!G48</f>
        <v>0</v>
      </c>
      <c r="I51" s="16">
        <f>[1]F100!H48+[1]VS!H48</f>
        <v>0</v>
      </c>
      <c r="J51" s="16">
        <f>[1]F100!I48+[1]VS!I48</f>
        <v>0</v>
      </c>
      <c r="K51" s="16">
        <f>[1]F100!J48+[1]VS!J48</f>
        <v>0</v>
      </c>
      <c r="L51" s="16">
        <f>[1]F100!K48+[1]VS!K48</f>
        <v>0</v>
      </c>
      <c r="M51" s="16">
        <f>[1]F100!L48+[1]VS!L48</f>
        <v>0</v>
      </c>
      <c r="N51" s="16">
        <f>[1]F100!M48+[1]VS!M48</f>
        <v>0</v>
      </c>
      <c r="O51" s="16">
        <f>[1]F100!N48+[1]VS!N48</f>
        <v>0</v>
      </c>
      <c r="P51" s="12">
        <f t="shared" si="1"/>
        <v>0</v>
      </c>
    </row>
    <row r="52" spans="1:16" x14ac:dyDescent="0.25">
      <c r="A52" s="14" t="s">
        <v>62</v>
      </c>
      <c r="B52" s="15"/>
      <c r="C52" s="15"/>
      <c r="E52" s="16">
        <f>[1]F100!D49+[1]VS!D49</f>
        <v>0</v>
      </c>
      <c r="F52" s="16">
        <f>[1]F100!E49+[1]VS!E49</f>
        <v>0</v>
      </c>
      <c r="G52" s="16">
        <f>[1]F100!F49+[1]VS!F49</f>
        <v>0</v>
      </c>
      <c r="H52" s="16">
        <f>[1]F100!G49+[1]VS!G49</f>
        <v>0</v>
      </c>
      <c r="I52" s="16">
        <f>[1]F100!H49+[1]VS!H49</f>
        <v>0</v>
      </c>
      <c r="J52" s="16">
        <f>[1]F100!I49+[1]VS!I49</f>
        <v>0</v>
      </c>
      <c r="K52" s="16">
        <f>[1]F100!J49+[1]VS!J49</f>
        <v>0</v>
      </c>
      <c r="L52" s="16">
        <f>[1]F100!K49+[1]VS!K49</f>
        <v>0</v>
      </c>
      <c r="M52" s="16">
        <f>[1]F100!L49+[1]VS!L49</f>
        <v>0</v>
      </c>
      <c r="N52" s="16">
        <f>[1]F100!M49+[1]VS!M49</f>
        <v>0</v>
      </c>
      <c r="O52" s="16">
        <f>[1]F100!N49+[1]VS!N49</f>
        <v>0</v>
      </c>
      <c r="P52" s="12">
        <f t="shared" si="1"/>
        <v>0</v>
      </c>
    </row>
    <row r="53" spans="1:16" x14ac:dyDescent="0.25">
      <c r="A53" s="14" t="s">
        <v>63</v>
      </c>
      <c r="B53" s="15"/>
      <c r="C53" s="15"/>
      <c r="E53" s="16">
        <f>[1]F100!D50+[1]VS!D50</f>
        <v>0</v>
      </c>
      <c r="F53" s="16">
        <f>[1]F100!E50+[1]VS!E50</f>
        <v>0</v>
      </c>
      <c r="G53" s="16">
        <f>[1]F100!F50+[1]VS!F50</f>
        <v>0</v>
      </c>
      <c r="H53" s="16">
        <f>[1]F100!G50+[1]VS!G50</f>
        <v>0</v>
      </c>
      <c r="I53" s="16">
        <f>[1]F100!H50+[1]VS!H50</f>
        <v>0</v>
      </c>
      <c r="J53" s="16">
        <f>[1]F100!I50+[1]VS!I50</f>
        <v>0</v>
      </c>
      <c r="K53" s="16">
        <f>[1]F100!J50+[1]VS!J50</f>
        <v>0</v>
      </c>
      <c r="L53" s="16">
        <f>[1]F100!K50+[1]VS!K50</f>
        <v>0</v>
      </c>
      <c r="M53" s="16">
        <f>[1]F100!L50+[1]VS!L50</f>
        <v>0</v>
      </c>
      <c r="N53" s="16">
        <f>[1]F100!M50+[1]VS!M50</f>
        <v>0</v>
      </c>
      <c r="O53" s="16">
        <f>[1]F100!N50+[1]VS!N50</f>
        <v>0</v>
      </c>
      <c r="P53" s="12">
        <f t="shared" si="1"/>
        <v>0</v>
      </c>
    </row>
    <row r="54" spans="1:16" s="13" customFormat="1" x14ac:dyDescent="0.25">
      <c r="A54" s="10" t="s">
        <v>64</v>
      </c>
      <c r="B54" s="11">
        <f>SUM(B55:B63)</f>
        <v>22940000</v>
      </c>
      <c r="C54" s="11">
        <f>SUM(C55:C63)</f>
        <v>-5300000</v>
      </c>
      <c r="D54" s="11">
        <f>SUM(D55:D63)</f>
        <v>0</v>
      </c>
      <c r="E54" s="20"/>
      <c r="F54" s="20">
        <f>F55+F56+F57+F58+F59+F60+F61+F62+F63</f>
        <v>269454.88</v>
      </c>
      <c r="G54" s="20">
        <f>G55+G56+G57+G58+G59+G60+G61+G62+G63</f>
        <v>31152</v>
      </c>
      <c r="H54" s="20">
        <f t="shared" ref="H54:O54" si="4">H55+H56+H57+H58+H59+H60+H61+H62+H63</f>
        <v>405015.60000000003</v>
      </c>
      <c r="I54" s="20">
        <f t="shared" si="4"/>
        <v>0</v>
      </c>
      <c r="J54" s="20">
        <f t="shared" si="4"/>
        <v>0</v>
      </c>
      <c r="K54" s="20">
        <f t="shared" si="4"/>
        <v>0</v>
      </c>
      <c r="L54" s="20">
        <f t="shared" si="4"/>
        <v>0</v>
      </c>
      <c r="M54" s="20">
        <f t="shared" si="4"/>
        <v>0</v>
      </c>
      <c r="N54" s="20">
        <f t="shared" si="4"/>
        <v>0</v>
      </c>
      <c r="O54" s="20">
        <f t="shared" si="4"/>
        <v>0</v>
      </c>
      <c r="P54" s="12">
        <f>D54+E54+F54+G54+H54+I54+J54+K54+L54+M54+N54+O54</f>
        <v>705622.48</v>
      </c>
    </row>
    <row r="55" spans="1:16" x14ac:dyDescent="0.25">
      <c r="A55" s="14" t="s">
        <v>65</v>
      </c>
      <c r="B55" s="15">
        <v>2540000</v>
      </c>
      <c r="C55" s="15">
        <v>-177109.83</v>
      </c>
      <c r="E55" s="16">
        <f>[1]F100!D52+[1]VS!D52</f>
        <v>0</v>
      </c>
      <c r="F55" s="16">
        <f>[1]F100!E52+[1]VS!E52</f>
        <v>50512.33</v>
      </c>
      <c r="G55" s="16">
        <f>[1]F100!F52+[1]VS!F52</f>
        <v>31152</v>
      </c>
      <c r="H55" s="16">
        <f>[1]F100!G52+[1]VS!G52</f>
        <v>194678.41</v>
      </c>
      <c r="I55" s="16">
        <f>[1]F100!H52+[1]VS!H52</f>
        <v>0</v>
      </c>
      <c r="J55" s="16">
        <f>[1]F100!I52+[1]VS!I52</f>
        <v>0</v>
      </c>
      <c r="K55" s="16">
        <f>[1]F100!J52+[1]VS!J52</f>
        <v>0</v>
      </c>
      <c r="L55" s="16">
        <f>[1]F100!K52+[1]VS!K52</f>
        <v>0</v>
      </c>
      <c r="M55" s="16">
        <f>[1]F100!L52+[1]VS!L52</f>
        <v>0</v>
      </c>
      <c r="N55" s="16">
        <f>[1]F100!M52+[1]VS!M52</f>
        <v>0</v>
      </c>
      <c r="O55" s="16">
        <f>[1]F100!N52+[1]VS!N52</f>
        <v>0</v>
      </c>
      <c r="P55" s="12">
        <f t="shared" si="1"/>
        <v>276342.74</v>
      </c>
    </row>
    <row r="56" spans="1:16" x14ac:dyDescent="0.25">
      <c r="A56" s="14" t="s">
        <v>66</v>
      </c>
      <c r="B56" s="15">
        <v>100000</v>
      </c>
      <c r="C56" s="15">
        <v>203444.03</v>
      </c>
      <c r="E56" s="16">
        <f>[1]F100!D53+[1]VS!D53</f>
        <v>0</v>
      </c>
      <c r="F56" s="16">
        <f>[1]F100!E53+[1]VS!E53</f>
        <v>71947.56</v>
      </c>
      <c r="G56" s="16">
        <f>[1]F100!F53+[1]VS!F53</f>
        <v>0</v>
      </c>
      <c r="H56" s="16">
        <f>[1]F100!G53+[1]VS!G53</f>
        <v>22769.360000000001</v>
      </c>
      <c r="I56" s="16">
        <f>[1]F100!H53+[1]VS!H53</f>
        <v>0</v>
      </c>
      <c r="J56" s="16">
        <f>[1]F100!I53+[1]VS!I53</f>
        <v>0</v>
      </c>
      <c r="K56" s="16">
        <f>[1]F100!J53+[1]VS!J53</f>
        <v>0</v>
      </c>
      <c r="L56" s="16">
        <f>[1]F100!K53+[1]VS!K53</f>
        <v>0</v>
      </c>
      <c r="M56" s="16">
        <f>[1]F100!L53+[1]VS!L53</f>
        <v>0</v>
      </c>
      <c r="N56" s="16">
        <f>[1]F100!M53+[1]VS!M53</f>
        <v>0</v>
      </c>
      <c r="O56" s="16">
        <f>[1]F100!N53+[1]VS!N53</f>
        <v>0</v>
      </c>
      <c r="P56" s="12">
        <f t="shared" si="1"/>
        <v>94716.92</v>
      </c>
    </row>
    <row r="57" spans="1:16" x14ac:dyDescent="0.25">
      <c r="A57" s="14" t="s">
        <v>67</v>
      </c>
      <c r="B57" s="15">
        <v>14100000</v>
      </c>
      <c r="C57" s="15">
        <v>-829334.2</v>
      </c>
      <c r="E57" s="16">
        <f>[1]F100!D54+[1]VS!D54</f>
        <v>0</v>
      </c>
      <c r="F57" s="16">
        <f>[1]F100!E54+[1]VS!E54</f>
        <v>0</v>
      </c>
      <c r="G57" s="16">
        <f>[1]F100!F54+[1]VS!F54</f>
        <v>0</v>
      </c>
      <c r="H57" s="16">
        <f>[1]F100!G54+[1]VS!G54</f>
        <v>0</v>
      </c>
      <c r="I57" s="16">
        <f>[1]F100!H54+[1]VS!H54</f>
        <v>0</v>
      </c>
      <c r="J57" s="16">
        <f>[1]F100!I54+[1]VS!I54</f>
        <v>0</v>
      </c>
      <c r="K57" s="16">
        <f>[1]F100!J54+[1]VS!J54</f>
        <v>0</v>
      </c>
      <c r="L57" s="16">
        <f>[1]F100!K54+[1]VS!K54</f>
        <v>0</v>
      </c>
      <c r="M57" s="16">
        <f>[1]F100!L54+[1]VS!L54</f>
        <v>0</v>
      </c>
      <c r="N57" s="16">
        <f>[1]F100!M54+[1]VS!M54</f>
        <v>0</v>
      </c>
      <c r="O57" s="16">
        <f>[1]F100!N54+[1]VS!N54</f>
        <v>0</v>
      </c>
      <c r="P57" s="12">
        <f t="shared" si="1"/>
        <v>0</v>
      </c>
    </row>
    <row r="58" spans="1:16" x14ac:dyDescent="0.25">
      <c r="A58" s="14" t="s">
        <v>68</v>
      </c>
      <c r="B58" s="15">
        <v>1580000</v>
      </c>
      <c r="C58" s="15">
        <v>-1497000</v>
      </c>
      <c r="E58" s="16">
        <f>[1]F100!D55+[1]VS!D55</f>
        <v>0</v>
      </c>
      <c r="F58" s="16">
        <f>[1]F100!E55+[1]VS!E55</f>
        <v>0</v>
      </c>
      <c r="G58" s="16">
        <f>[1]F100!F55+[1]VS!F55</f>
        <v>0</v>
      </c>
      <c r="H58" s="16">
        <f>[1]F100!G55+[1]VS!G55</f>
        <v>82925</v>
      </c>
      <c r="I58" s="16">
        <f>[1]F100!H55+[1]VS!H55</f>
        <v>0</v>
      </c>
      <c r="J58" s="16">
        <f>[1]F100!I55+[1]VS!I55</f>
        <v>0</v>
      </c>
      <c r="K58" s="16">
        <f>[1]F100!J55+[1]VS!J55</f>
        <v>0</v>
      </c>
      <c r="L58" s="16">
        <f>[1]F100!K55+[1]VS!K55</f>
        <v>0</v>
      </c>
      <c r="M58" s="16">
        <f>[1]F100!L55+[1]VS!L55</f>
        <v>0</v>
      </c>
      <c r="N58" s="16">
        <f>[1]F100!M55+[1]VS!M55</f>
        <v>0</v>
      </c>
      <c r="O58" s="16">
        <f>[1]F100!N55+[1]VS!N55</f>
        <v>0</v>
      </c>
      <c r="P58" s="12">
        <f t="shared" si="1"/>
        <v>82925</v>
      </c>
    </row>
    <row r="59" spans="1:16" x14ac:dyDescent="0.25">
      <c r="A59" s="14" t="s">
        <v>69</v>
      </c>
      <c r="B59" s="15">
        <v>1500000</v>
      </c>
      <c r="C59" s="15"/>
      <c r="E59" s="16">
        <f>[1]F100!D56+[1]VS!D56</f>
        <v>0</v>
      </c>
      <c r="F59" s="16">
        <f>[1]F100!E56+[1]VS!E56</f>
        <v>146994.99</v>
      </c>
      <c r="G59" s="16">
        <f>[1]F100!F56+[1]VS!F56</f>
        <v>0</v>
      </c>
      <c r="H59" s="16">
        <f>[1]F100!G56+[1]VS!G56</f>
        <v>104642.83</v>
      </c>
      <c r="I59" s="16">
        <f>[1]F100!H56+[1]VS!H56</f>
        <v>0</v>
      </c>
      <c r="J59" s="16">
        <f>[1]F100!I56+[1]VS!I56</f>
        <v>0</v>
      </c>
      <c r="K59" s="16">
        <f>[1]F100!J56+[1]VS!J56</f>
        <v>0</v>
      </c>
      <c r="L59" s="16">
        <f>[1]F100!K56+[1]VS!K56</f>
        <v>0</v>
      </c>
      <c r="M59" s="16">
        <f>[1]F100!L56+[1]VS!L56</f>
        <v>0</v>
      </c>
      <c r="N59" s="16">
        <f>[1]F100!M56+[1]VS!M56</f>
        <v>0</v>
      </c>
      <c r="O59" s="16">
        <f>[1]F100!N56+[1]VS!N56</f>
        <v>0</v>
      </c>
      <c r="P59" s="12">
        <f t="shared" si="1"/>
        <v>251637.82</v>
      </c>
    </row>
    <row r="60" spans="1:16" x14ac:dyDescent="0.25">
      <c r="A60" s="14" t="s">
        <v>70</v>
      </c>
      <c r="B60" s="15"/>
      <c r="C60" s="15"/>
      <c r="E60" s="16">
        <f>[1]F100!D57+[1]VS!D57</f>
        <v>0</v>
      </c>
      <c r="F60" s="16">
        <f>[1]F100!E57+[1]VS!E57</f>
        <v>0</v>
      </c>
      <c r="G60" s="16">
        <f>[1]F100!F57+[1]VS!F57</f>
        <v>0</v>
      </c>
      <c r="H60" s="16">
        <f>[1]F100!G57+[1]VS!G57</f>
        <v>0</v>
      </c>
      <c r="I60" s="16">
        <f>[1]F100!H57+[1]VS!H57</f>
        <v>0</v>
      </c>
      <c r="J60" s="16">
        <f>[1]F100!I57+[1]VS!I57</f>
        <v>0</v>
      </c>
      <c r="K60" s="16">
        <f>[1]F100!J57+[1]VS!J57</f>
        <v>0</v>
      </c>
      <c r="L60" s="16">
        <f>[1]F100!K57+[1]VS!K57</f>
        <v>0</v>
      </c>
      <c r="M60" s="16">
        <f>[1]F100!L57+[1]VS!L57</f>
        <v>0</v>
      </c>
      <c r="N60" s="16">
        <f>[1]F100!M57+[1]VS!M57</f>
        <v>0</v>
      </c>
      <c r="O60" s="16">
        <f>[1]F100!N57+[1]VS!N57</f>
        <v>0</v>
      </c>
      <c r="P60" s="12">
        <f t="shared" si="1"/>
        <v>0</v>
      </c>
    </row>
    <row r="61" spans="1:16" x14ac:dyDescent="0.25">
      <c r="A61" s="14" t="s">
        <v>71</v>
      </c>
      <c r="B61" s="15"/>
      <c r="C61" s="15"/>
      <c r="E61" s="16">
        <f>[1]F100!D58+[1]VS!D58</f>
        <v>0</v>
      </c>
      <c r="F61" s="16">
        <f>[1]F100!E58+[1]VS!E58</f>
        <v>0</v>
      </c>
      <c r="G61" s="16">
        <f>[1]F100!F58+[1]VS!F58</f>
        <v>0</v>
      </c>
      <c r="H61" s="16">
        <f>[1]F100!G58+[1]VS!G58</f>
        <v>0</v>
      </c>
      <c r="I61" s="16">
        <f>[1]F100!H58+[1]VS!H58</f>
        <v>0</v>
      </c>
      <c r="J61" s="16">
        <f>[1]F100!I58+[1]VS!I58</f>
        <v>0</v>
      </c>
      <c r="K61" s="16">
        <f>[1]F100!J58+[1]VS!J58</f>
        <v>0</v>
      </c>
      <c r="L61" s="16">
        <f>[1]F100!K58+[1]VS!K58</f>
        <v>0</v>
      </c>
      <c r="M61" s="16">
        <f>[1]F100!L58+[1]VS!L58</f>
        <v>0</v>
      </c>
      <c r="N61" s="16">
        <f>[1]F100!M58+[1]VS!M58</f>
        <v>0</v>
      </c>
      <c r="O61" s="16">
        <f>[1]F100!N58+[1]VS!N58</f>
        <v>0</v>
      </c>
      <c r="P61" s="12">
        <f t="shared" si="1"/>
        <v>0</v>
      </c>
    </row>
    <row r="62" spans="1:16" x14ac:dyDescent="0.25">
      <c r="A62" s="14" t="s">
        <v>72</v>
      </c>
      <c r="B62" s="15">
        <v>120000</v>
      </c>
      <c r="C62" s="15"/>
      <c r="E62" s="16">
        <f>[1]F100!D59+[1]VS!D59</f>
        <v>0</v>
      </c>
      <c r="F62" s="16">
        <f>[1]F100!E59+[1]VS!E59</f>
        <v>0</v>
      </c>
      <c r="G62" s="16">
        <f>[1]F100!F59+[1]VS!F59</f>
        <v>0</v>
      </c>
      <c r="H62" s="16">
        <f>[1]F100!G59+[1]VS!G59</f>
        <v>0</v>
      </c>
      <c r="I62" s="16">
        <f>[1]F100!H59+[1]VS!H59</f>
        <v>0</v>
      </c>
      <c r="J62" s="16">
        <f>[1]F100!I59+[1]VS!I59</f>
        <v>0</v>
      </c>
      <c r="K62" s="16">
        <f>[1]F100!J59+[1]VS!J59</f>
        <v>0</v>
      </c>
      <c r="L62" s="16">
        <f>[1]F100!K59+[1]VS!K59</f>
        <v>0</v>
      </c>
      <c r="M62" s="16">
        <f>[1]F100!L59+[1]VS!L59</f>
        <v>0</v>
      </c>
      <c r="N62" s="16">
        <f>[1]F100!M59+[1]VS!M59</f>
        <v>0</v>
      </c>
      <c r="O62" s="16">
        <f>[1]F100!N59+[1]VS!N59</f>
        <v>0</v>
      </c>
      <c r="P62" s="12">
        <f t="shared" si="1"/>
        <v>0</v>
      </c>
    </row>
    <row r="63" spans="1:16" x14ac:dyDescent="0.25">
      <c r="A63" s="14" t="s">
        <v>73</v>
      </c>
      <c r="B63" s="15">
        <v>3000000</v>
      </c>
      <c r="C63" s="15">
        <v>-3000000</v>
      </c>
      <c r="E63" s="16">
        <f>[1]F100!D60+[1]VS!D60</f>
        <v>0</v>
      </c>
      <c r="F63" s="16">
        <f>[1]F100!E60+[1]VS!E60</f>
        <v>0</v>
      </c>
      <c r="G63" s="16">
        <f>[1]F100!F60+[1]VS!F60</f>
        <v>0</v>
      </c>
      <c r="H63" s="16">
        <f>[1]F100!G60+[1]VS!G60</f>
        <v>0</v>
      </c>
      <c r="I63" s="16">
        <f>[1]F100!H60+[1]VS!H60</f>
        <v>0</v>
      </c>
      <c r="J63" s="16">
        <f>[1]F100!I60+[1]VS!I60</f>
        <v>0</v>
      </c>
      <c r="K63" s="16">
        <f>[1]F100!J60+[1]VS!J60</f>
        <v>0</v>
      </c>
      <c r="L63" s="16">
        <f>[1]F100!K60+[1]VS!K60</f>
        <v>0</v>
      </c>
      <c r="M63" s="16">
        <f>[1]F100!L60+[1]VS!L60</f>
        <v>0</v>
      </c>
      <c r="N63" s="16">
        <f>[1]F100!M60+[1]VS!M60</f>
        <v>0</v>
      </c>
      <c r="O63" s="16">
        <f>[1]F100!N60+[1]VS!N60</f>
        <v>0</v>
      </c>
      <c r="P63" s="12">
        <f t="shared" si="1"/>
        <v>0</v>
      </c>
    </row>
    <row r="64" spans="1:16" s="13" customFormat="1" x14ac:dyDescent="0.25">
      <c r="A64" s="10" t="s">
        <v>74</v>
      </c>
      <c r="B64" s="11"/>
      <c r="C64" s="11">
        <f>SUM(C65:C68)</f>
        <v>956907.38</v>
      </c>
      <c r="D64" s="20"/>
      <c r="P64" s="12">
        <f t="shared" si="1"/>
        <v>0</v>
      </c>
    </row>
    <row r="65" spans="1:16" x14ac:dyDescent="0.25">
      <c r="A65" s="14" t="s">
        <v>75</v>
      </c>
      <c r="B65" s="15"/>
      <c r="C65" s="15">
        <v>956907.38</v>
      </c>
      <c r="E65" s="16">
        <f>[1]F100!D62+[1]VS!D62</f>
        <v>0</v>
      </c>
      <c r="O65" s="21"/>
    </row>
    <row r="66" spans="1:16" x14ac:dyDescent="0.25">
      <c r="A66" s="14" t="s">
        <v>76</v>
      </c>
      <c r="B66" s="15"/>
      <c r="C66" s="15"/>
      <c r="E66" s="16">
        <f>[1]F100!D63+[1]VS!D63</f>
        <v>0</v>
      </c>
      <c r="O66" s="21"/>
    </row>
    <row r="67" spans="1:16" x14ac:dyDescent="0.25">
      <c r="A67" s="14" t="s">
        <v>77</v>
      </c>
      <c r="B67" s="15"/>
      <c r="C67" s="15"/>
      <c r="E67" s="16">
        <f>[1]F100!D64+[1]VS!D64</f>
        <v>0</v>
      </c>
      <c r="O67" s="21"/>
    </row>
    <row r="68" spans="1:16" x14ac:dyDescent="0.25">
      <c r="A68" s="14" t="s">
        <v>78</v>
      </c>
      <c r="B68" s="15"/>
      <c r="C68" s="15"/>
      <c r="E68" s="16">
        <f>[1]F100!D65+[1]VS!D65</f>
        <v>0</v>
      </c>
      <c r="O68" s="21"/>
    </row>
    <row r="69" spans="1:16" s="13" customFormat="1" x14ac:dyDescent="0.25">
      <c r="A69" s="10" t="s">
        <v>79</v>
      </c>
      <c r="B69" s="11"/>
      <c r="C69" s="11"/>
      <c r="D69" s="20"/>
      <c r="N69" s="21"/>
      <c r="O69" s="21"/>
    </row>
    <row r="70" spans="1:16" x14ac:dyDescent="0.25">
      <c r="A70" s="14" t="s">
        <v>80</v>
      </c>
      <c r="B70" s="15"/>
      <c r="C70" s="15"/>
      <c r="E70" s="16">
        <f>[1]F100!D67+[1]VS!D67</f>
        <v>0</v>
      </c>
      <c r="O70" s="21"/>
    </row>
    <row r="71" spans="1:16" x14ac:dyDescent="0.25">
      <c r="A71" s="14" t="s">
        <v>81</v>
      </c>
      <c r="B71" s="15"/>
      <c r="C71" s="15"/>
      <c r="E71" s="16">
        <f>[1]F100!D68+[1]VS!D68</f>
        <v>0</v>
      </c>
      <c r="O71" s="21"/>
    </row>
    <row r="72" spans="1:16" s="13" customFormat="1" x14ac:dyDescent="0.25">
      <c r="A72" s="10" t="s">
        <v>82</v>
      </c>
      <c r="B72" s="11"/>
      <c r="C72" s="11"/>
      <c r="D72" s="20"/>
      <c r="N72" s="21"/>
      <c r="O72" s="21"/>
    </row>
    <row r="73" spans="1:16" x14ac:dyDescent="0.25">
      <c r="A73" s="14" t="s">
        <v>83</v>
      </c>
      <c r="B73" s="15"/>
      <c r="C73" s="15"/>
      <c r="E73" s="16">
        <f>[1]F100!D70+[1]VS!D70</f>
        <v>0</v>
      </c>
      <c r="O73" s="21"/>
    </row>
    <row r="74" spans="1:16" x14ac:dyDescent="0.25">
      <c r="A74" s="14" t="s">
        <v>84</v>
      </c>
      <c r="B74" s="15"/>
      <c r="C74" s="15"/>
      <c r="E74" s="16">
        <f>[1]F100!D71+[1]VS!D71</f>
        <v>0</v>
      </c>
      <c r="O74" s="21"/>
    </row>
    <row r="75" spans="1:16" x14ac:dyDescent="0.25">
      <c r="A75" s="14" t="s">
        <v>85</v>
      </c>
      <c r="B75" s="15"/>
      <c r="C75" s="15"/>
      <c r="E75" s="16">
        <f>[1]F100!D72+[1]VS!D72</f>
        <v>0</v>
      </c>
      <c r="O75" s="21"/>
    </row>
    <row r="76" spans="1:16" s="13" customFormat="1" x14ac:dyDescent="0.25">
      <c r="A76" s="22" t="s">
        <v>86</v>
      </c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9"/>
      <c r="O76" s="9"/>
      <c r="P76" s="8"/>
    </row>
    <row r="77" spans="1:16" x14ac:dyDescent="0.25">
      <c r="A77" s="10" t="s">
        <v>87</v>
      </c>
      <c r="B77" s="11"/>
      <c r="C77" s="11"/>
    </row>
    <row r="78" spans="1:16" x14ac:dyDescent="0.25">
      <c r="A78" s="14" t="s">
        <v>88</v>
      </c>
      <c r="B78" s="15"/>
      <c r="C78" s="15"/>
    </row>
    <row r="79" spans="1:16" x14ac:dyDescent="0.25">
      <c r="A79" s="14" t="s">
        <v>89</v>
      </c>
      <c r="B79" s="15"/>
      <c r="C79" s="15"/>
    </row>
    <row r="80" spans="1:16" x14ac:dyDescent="0.25">
      <c r="A80" s="10" t="s">
        <v>90</v>
      </c>
      <c r="B80" s="11"/>
      <c r="C80" s="11"/>
    </row>
    <row r="81" spans="1:16" x14ac:dyDescent="0.25">
      <c r="A81" s="14" t="s">
        <v>91</v>
      </c>
      <c r="B81" s="15"/>
      <c r="C81" s="15"/>
    </row>
    <row r="82" spans="1:16" x14ac:dyDescent="0.25">
      <c r="A82" s="14" t="s">
        <v>92</v>
      </c>
      <c r="B82" s="15"/>
      <c r="C82" s="15"/>
    </row>
    <row r="83" spans="1:16" x14ac:dyDescent="0.25">
      <c r="A83" s="10" t="s">
        <v>93</v>
      </c>
      <c r="B83" s="11"/>
      <c r="C83" s="11"/>
    </row>
    <row r="84" spans="1:16" x14ac:dyDescent="0.25">
      <c r="A84" s="14" t="s">
        <v>94</v>
      </c>
      <c r="B84" s="15"/>
      <c r="C84" s="15"/>
    </row>
    <row r="85" spans="1:16" x14ac:dyDescent="0.25">
      <c r="A85" s="23" t="s">
        <v>95</v>
      </c>
      <c r="B85" s="24">
        <f>B54+B38+B28+B18+B12+B64</f>
        <v>226806244</v>
      </c>
      <c r="C85" s="24">
        <f>C54+C38+C28+C18+C12+C64</f>
        <v>10497672.750000002</v>
      </c>
      <c r="D85" s="24">
        <f>D54+D38+D28+D18+D12</f>
        <v>7591957.6600000001</v>
      </c>
      <c r="E85" s="25">
        <f t="shared" ref="E85:L85" si="5">E54+E38+E28+E18+E12</f>
        <v>11266125.120000001</v>
      </c>
      <c r="F85" s="25">
        <f>F54+F38+F28+F18+F12</f>
        <v>22637377.859999999</v>
      </c>
      <c r="G85" s="25">
        <f>G54+G38+G28+G18+G12</f>
        <v>11987265.65</v>
      </c>
      <c r="H85" s="25">
        <f t="shared" si="5"/>
        <v>13510116.43</v>
      </c>
      <c r="I85" s="25">
        <f t="shared" si="5"/>
        <v>0</v>
      </c>
      <c r="J85" s="25">
        <f t="shared" si="5"/>
        <v>0</v>
      </c>
      <c r="K85" s="25">
        <f>K54+K38+K28+K18+K12</f>
        <v>0</v>
      </c>
      <c r="L85" s="25">
        <f t="shared" si="5"/>
        <v>0</v>
      </c>
      <c r="M85" s="25">
        <f>M54+M38+M28+M18+M12+M64</f>
        <v>0</v>
      </c>
      <c r="N85" s="26">
        <f>N54+N38+N28+N18+N12+N64</f>
        <v>0</v>
      </c>
      <c r="O85" s="25">
        <f>O54+O38+O28+O18+O12+O64</f>
        <v>0</v>
      </c>
      <c r="P85" s="25">
        <f>P54+P38+P28+P18+P12</f>
        <v>66992842.719999999</v>
      </c>
    </row>
    <row r="87" spans="1:16" x14ac:dyDescent="0.25">
      <c r="A87" t="s">
        <v>96</v>
      </c>
      <c r="D87"/>
    </row>
    <row r="88" spans="1:16" ht="15.75" thickBot="1" x14ac:dyDescent="0.3">
      <c r="D88"/>
    </row>
    <row r="89" spans="1:16" ht="19.5" customHeight="1" x14ac:dyDescent="0.25">
      <c r="A89" s="29" t="s">
        <v>97</v>
      </c>
      <c r="B89" s="30"/>
      <c r="C89" s="30"/>
      <c r="D89" s="31"/>
    </row>
    <row r="90" spans="1:16" ht="30" customHeight="1" x14ac:dyDescent="0.25">
      <c r="A90" s="32" t="s">
        <v>98</v>
      </c>
      <c r="B90" s="33"/>
      <c r="C90" s="33"/>
      <c r="D90" s="34"/>
    </row>
    <row r="91" spans="1:16" ht="49.5" customHeight="1" thickBot="1" x14ac:dyDescent="0.3">
      <c r="A91" s="35" t="s">
        <v>99</v>
      </c>
      <c r="B91" s="36"/>
      <c r="C91" s="36"/>
      <c r="D91" s="37"/>
    </row>
    <row r="92" spans="1:16" x14ac:dyDescent="0.25">
      <c r="A92" s="27"/>
      <c r="D92"/>
    </row>
    <row r="93" spans="1:16" x14ac:dyDescent="0.25">
      <c r="A93" t="s">
        <v>100</v>
      </c>
      <c r="D93"/>
    </row>
    <row r="94" spans="1:16" x14ac:dyDescent="0.25">
      <c r="D94"/>
    </row>
    <row r="95" spans="1:16" x14ac:dyDescent="0.25">
      <c r="A95" s="28" t="s">
        <v>101</v>
      </c>
      <c r="B95"/>
      <c r="C95"/>
      <c r="D95"/>
    </row>
    <row r="96" spans="1:16" x14ac:dyDescent="0.25">
      <c r="A96" t="s">
        <v>102</v>
      </c>
      <c r="B96"/>
      <c r="C96"/>
      <c r="D96"/>
    </row>
    <row r="97" spans="2:4" x14ac:dyDescent="0.25">
      <c r="B97"/>
      <c r="C97"/>
      <c r="D97"/>
    </row>
  </sheetData>
  <mergeCells count="12">
    <mergeCell ref="A89:D89"/>
    <mergeCell ref="A90:D90"/>
    <mergeCell ref="A91:D91"/>
    <mergeCell ref="A3:P3"/>
    <mergeCell ref="A4:P4"/>
    <mergeCell ref="A5:P5"/>
    <mergeCell ref="A6:P6"/>
    <mergeCell ref="A7:P7"/>
    <mergeCell ref="A9:A10"/>
    <mergeCell ref="B9:B10"/>
    <mergeCell ref="C9:C10"/>
    <mergeCell ref="D9:P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Aurelina Gomez Torrez</dc:creator>
  <cp:lastModifiedBy>Aristina Familia</cp:lastModifiedBy>
  <dcterms:created xsi:type="dcterms:W3CDTF">2022-06-03T19:20:39Z</dcterms:created>
  <dcterms:modified xsi:type="dcterms:W3CDTF">2022-06-10T15:40:14Z</dcterms:modified>
</cp:coreProperties>
</file>