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amiliaa\Documents\CONTABILIDAD\EJECUSION DE PRESUPUESTO\AÑO 2022\EJECUCION DEL PRESUPUESTO NOVIEMBRE 2022\"/>
    </mc:Choice>
  </mc:AlternateContent>
  <bookViews>
    <workbookView xWindow="0" yWindow="0" windowWidth="19200" windowHeight="1119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1" l="1"/>
  <c r="I25" i="1" l="1"/>
  <c r="I29" i="1"/>
  <c r="I30" i="1"/>
  <c r="C16" i="1" l="1"/>
  <c r="B15" i="1"/>
  <c r="C15" i="1" s="1"/>
  <c r="C14" i="1"/>
</calcChain>
</file>

<file path=xl/sharedStrings.xml><?xml version="1.0" encoding="utf-8"?>
<sst xmlns="http://schemas.openxmlformats.org/spreadsheetml/2006/main" count="70" uniqueCount="69">
  <si>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</si>
  <si>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</si>
  <si>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</si>
  <si>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</si>
  <si>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</si>
  <si>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</si>
  <si>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</si>
  <si>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</si>
  <si>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</si>
  <si>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</si>
  <si>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</si>
  <si>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</si>
  <si>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</si>
  <si>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</si>
  <si>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</si>
  <si>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</si>
  <si>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</si>
  <si>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</si>
  <si>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</si>
  <si>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</si>
  <si>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</si>
  <si>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</si>
  <si>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</si>
  <si>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</si>
  <si>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</si>
  <si>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</si>
  <si>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</si>
  <si>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</si>
  <si>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</si>
  <si>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</si>
  <si>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</si>
  <si>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</si>
  <si>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</si>
  <si>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</si>
  <si>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</si>
  <si>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</si>
  <si>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</si>
  <si>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</si>
  <si>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</si>
  <si>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</si>
  <si>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</si>
  <si>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</si>
  <si>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</si>
  <si>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</si>
  <si>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</si>
  <si>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</si>
  <si>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</si>
  <si>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</si>
  <si>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</si>
  <si>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</si>
  <si>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</si>
  <si>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</si>
  <si>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5180 Direccion Central Del Servicio Nacional de Salud</t>
  </si>
  <si>
    <t>01 Direccion Central Del Servicio Nacional de Salud</t>
  </si>
  <si>
    <t>0011 Centro de Educacion Medica de Amistad Dominico Japonesa (CEMADOJA)</t>
  </si>
  <si>
    <t>Somos un centro docente, de capacitación, formación, investigación y desarrollo nacional e internacional de Educación Médica Especializada y continuada, en el área de salud pública e Imagenología, formadores de recursos humanos en salud, proporcionando servicios diagnósticos, con tecnología de punta a la población que requiera de los mismos en igualdad de condiciones.</t>
  </si>
  <si>
    <t>“Ser un centro modelo de Educación e Investigación Médica Continuada para Centroamérica y el Caribe y brindar Servicios de Imagenología, con humanización, tecnología de punta y atención Especializada”.</t>
  </si>
  <si>
    <t>2.2.1</t>
  </si>
  <si>
    <t xml:space="preserve">Centro de Educación Médica de Amistad Domínico-Japonesa </t>
  </si>
  <si>
    <t>El CEMADOJA es una Institución especializada de Servicios de Salud que brinda servicios de imágenes diagnosticas tales como mamografía, sonografía, rayos X, tomografía, resonancia magnética y densitometría ósea.</t>
  </si>
  <si>
    <t>Usuarios del Servicio Nacional de Salud que requieren estudios diagnósticos de imágenes medicas como apoyo a la atención en salud.</t>
  </si>
  <si>
    <t>Salud de los usuarios de la red pública y privada de salud con diagnósticos por imágenes accesible y a bajo costo.</t>
  </si>
  <si>
    <t xml:space="preserve">Numero de atenciones por tipo de servicios </t>
  </si>
  <si>
    <t xml:space="preserve">6720-Personas Acceden a Servicios de Salud diagnostica e imagen  </t>
  </si>
  <si>
    <t xml:space="preserve">Las causas del desvió de la meta Física se debió a la incidencia de los fenómenos atmosféricos que han impactado recientemente al país lo que repercuto directamente en el flujo de usuarios. En adición a lo antes mencionado, estas desviaciones también se debieron a que algunos equipos presentaron anomalías, y, por ende, estaban fuera de servicio dándole el mantenimiento correspondiente o siendo reparados. En cuanto, al Desvio financiero podemos señalar que esto fue fruto a la baja en los servicios prestados y en consecuencia, la compra de insumos y materiales médicos disminuyeron en la misma medida. Otra de las causas fue el  retraso de los pagos de incentivos a empleados y médicos, ya que los nuevos protocolos no permitieron que fueran ejecutados en este trimestre en conformidad con lo pautado.  </t>
  </si>
  <si>
    <t>Informe de Evaluación Semestral de las Metas Físicas-Financieras</t>
  </si>
  <si>
    <t>116,297,265.41</t>
  </si>
  <si>
    <t>Durante el 2do semestre del 2022, de los 122,856 estudios proyectados en la meta física anual, se obtuvo una ejecución de 52,206, lo que refleja un porcentaje de cumplimiento de un 40.40%. En lo referente, a meta financiera de los 226,806,244 planificado se utilizaron 116,297,265.41, equivalente a un 51.28%. En miras de materializar las metas programadas y de propulsar que los pacientes accedan a los servicios de salud que brinda el centro, fue adquirido y habilitado en un 100% el equipo de Fluoroscopía agregando con ello algunos estudios, tales como: Serie Gastroduodenal, Urografía Excretora, Esófago Baritado, Tránsito Intestinal, Cistografía, Uretrocistografía, Fistulografía, Colon Baritado, entre otros; además, se adquirió un Equipo de Anestesia Anti-magnetismo e híbrido para la aplicación de Anestesia a usuarios que los requieran en las áreas de interés como son los pacientes especiales adultos y pediátricos; de igual modo, se incorporaron nuevas ARS, dentro de las cuales podemos citar: la Monumental de Seguros, Sigma, la Primera ARS Humano, etc.; también, fue comprada una Silla anti-magnetismo en el Área de Resonancia Magnética para facilitar atención a nuestros usuarios; en adición a todo esto, fue acondicionada la sala para la realización de estudios de Electrocardiograma y Ecocardiograma con planes de ser incluidos en la Cartera de Servicios del CEMADOJA. Por último, se continuó haciendo énfasis en la protección y seguridad de los usuarios, a la vez, que, del personal de la institución, manteniendo los protocolos establecidos por las autoridades correspondientes.</t>
  </si>
  <si>
    <t xml:space="preserve">Los usuarios reciben diagnósticos por imágenes de diversas estructuras y sistemas del cuerpo humano con fines médicos.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</si>
</sst>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00_);_(* \(#,##0.00\);_(* &quot;-&quot;??_);_(@_)"/>
    <numFmt numFmtId="165" formatCode="dd/mm/yyyy;@"/>
    <numFmt numFmtId="166" formatCode="[$-10409]#,##0;\-#,##0"/>
    <numFmt numFmtId="167" formatCode="[$-10409]#,##0.00;\-#,##0.00"/>
    <numFmt numFmtId="168" formatCode="[$-10409]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6" fontId="17" fillId="0" borderId="28" xfId="0" applyNumberFormat="1" applyFont="1" applyBorder="1" applyAlignment="1" applyProtection="1">
      <alignment horizontal="center" vertical="center" wrapText="1" readingOrder="1"/>
      <protection locked="0"/>
    </xf>
    <xf numFmtId="167" fontId="17" fillId="0" borderId="28" xfId="0" applyNumberFormat="1" applyFont="1" applyBorder="1" applyAlignment="1" applyProtection="1">
      <alignment horizontal="center" vertical="center" wrapText="1" readingOrder="1"/>
      <protection locked="0"/>
    </xf>
    <xf numFmtId="166"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8"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6" fontId="17" fillId="0" borderId="34" xfId="0" applyNumberFormat="1" applyFont="1" applyBorder="1" applyAlignment="1" applyProtection="1">
      <alignment horizontal="center" vertical="center" wrapText="1" readingOrder="1"/>
      <protection locked="0"/>
    </xf>
    <xf numFmtId="167"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Border="1" applyAlignment="1" applyProtection="1">
      <alignment horizontal="left" vertical="center" wrapText="1"/>
      <protection locked="0"/>
    </xf>
    <xf numFmtId="165"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166" fontId="0" fillId="0" borderId="0" xfId="0" applyNumberFormat="1"/>
    <xf numFmtId="164" fontId="0" fillId="0" borderId="0" xfId="1" applyFont="1"/>
    <xf numFmtId="43" fontId="0" fillId="0" borderId="0" xfId="0" applyNumberFormat="1"/>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39" xfId="0" applyFont="1" applyBorder="1" applyAlignment="1" applyProtection="1">
      <alignment horizontal="left" vertical="top" wrapText="1"/>
      <protection locked="0"/>
    </xf>
    <xf numFmtId="0" fontId="22" fillId="0" borderId="40" xfId="0" applyFont="1" applyBorder="1" applyAlignment="1" applyProtection="1">
      <alignment horizontal="left" vertical="top"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2" fillId="6" borderId="22" xfId="0" applyFont="1" applyFill="1" applyBorder="1" applyAlignment="1">
      <alignment horizontal="center" vertical="center" wrapText="1"/>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xmlns=""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twoCellAnchor editAs="oneCell">
    <xdr:from>
      <xdr:col>7</xdr:col>
      <xdr:colOff>504824</xdr:colOff>
      <xdr:row>38</xdr:row>
      <xdr:rowOff>19050</xdr:rowOff>
    </xdr:from>
    <xdr:to>
      <xdr:col>8</xdr:col>
      <xdr:colOff>542924</xdr:colOff>
      <xdr:row>40</xdr:row>
      <xdr:rowOff>76200</xdr:rowOff>
    </xdr:to>
    <xdr:pic>
      <xdr:nvPicPr>
        <xdr:cNvPr id="4" name="Imagen 3" descr="E:\División de Planificación y Desarrollo\Firma Escaneada.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0441" t="35242" r="40015" b="47112"/>
        <a:stretch/>
      </xdr:blipFill>
      <xdr:spPr bwMode="auto">
        <a:xfrm>
          <a:off x="7124699" y="11963400"/>
          <a:ext cx="885825" cy="76200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calculatedColumnFormula>44965171.61</calculatedColumnFormula>
    </tableColumn>
    <tableColumn id="7" name="Física _x000a_(%)_x000a_ G=E/C" dataDxfId="1" dataCellStyle="Porcentaje">
      <calculatedColumnFormula>IF(G29&gt;0,G29/E29,0)</calculatedColumnFormula>
    </tableColumn>
    <tableColumn id="8"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tabSelected="1" topLeftCell="A30" workbookViewId="0">
      <selection activeCell="B34" sqref="B34:J34"/>
    </sheetView>
  </sheetViews>
  <sheetFormatPr baseColWidth="10" defaultRowHeight="15" x14ac:dyDescent="0.25"/>
  <cols>
    <col min="1" max="1" width="23" style="6" customWidth="1"/>
    <col min="2" max="10" width="12.7109375" style="6" customWidth="1"/>
    <col min="11" max="11" width="11.42578125" style="6"/>
    <col min="12" max="12" width="14.140625" bestFit="1" customWidth="1"/>
  </cols>
  <sheetData>
    <row r="1" spans="1:11" ht="21.75" thickBot="1" x14ac:dyDescent="0.3">
      <c r="A1" s="26"/>
      <c r="B1" s="47" t="s">
        <v>65</v>
      </c>
      <c r="C1" s="48"/>
      <c r="D1" s="48"/>
      <c r="E1" s="48"/>
      <c r="F1" s="48"/>
      <c r="G1" s="48"/>
      <c r="H1" s="48"/>
      <c r="I1" s="48"/>
      <c r="J1" s="49"/>
      <c r="K1" s="1"/>
    </row>
    <row r="2" spans="1:11" ht="21.75" thickBot="1" x14ac:dyDescent="0.3">
      <c r="A2" s="27"/>
      <c r="B2" s="50" t="s">
        <v>0</v>
      </c>
      <c r="C2" s="51"/>
      <c r="D2" s="50" t="s">
        <v>1</v>
      </c>
      <c r="E2" s="52"/>
      <c r="F2" s="52"/>
      <c r="G2" s="51"/>
      <c r="H2" s="53"/>
      <c r="I2" s="2" t="s">
        <v>2</v>
      </c>
      <c r="J2" s="3" t="s">
        <v>3</v>
      </c>
      <c r="K2" s="1"/>
    </row>
    <row r="3" spans="1:11" ht="21.75" thickBot="1" x14ac:dyDescent="0.3">
      <c r="A3" s="28"/>
      <c r="B3" s="54" t="s">
        <v>4</v>
      </c>
      <c r="C3" s="55"/>
      <c r="D3" s="54"/>
      <c r="E3" s="55"/>
      <c r="F3" s="55"/>
      <c r="G3" s="55"/>
      <c r="H3" s="56"/>
      <c r="I3" s="32">
        <v>44926</v>
      </c>
      <c r="J3" s="33"/>
      <c r="K3" s="1"/>
    </row>
    <row r="4" spans="1:11" x14ac:dyDescent="0.25">
      <c r="A4" s="57"/>
      <c r="B4" s="58"/>
      <c r="C4" s="58"/>
      <c r="D4" s="59"/>
      <c r="E4" s="59"/>
      <c r="F4" s="59"/>
      <c r="G4" s="59"/>
      <c r="H4" s="59"/>
      <c r="I4" s="58"/>
      <c r="J4" s="60"/>
      <c r="K4" s="1"/>
    </row>
    <row r="5" spans="1:11" ht="3" customHeight="1" x14ac:dyDescent="0.25">
      <c r="A5" s="38"/>
      <c r="B5" s="39"/>
      <c r="C5" s="39"/>
      <c r="D5" s="39"/>
      <c r="E5" s="39"/>
      <c r="F5" s="39"/>
      <c r="G5" s="39"/>
      <c r="H5" s="39"/>
      <c r="I5" s="39"/>
      <c r="J5" s="40"/>
      <c r="K5" s="1"/>
    </row>
    <row r="6" spans="1:11" ht="15.75" x14ac:dyDescent="0.25">
      <c r="A6" s="41" t="s">
        <v>5</v>
      </c>
      <c r="B6" s="42"/>
      <c r="C6" s="42"/>
      <c r="D6" s="42"/>
      <c r="E6" s="42"/>
      <c r="F6" s="42"/>
      <c r="G6" s="42"/>
      <c r="H6" s="42"/>
      <c r="I6" s="42"/>
      <c r="J6" s="43"/>
      <c r="K6" s="1"/>
    </row>
    <row r="7" spans="1:11" ht="15.75" x14ac:dyDescent="0.25">
      <c r="A7" s="44" t="s">
        <v>6</v>
      </c>
      <c r="B7" s="45"/>
      <c r="C7" s="45"/>
      <c r="D7" s="45"/>
      <c r="E7" s="45"/>
      <c r="F7" s="45"/>
      <c r="G7" s="45"/>
      <c r="H7" s="45"/>
      <c r="I7" s="45"/>
      <c r="J7" s="46"/>
      <c r="K7" s="1"/>
    </row>
    <row r="8" spans="1:11" ht="15" customHeight="1" x14ac:dyDescent="0.25">
      <c r="A8" s="4" t="s">
        <v>7</v>
      </c>
      <c r="B8" s="61" t="s">
        <v>52</v>
      </c>
      <c r="C8" s="62"/>
      <c r="D8" s="62"/>
      <c r="E8" s="62"/>
      <c r="F8" s="62"/>
      <c r="G8" s="62"/>
      <c r="H8" s="62"/>
      <c r="I8" s="62"/>
      <c r="J8" s="63"/>
      <c r="K8" s="1"/>
    </row>
    <row r="9" spans="1:11" ht="15" customHeight="1" x14ac:dyDescent="0.25">
      <c r="A9" s="29" t="s">
        <v>36</v>
      </c>
      <c r="B9" s="61" t="s">
        <v>53</v>
      </c>
      <c r="C9" s="62"/>
      <c r="D9" s="62"/>
      <c r="E9" s="62"/>
      <c r="F9" s="62"/>
      <c r="G9" s="62"/>
      <c r="H9" s="62"/>
      <c r="I9" s="62"/>
      <c r="J9" s="63"/>
      <c r="K9" s="1"/>
    </row>
    <row r="10" spans="1:11" ht="15" customHeight="1" x14ac:dyDescent="0.25">
      <c r="A10" s="29" t="s">
        <v>37</v>
      </c>
      <c r="B10" s="61" t="s">
        <v>54</v>
      </c>
      <c r="C10" s="62"/>
      <c r="D10" s="62"/>
      <c r="E10" s="62"/>
      <c r="F10" s="62"/>
      <c r="G10" s="62"/>
      <c r="H10" s="62"/>
      <c r="I10" s="62"/>
      <c r="J10" s="63"/>
      <c r="K10" s="1"/>
    </row>
    <row r="11" spans="1:11" ht="31.5" customHeight="1" x14ac:dyDescent="0.25">
      <c r="A11" s="4" t="s">
        <v>8</v>
      </c>
      <c r="B11" s="64" t="s">
        <v>55</v>
      </c>
      <c r="C11" s="64"/>
      <c r="D11" s="64"/>
      <c r="E11" s="64"/>
      <c r="F11" s="64"/>
      <c r="G11" s="64"/>
      <c r="H11" s="64"/>
      <c r="I11" s="64"/>
      <c r="J11" s="65"/>
    </row>
    <row r="12" spans="1:11" ht="27.75" customHeight="1" x14ac:dyDescent="0.25">
      <c r="A12" s="4" t="s">
        <v>9</v>
      </c>
      <c r="B12" s="66" t="s">
        <v>56</v>
      </c>
      <c r="C12" s="66"/>
      <c r="D12" s="66"/>
      <c r="E12" s="66"/>
      <c r="F12" s="66"/>
      <c r="G12" s="66"/>
      <c r="H12" s="66"/>
      <c r="I12" s="66"/>
      <c r="J12" s="67"/>
    </row>
    <row r="13" spans="1:11" ht="15.75" x14ac:dyDescent="0.25">
      <c r="A13" s="41" t="s">
        <v>10</v>
      </c>
      <c r="B13" s="42"/>
      <c r="C13" s="42"/>
      <c r="D13" s="42"/>
      <c r="E13" s="42"/>
      <c r="F13" s="42"/>
      <c r="G13" s="42"/>
      <c r="H13" s="42"/>
      <c r="I13" s="42"/>
      <c r="J13" s="43"/>
    </row>
    <row r="14" spans="1:11" ht="27.75" customHeight="1" x14ac:dyDescent="0.25">
      <c r="A14" s="4" t="s">
        <v>11</v>
      </c>
      <c r="B14" s="30">
        <v>2</v>
      </c>
      <c r="C14" s="37" t="str">
        <f>IFERROR(VLOOKUP(B14,'[1]Validacion datos'!A2:B5,2,FALSE),"")</f>
        <v>DESARROLLO SOCIAL</v>
      </c>
      <c r="D14" s="37"/>
      <c r="E14" s="37"/>
      <c r="F14" s="37"/>
      <c r="G14" s="37"/>
      <c r="H14" s="37"/>
      <c r="I14" s="37"/>
      <c r="J14" s="37"/>
    </row>
    <row r="15" spans="1:11" ht="26.25" customHeight="1" x14ac:dyDescent="0.25">
      <c r="A15" s="4" t="s">
        <v>12</v>
      </c>
      <c r="B15" s="7">
        <f>_xlfn.NUMBERVALUE(LEFT(B16,3))</f>
        <v>22</v>
      </c>
      <c r="C15" s="37" t="str">
        <f>IFERROR(VLOOKUP(B15,'[1]Validacion datos'!A8:B26,2,FALSE),"")</f>
        <v/>
      </c>
      <c r="D15" s="37"/>
      <c r="E15" s="37"/>
      <c r="F15" s="37"/>
      <c r="G15" s="37"/>
      <c r="H15" s="37"/>
      <c r="I15" s="37"/>
      <c r="J15" s="37"/>
    </row>
    <row r="16" spans="1:11" ht="23.25" customHeight="1" x14ac:dyDescent="0.25">
      <c r="A16" s="4" t="s">
        <v>13</v>
      </c>
      <c r="B16" s="8" t="s">
        <v>57</v>
      </c>
      <c r="C16" s="68" t="str">
        <f>IFERROR(VLOOKUP(B16,'[1]Validacion datos'!D8:E64,2,FALSE),"")</f>
        <v>Garantizar el derecho de la población al acceso a un modelo de atención integral, con calidad y calidez, que privilegie la promoción de la salud y la prevención de la enfermedad, mediante la consolidación del Sistema Nacional de Salud</v>
      </c>
      <c r="D16" s="68"/>
      <c r="E16" s="68"/>
      <c r="F16" s="68"/>
      <c r="G16" s="68"/>
      <c r="H16" s="68"/>
      <c r="I16" s="68"/>
      <c r="J16" s="68"/>
    </row>
    <row r="17" spans="1:12" ht="15.75" x14ac:dyDescent="0.25">
      <c r="A17" s="41" t="s">
        <v>14</v>
      </c>
      <c r="B17" s="42"/>
      <c r="C17" s="42"/>
      <c r="D17" s="42"/>
      <c r="E17" s="42"/>
      <c r="F17" s="42"/>
      <c r="G17" s="42"/>
      <c r="H17" s="42"/>
      <c r="I17" s="42"/>
      <c r="J17" s="43"/>
    </row>
    <row r="18" spans="1:12" ht="29.25" customHeight="1" x14ac:dyDescent="0.25">
      <c r="A18" s="4" t="s">
        <v>15</v>
      </c>
      <c r="B18" s="66" t="s">
        <v>58</v>
      </c>
      <c r="C18" s="66"/>
      <c r="D18" s="66"/>
      <c r="E18" s="66"/>
      <c r="F18" s="66"/>
      <c r="G18" s="66"/>
      <c r="H18" s="66"/>
      <c r="I18" s="66"/>
      <c r="J18" s="67"/>
    </row>
    <row r="19" spans="1:12" ht="33" customHeight="1" x14ac:dyDescent="0.25">
      <c r="A19" s="9" t="s">
        <v>16</v>
      </c>
      <c r="B19" s="66" t="s">
        <v>59</v>
      </c>
      <c r="C19" s="66"/>
      <c r="D19" s="66"/>
      <c r="E19" s="66"/>
      <c r="F19" s="66"/>
      <c r="G19" s="66"/>
      <c r="H19" s="66"/>
      <c r="I19" s="66"/>
      <c r="J19" s="67"/>
    </row>
    <row r="20" spans="1:12" ht="34.5" customHeight="1" x14ac:dyDescent="0.25">
      <c r="A20" s="9" t="s">
        <v>17</v>
      </c>
      <c r="B20" s="66" t="s">
        <v>60</v>
      </c>
      <c r="C20" s="66"/>
      <c r="D20" s="66"/>
      <c r="E20" s="66"/>
      <c r="F20" s="66"/>
      <c r="G20" s="66"/>
      <c r="H20" s="66"/>
      <c r="I20" s="66"/>
      <c r="J20" s="67"/>
    </row>
    <row r="21" spans="1:12" ht="35.25" customHeight="1" x14ac:dyDescent="0.25">
      <c r="A21" s="9" t="s">
        <v>38</v>
      </c>
      <c r="B21" s="66" t="s">
        <v>61</v>
      </c>
      <c r="C21" s="66"/>
      <c r="D21" s="66"/>
      <c r="E21" s="66"/>
      <c r="F21" s="66"/>
      <c r="G21" s="66"/>
      <c r="H21" s="66"/>
      <c r="I21" s="66"/>
      <c r="J21" s="67"/>
      <c r="K21" s="1"/>
    </row>
    <row r="22" spans="1:12" ht="15.75" x14ac:dyDescent="0.25">
      <c r="A22" s="41" t="s">
        <v>18</v>
      </c>
      <c r="B22" s="42"/>
      <c r="C22" s="42"/>
      <c r="D22" s="42"/>
      <c r="E22" s="42"/>
      <c r="F22" s="42"/>
      <c r="G22" s="42"/>
      <c r="H22" s="42"/>
      <c r="I22" s="42"/>
      <c r="J22" s="43"/>
    </row>
    <row r="23" spans="1:12" ht="15.75" x14ac:dyDescent="0.25">
      <c r="A23" s="44" t="s">
        <v>19</v>
      </c>
      <c r="B23" s="45"/>
      <c r="C23" s="45"/>
      <c r="D23" s="45"/>
      <c r="E23" s="45"/>
      <c r="F23" s="45"/>
      <c r="G23" s="45"/>
      <c r="H23" s="45"/>
      <c r="I23" s="45"/>
      <c r="J23" s="46"/>
      <c r="K23" s="1"/>
    </row>
    <row r="24" spans="1:12" ht="15" customHeight="1" x14ac:dyDescent="0.25">
      <c r="A24" s="69" t="s">
        <v>20</v>
      </c>
      <c r="B24" s="70"/>
      <c r="C24" s="71" t="s">
        <v>21</v>
      </c>
      <c r="D24" s="73"/>
      <c r="E24" s="73"/>
      <c r="F24" s="73" t="s">
        <v>22</v>
      </c>
      <c r="G24" s="73"/>
      <c r="H24" s="70"/>
      <c r="I24" s="71" t="s">
        <v>23</v>
      </c>
      <c r="J24" s="72"/>
    </row>
    <row r="25" spans="1:12" x14ac:dyDescent="0.25">
      <c r="A25" s="89">
        <v>226806244</v>
      </c>
      <c r="B25" s="90"/>
      <c r="C25" s="77">
        <v>241803916.75</v>
      </c>
      <c r="D25" s="78"/>
      <c r="E25" s="79"/>
      <c r="F25" s="77">
        <v>205781295.13</v>
      </c>
      <c r="G25" s="78"/>
      <c r="H25" s="79"/>
      <c r="I25" s="91">
        <f>F25/A25</f>
        <v>0.90729995568375976</v>
      </c>
      <c r="J25" s="92"/>
    </row>
    <row r="26" spans="1:12" ht="15.75" x14ac:dyDescent="0.25">
      <c r="A26" s="44" t="s">
        <v>24</v>
      </c>
      <c r="B26" s="45"/>
      <c r="C26" s="45"/>
      <c r="D26" s="45"/>
      <c r="E26" s="45"/>
      <c r="F26" s="45"/>
      <c r="G26" s="45"/>
      <c r="H26" s="45"/>
      <c r="I26" s="45"/>
      <c r="J26" s="46"/>
      <c r="K26" s="1"/>
    </row>
    <row r="27" spans="1:12" x14ac:dyDescent="0.25">
      <c r="A27" s="5"/>
      <c r="B27"/>
      <c r="C27" s="74" t="s">
        <v>51</v>
      </c>
      <c r="D27" s="75"/>
      <c r="E27" s="74" t="s">
        <v>49</v>
      </c>
      <c r="F27" s="75"/>
      <c r="G27" s="74" t="s">
        <v>50</v>
      </c>
      <c r="H27" s="74"/>
      <c r="I27" s="74" t="s">
        <v>25</v>
      </c>
      <c r="J27" s="76"/>
    </row>
    <row r="28" spans="1:12" ht="38.25" x14ac:dyDescent="0.25">
      <c r="A28" s="10" t="s">
        <v>26</v>
      </c>
      <c r="B28" s="11" t="s">
        <v>27</v>
      </c>
      <c r="C28" s="11" t="s">
        <v>39</v>
      </c>
      <c r="D28" s="11" t="s">
        <v>40</v>
      </c>
      <c r="E28" s="11" t="s">
        <v>43</v>
      </c>
      <c r="F28" s="11" t="s">
        <v>44</v>
      </c>
      <c r="G28" s="11" t="s">
        <v>45</v>
      </c>
      <c r="H28" s="11" t="s">
        <v>46</v>
      </c>
      <c r="I28" s="11" t="s">
        <v>47</v>
      </c>
      <c r="J28" s="12" t="s">
        <v>48</v>
      </c>
    </row>
    <row r="29" spans="1:12" ht="48" x14ac:dyDescent="0.25">
      <c r="A29" s="13" t="s">
        <v>63</v>
      </c>
      <c r="B29" s="14" t="s">
        <v>62</v>
      </c>
      <c r="C29" s="15">
        <v>129222</v>
      </c>
      <c r="D29" s="16">
        <v>226806244</v>
      </c>
      <c r="E29" s="15">
        <v>129222</v>
      </c>
      <c r="F29" s="16">
        <v>226806244</v>
      </c>
      <c r="G29" s="17">
        <v>52206</v>
      </c>
      <c r="H29" s="16" t="s">
        <v>66</v>
      </c>
      <c r="I29" s="18">
        <f t="shared" ref="I29:I30" si="0">IF(G29&gt;0,G29/E29,0)</f>
        <v>0.40400241444955193</v>
      </c>
      <c r="J29" s="19">
        <v>0.51280000000000003</v>
      </c>
      <c r="L29" s="35"/>
    </row>
    <row r="30" spans="1:12" x14ac:dyDescent="0.25">
      <c r="A30" s="20"/>
      <c r="B30" s="21"/>
      <c r="C30" s="22"/>
      <c r="D30" s="23"/>
      <c r="E30" s="23"/>
      <c r="F30" s="23"/>
      <c r="G30" s="24"/>
      <c r="H30" s="23"/>
      <c r="I30" s="18">
        <f t="shared" si="0"/>
        <v>0</v>
      </c>
      <c r="J30" s="19">
        <f>IF(H30&gt;0,H30/F30,0)</f>
        <v>0</v>
      </c>
      <c r="L30" s="34"/>
    </row>
    <row r="31" spans="1:12" ht="15.75" x14ac:dyDescent="0.25">
      <c r="A31" s="41" t="s">
        <v>28</v>
      </c>
      <c r="B31" s="42"/>
      <c r="C31" s="42"/>
      <c r="D31" s="42"/>
      <c r="E31" s="42"/>
      <c r="F31" s="42"/>
      <c r="G31" s="42"/>
      <c r="H31" s="42"/>
      <c r="I31" s="42"/>
      <c r="J31" s="43"/>
      <c r="L31" s="36"/>
    </row>
    <row r="32" spans="1:12" ht="15.75" x14ac:dyDescent="0.25">
      <c r="A32" s="44" t="s">
        <v>29</v>
      </c>
      <c r="B32" s="45"/>
      <c r="C32" s="45"/>
      <c r="D32" s="45"/>
      <c r="E32" s="45"/>
      <c r="F32" s="45"/>
      <c r="G32" s="45"/>
      <c r="H32" s="45"/>
      <c r="I32" s="45"/>
      <c r="J32" s="46"/>
      <c r="K32" s="1"/>
    </row>
    <row r="33" spans="1:11" ht="15" customHeight="1" x14ac:dyDescent="0.25">
      <c r="A33" s="25" t="s">
        <v>30</v>
      </c>
      <c r="B33" s="66" t="s">
        <v>63</v>
      </c>
      <c r="C33" s="66"/>
      <c r="D33" s="66"/>
      <c r="E33" s="66"/>
      <c r="F33" s="66"/>
      <c r="G33" s="66"/>
      <c r="H33" s="66"/>
      <c r="I33" s="66"/>
      <c r="J33" s="67"/>
    </row>
    <row r="34" spans="1:11" ht="30" customHeight="1" x14ac:dyDescent="0.25">
      <c r="A34" s="25" t="s">
        <v>31</v>
      </c>
      <c r="B34" s="66" t="s">
        <v>68</v>
      </c>
      <c r="C34" s="66"/>
      <c r="D34" s="66"/>
      <c r="E34" s="66"/>
      <c r="F34" s="66"/>
      <c r="G34" s="66"/>
      <c r="H34" s="66"/>
      <c r="I34" s="66"/>
      <c r="J34" s="67"/>
    </row>
    <row r="35" spans="1:11" ht="194.25" customHeight="1" x14ac:dyDescent="0.25">
      <c r="A35" s="25" t="s">
        <v>32</v>
      </c>
      <c r="B35" s="66" t="s">
        <v>67</v>
      </c>
      <c r="C35" s="66"/>
      <c r="D35" s="66"/>
      <c r="E35" s="66"/>
      <c r="F35" s="66"/>
      <c r="G35" s="66"/>
      <c r="H35" s="66"/>
      <c r="I35" s="66"/>
      <c r="J35" s="67"/>
    </row>
    <row r="36" spans="1:11" ht="103.5" customHeight="1" x14ac:dyDescent="0.25">
      <c r="A36" s="25" t="s">
        <v>33</v>
      </c>
      <c r="B36" s="87" t="s">
        <v>64</v>
      </c>
      <c r="C36" s="87"/>
      <c r="D36" s="87"/>
      <c r="E36" s="87"/>
      <c r="F36" s="87"/>
      <c r="G36" s="87"/>
      <c r="H36" s="87"/>
      <c r="I36" s="87"/>
      <c r="J36" s="88"/>
    </row>
    <row r="37" spans="1:11" ht="15.75" x14ac:dyDescent="0.25">
      <c r="A37" s="41" t="s">
        <v>34</v>
      </c>
      <c r="B37" s="42"/>
      <c r="C37" s="42"/>
      <c r="D37" s="42"/>
      <c r="E37" s="42"/>
      <c r="F37" s="42"/>
      <c r="G37" s="42"/>
      <c r="H37" s="42"/>
      <c r="I37" s="42"/>
      <c r="J37" s="43"/>
    </row>
    <row r="38" spans="1:11" ht="15.75" x14ac:dyDescent="0.25">
      <c r="A38" s="80" t="s">
        <v>35</v>
      </c>
      <c r="B38" s="81"/>
      <c r="C38" s="81"/>
      <c r="D38" s="81"/>
      <c r="E38" s="81"/>
      <c r="F38" s="81"/>
      <c r="G38" s="81"/>
      <c r="H38" s="81"/>
      <c r="I38" s="81"/>
      <c r="J38" s="82"/>
      <c r="K38" s="1"/>
    </row>
    <row r="39" spans="1:11" ht="27.75" customHeight="1" x14ac:dyDescent="0.25">
      <c r="A39" s="83" t="s">
        <v>41</v>
      </c>
      <c r="B39" s="84"/>
      <c r="C39" s="84"/>
      <c r="D39" s="84"/>
      <c r="E39" s="84"/>
      <c r="F39" s="84"/>
      <c r="G39" s="84"/>
      <c r="H39" s="84"/>
      <c r="I39" s="84"/>
      <c r="J39" s="85"/>
    </row>
    <row r="40" spans="1:11" ht="27.75" customHeight="1" x14ac:dyDescent="0.25">
      <c r="A40" s="31"/>
      <c r="B40" s="31"/>
      <c r="C40" s="31"/>
      <c r="D40" s="31"/>
      <c r="E40" s="31"/>
      <c r="F40" s="31"/>
      <c r="G40" s="31"/>
      <c r="H40" s="31"/>
      <c r="I40" s="31"/>
      <c r="J40" s="31"/>
    </row>
    <row r="41" spans="1:11" ht="30.75" customHeight="1" x14ac:dyDescent="0.25">
      <c r="A41" s="86" t="s">
        <v>42</v>
      </c>
      <c r="B41" s="86"/>
      <c r="C41" s="86"/>
      <c r="D41" s="86"/>
      <c r="E41" s="86"/>
      <c r="F41" s="86"/>
      <c r="G41" s="86"/>
      <c r="H41" s="86"/>
      <c r="I41" s="86"/>
      <c r="J41" s="86"/>
    </row>
  </sheetData>
  <mergeCells count="48">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3" type="noConversion"/>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F28:F30 E30"/>
    <dataValidation allowBlank="1" showInputMessage="1" showErrorMessage="1" prompt="Meta anual del indicador" sqref="C28:C30 E28:E29"/>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0866141732283472" right="0.70866141732283472" top="0.74803149606299213" bottom="0.74803149606299213" header="0.31496062992125984" footer="0.31496062992125984"/>
  <pageSetup scale="65" fitToHeight="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Aristina Familia</cp:lastModifiedBy>
  <cp:lastPrinted>2022-10-06T13:41:12Z</cp:lastPrinted>
  <dcterms:created xsi:type="dcterms:W3CDTF">2021-03-22T15:50:10Z</dcterms:created>
  <dcterms:modified xsi:type="dcterms:W3CDTF">2023-02-10T19:14:45Z</dcterms:modified>
</cp:coreProperties>
</file>