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000"/>
  </bookViews>
  <sheets>
    <sheet name="Sheet1" sheetId="1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  <definedName name="Sexos">[1]Hoja2!$B$4:$B$5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O13" i="1" l="1"/>
  <c r="O27" i="1" l="1"/>
  <c r="O31" i="1"/>
  <c r="N21" i="1" l="1"/>
  <c r="O24" i="1"/>
  <c r="O11" i="1"/>
  <c r="O20" i="1"/>
  <c r="O15" i="1"/>
  <c r="O19" i="1"/>
  <c r="O12" i="1"/>
  <c r="O18" i="1"/>
  <c r="O23" i="1"/>
  <c r="O34" i="1"/>
  <c r="O35" i="1"/>
  <c r="O36" i="1"/>
  <c r="O22" i="1"/>
  <c r="O29" i="1"/>
  <c r="O32" i="1"/>
  <c r="O33" i="1"/>
  <c r="O37" i="1"/>
  <c r="O38" i="1"/>
  <c r="O25" i="1"/>
  <c r="O28" i="1"/>
  <c r="O26" i="1"/>
  <c r="O17" i="1"/>
  <c r="O21" i="1" l="1"/>
  <c r="D5" i="1"/>
  <c r="M39" i="1" l="1"/>
  <c r="J39" i="1"/>
  <c r="K39" i="1"/>
  <c r="O39" i="1"/>
  <c r="N39" i="1"/>
  <c r="L39" i="1"/>
</calcChain>
</file>

<file path=xl/sharedStrings.xml><?xml version="1.0" encoding="utf-8"?>
<sst xmlns="http://schemas.openxmlformats.org/spreadsheetml/2006/main" count="203" uniqueCount="132">
  <si>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</si>
  <si>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</si>
  <si>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</si>
  <si>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</si>
  <si>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</si>
  <si>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</si>
  <si>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</si>
  <si>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</si>
  <si>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</si>
  <si>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</si>
  <si>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</si>
  <si>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</si>
  <si>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</si>
  <si>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</si>
  <si>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</si>
  <si>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F</t>
  </si>
  <si>
    <t>CONTRATADO</t>
  </si>
  <si>
    <t>M</t>
  </si>
  <si>
    <t>ARCHIVO</t>
  </si>
  <si>
    <t>YOVANKA GRISEL</t>
  </si>
  <si>
    <t xml:space="preserve"> TORRES SILVERIO</t>
  </si>
  <si>
    <t>ENCARGADO (A) DE ARCHIVO</t>
  </si>
  <si>
    <t>SEGUROS MEDICOS</t>
  </si>
  <si>
    <t>HIGIENIZACION</t>
  </si>
  <si>
    <t xml:space="preserve">ALBANIA MARIA </t>
  </si>
  <si>
    <t>PEÑA DE LA ROSA</t>
  </si>
  <si>
    <t>RECEPCIONISTA</t>
  </si>
  <si>
    <t>TESORERIA</t>
  </si>
  <si>
    <t xml:space="preserve">YOSELIN </t>
  </si>
  <si>
    <t>LOPEZ RODRIGUEZ</t>
  </si>
  <si>
    <t xml:space="preserve">JULISSA </t>
  </si>
  <si>
    <t>BAUTISTA MEJIA</t>
  </si>
  <si>
    <t>CALIDAD</t>
  </si>
  <si>
    <t>CONTABILIDAD</t>
  </si>
  <si>
    <t>ANA AURELINA</t>
  </si>
  <si>
    <t>GOMEZ</t>
  </si>
  <si>
    <t>CONTADORA</t>
  </si>
  <si>
    <t>DIRECCION</t>
  </si>
  <si>
    <t xml:space="preserve">JESUS </t>
  </si>
  <si>
    <t>MARTINEZ</t>
  </si>
  <si>
    <t>ENCARGADO DE GESTION DEL TALEN</t>
  </si>
  <si>
    <t>POLONIA PERALTA</t>
  </si>
  <si>
    <t>AUXILIAR DE HIGIENIZACION</t>
  </si>
  <si>
    <t xml:space="preserve">JOSEFINA </t>
  </si>
  <si>
    <t>MEDICO RADIOLOGO</t>
  </si>
  <si>
    <t>IMAGENES</t>
  </si>
  <si>
    <t>DIGITADOR (A)</t>
  </si>
  <si>
    <t xml:space="preserve">YUDITH </t>
  </si>
  <si>
    <t>HERNANDEZ DURAN</t>
  </si>
  <si>
    <t xml:space="preserve">JOSE JOAQUIN </t>
  </si>
  <si>
    <t>TEJADA SANTOS</t>
  </si>
  <si>
    <t>CASILLA ESPINAL</t>
  </si>
  <si>
    <t>AUXILIAR DE ENFERMERIA</t>
  </si>
  <si>
    <t>SEGURIDAD</t>
  </si>
  <si>
    <t>MIEMBRO DE SEGURIDAD</t>
  </si>
  <si>
    <t xml:space="preserve">LIESER HANS </t>
  </si>
  <si>
    <t>CEPEDA GUZMAN</t>
  </si>
  <si>
    <t>JUANA YUDERKA</t>
  </si>
  <si>
    <t xml:space="preserve">CANELA MOLINA </t>
  </si>
  <si>
    <t>ENCARGADA DE SEGUROS MEDICOS</t>
  </si>
  <si>
    <t xml:space="preserve">RAMON </t>
  </si>
  <si>
    <t>CARABALLO MARTINEZ</t>
  </si>
  <si>
    <t>GESTOR DE REDES</t>
  </si>
  <si>
    <t>TECNOLOGIA DE LA INFORMACION</t>
  </si>
  <si>
    <t xml:space="preserve">LUIS ALFREDO </t>
  </si>
  <si>
    <t>JIMENEZ RODRIGUEZ</t>
  </si>
  <si>
    <t>CAJERO (A)Ç</t>
  </si>
  <si>
    <t>NIKAURY SANCHEZ BAEZ</t>
  </si>
  <si>
    <t>SANCHEZ BAEZ</t>
  </si>
  <si>
    <t>TOTALES</t>
  </si>
  <si>
    <t>Servicio Nacional de Salud</t>
  </si>
  <si>
    <t>Plantilla de Reporte de Nómina Interna</t>
  </si>
  <si>
    <t>Región:</t>
  </si>
  <si>
    <t>REGION 0</t>
  </si>
  <si>
    <t>Hospital:</t>
  </si>
  <si>
    <t>CENTRO DE EDUCACION MEDICA DE AMISTAD DOMINICO JAPONESA CEMADOJA</t>
  </si>
  <si>
    <t>Periodo Año:</t>
  </si>
  <si>
    <t>Periodo Mes:</t>
  </si>
  <si>
    <t>JESUS MARTINEZ</t>
  </si>
  <si>
    <t>ENC. DPTO. GESTIÓN DEL TALENTO HUMANO</t>
  </si>
  <si>
    <t>NÓMINA DE SUELDOS PERSONAL CONTRATADO</t>
  </si>
  <si>
    <t>ANALISTA DE SISTEMAS INFORMATICOS</t>
  </si>
  <si>
    <t>ENC. UNID. INSTITUCIONAL GESTION   DE CALIDAD</t>
  </si>
  <si>
    <t>WAHSINTON</t>
  </si>
  <si>
    <t>GUEBARA  BRITO</t>
  </si>
  <si>
    <t xml:space="preserve">M </t>
  </si>
  <si>
    <t xml:space="preserve">SOPORTE TECNICO </t>
  </si>
  <si>
    <t xml:space="preserve">ENFERMERA DE ATENCION </t>
  </si>
  <si>
    <t>KATIANA INDHIRA</t>
  </si>
  <si>
    <t>PEREZ GOMEZ</t>
  </si>
  <si>
    <t xml:space="preserve">ENCARGADADE PLANIFICACION </t>
  </si>
  <si>
    <t>BELTRE RAMIREZ</t>
  </si>
  <si>
    <t>MAURA MARGARITA</t>
  </si>
  <si>
    <t xml:space="preserve">LORELIS YELISSA </t>
  </si>
  <si>
    <t>DOTEL QUEZADA</t>
  </si>
  <si>
    <t>TECNICO RADIOLOGO</t>
  </si>
  <si>
    <t>KAISY KARITZA</t>
  </si>
  <si>
    <t>FELIZ CESPEDES</t>
  </si>
  <si>
    <t>GESTION DEL TALENTO</t>
  </si>
  <si>
    <t xml:space="preserve">BELKYS </t>
  </si>
  <si>
    <t>DORIS ALICIA</t>
  </si>
  <si>
    <t>CUEVAS DIAZ</t>
  </si>
  <si>
    <t>ANALISTA LEGAL</t>
  </si>
  <si>
    <t>ELIZABETH MERCEDES</t>
  </si>
  <si>
    <t>DE LA CRUZ ACOSTA</t>
  </si>
  <si>
    <t>EUNICES MATILDE</t>
  </si>
  <si>
    <t>SUAREZ DE LEON</t>
  </si>
  <si>
    <t>TECNICO DE CONTABILIDAD</t>
  </si>
  <si>
    <t xml:space="preserve">AKEMI </t>
  </si>
  <si>
    <t>TABATA TABATA</t>
  </si>
  <si>
    <t>MICROBIOLOGA</t>
  </si>
  <si>
    <t>LABORATORIO INVESTIGACIÓN</t>
  </si>
  <si>
    <t>0/12/23</t>
  </si>
  <si>
    <t>ANA JOAQUINA</t>
  </si>
  <si>
    <t>INOA</t>
  </si>
  <si>
    <t>JENNYMIGUELINA</t>
  </si>
  <si>
    <t>HERNANDEZ MANZUETA</t>
  </si>
  <si>
    <t>MEDICO SONOGRAFISTA</t>
  </si>
  <si>
    <t>FRANKLIN</t>
  </si>
  <si>
    <t>BRITO CRUZ</t>
  </si>
  <si>
    <t>RELACIONADOR PUBLICO</t>
  </si>
  <si>
    <t>CARDIOLOGO</t>
  </si>
  <si>
    <t>GEISON TOMAS</t>
  </si>
  <si>
    <t>PERDOMO</t>
  </si>
  <si>
    <t>CAMILLERO</t>
  </si>
  <si>
    <t xml:space="preserve"> $14.943,50 </t>
  </si>
  <si>
    <t xml:space="preserve"> $428,88 </t>
  </si>
  <si>
    <t xml:space="preserve"> $-   </t>
  </si>
  <si>
    <t xml:space="preserve"> $454,28 </t>
  </si>
  <si>
    <t xml:space="preserve"> $1.537,45 </t>
  </si>
  <si>
    <t xml:space="preserve"> $12.522,89 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</si>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</sst>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Trebuchet MS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</cellStyleXfs>
  <cellXfs count="5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/>
    <xf numFmtId="0" fontId="0" fillId="4" borderId="0" xfId="0" applyFill="1"/>
    <xf numFmtId="0" fontId="0" fillId="3" borderId="0" xfId="0" applyFill="1"/>
    <xf numFmtId="167" fontId="0" fillId="0" borderId="0" xfId="0" applyNumberFormat="1"/>
    <xf numFmtId="165" fontId="4" fillId="0" borderId="1" xfId="1" applyFont="1" applyFill="1" applyBorder="1" applyAlignment="1" applyProtection="1">
      <alignment horizontal="center" vertical="center"/>
      <protection locked="0"/>
    </xf>
    <xf numFmtId="164" fontId="4" fillId="0" borderId="1" xfId="1" applyNumberFormat="1" applyFont="1" applyFill="1" applyBorder="1" applyAlignment="1" applyProtection="1">
      <alignment horizontal="center" vertical="center"/>
      <protection locked="0"/>
    </xf>
    <xf numFmtId="166" fontId="8" fillId="3" borderId="1" xfId="3" applyFont="1" applyFill="1" applyBorder="1" applyAlignment="1">
      <alignment horizontal="center" wrapText="1"/>
    </xf>
    <xf numFmtId="166" fontId="3" fillId="3" borderId="1" xfId="3" applyFont="1" applyFill="1" applyBorder="1"/>
    <xf numFmtId="166" fontId="3" fillId="3" borderId="0" xfId="3" applyFont="1" applyFill="1" applyBorder="1"/>
    <xf numFmtId="166" fontId="3" fillId="3" borderId="0" xfId="3" applyFont="1" applyFill="1" applyBorder="1" applyAlignment="1">
      <alignment horizontal="right" vertical="center"/>
    </xf>
    <xf numFmtId="166" fontId="3" fillId="3" borderId="0" xfId="3" applyFont="1" applyFill="1" applyBorder="1" applyAlignment="1">
      <alignment horizontal="center" vertical="center"/>
    </xf>
    <xf numFmtId="0" fontId="3" fillId="3" borderId="0" xfId="2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165" fontId="0" fillId="0" borderId="1" xfId="0" applyNumberFormat="1" applyBorder="1"/>
    <xf numFmtId="165" fontId="3" fillId="0" borderId="1" xfId="1" applyFont="1" applyFill="1" applyBorder="1" applyAlignment="1" applyProtection="1">
      <alignment horizontal="center" vertical="center"/>
      <protection locked="0"/>
    </xf>
    <xf numFmtId="165" fontId="3" fillId="0" borderId="1" xfId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/>
    </xf>
    <xf numFmtId="0" fontId="3" fillId="0" borderId="1" xfId="0" applyFont="1" applyBorder="1"/>
    <xf numFmtId="0" fontId="9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14" fontId="10" fillId="0" borderId="1" xfId="0" applyNumberFormat="1" applyFont="1" applyBorder="1" applyAlignment="1">
      <alignment horizontal="right" wrapText="1"/>
    </xf>
    <xf numFmtId="0" fontId="3" fillId="0" borderId="1" xfId="2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14" fontId="10" fillId="0" borderId="1" xfId="2" applyNumberFormat="1" applyFont="1" applyBorder="1" applyAlignment="1">
      <alignment horizontal="right"/>
    </xf>
    <xf numFmtId="4" fontId="11" fillId="0" borderId="0" xfId="0" applyNumberFormat="1" applyFont="1"/>
    <xf numFmtId="0" fontId="9" fillId="0" borderId="1" xfId="0" applyFont="1" applyBorder="1"/>
    <xf numFmtId="0" fontId="9" fillId="0" borderId="1" xfId="0" applyFont="1" applyBorder="1" applyAlignment="1">
      <alignment horizontal="right" wrapText="1"/>
    </xf>
    <xf numFmtId="0" fontId="3" fillId="0" borderId="5" xfId="0" applyFont="1" applyBorder="1" applyAlignment="1">
      <alignment horizontal="center"/>
    </xf>
    <xf numFmtId="165" fontId="3" fillId="0" borderId="1" xfId="1" applyFont="1" applyFill="1" applyBorder="1" applyAlignment="1" applyProtection="1">
      <alignment horizontal="right" vertical="center"/>
      <protection locked="0"/>
    </xf>
    <xf numFmtId="165" fontId="4" fillId="0" borderId="1" xfId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4">
    <cellStyle name="Millares 2" xfId="3"/>
    <cellStyle name="Moneda" xfId="1" builtinId="4"/>
    <cellStyle name="Normal" xfId="0" builtinId="0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694267</xdr:colOff>
      <xdr:row>4</xdr:row>
      <xdr:rowOff>125052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611722C5-7455-44C6-A063-EFEDE94A5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14</xdr:col>
      <xdr:colOff>21166</xdr:colOff>
      <xdr:row>0</xdr:row>
      <xdr:rowOff>0</xdr:rowOff>
    </xdr:from>
    <xdr:to>
      <xdr:col>15</xdr:col>
      <xdr:colOff>42333</xdr:colOff>
      <xdr:row>7</xdr:row>
      <xdr:rowOff>179916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1363CCA1-4E15-4494-A316-41F90089B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9166" y="0"/>
          <a:ext cx="1418167" cy="1566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S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B4" t="str">
            <v>M</v>
          </cell>
          <cell r="C4" t="str">
            <v>REGION 0</v>
          </cell>
          <cell r="D4" t="str">
            <v>Reg_0</v>
          </cell>
          <cell r="J4">
            <v>2021</v>
          </cell>
          <cell r="K4" t="str">
            <v>ENERO</v>
          </cell>
        </row>
        <row r="5">
          <cell r="B5" t="str">
            <v>F</v>
          </cell>
          <cell r="C5" t="str">
            <v>REGION 1</v>
          </cell>
          <cell r="D5" t="str">
            <v>Reg_1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D6" t="str">
            <v>Reg_2</v>
          </cell>
          <cell r="K6" t="str">
            <v>MARZO</v>
          </cell>
        </row>
        <row r="7">
          <cell r="C7" t="str">
            <v>REGION 3</v>
          </cell>
          <cell r="D7" t="str">
            <v>Reg_3</v>
          </cell>
          <cell r="K7" t="str">
            <v>ABRIL</v>
          </cell>
        </row>
        <row r="8">
          <cell r="C8" t="str">
            <v>REGION 4</v>
          </cell>
          <cell r="D8" t="str">
            <v>Reg_4</v>
          </cell>
          <cell r="K8" t="str">
            <v>MAYO</v>
          </cell>
        </row>
        <row r="9">
          <cell r="C9" t="str">
            <v>REGION 5</v>
          </cell>
          <cell r="D9" t="str">
            <v>Reg_5</v>
          </cell>
          <cell r="K9" t="str">
            <v>JUNIO</v>
          </cell>
        </row>
        <row r="10">
          <cell r="C10" t="str">
            <v>REGION 6</v>
          </cell>
          <cell r="D10" t="str">
            <v>Reg_6</v>
          </cell>
          <cell r="K10" t="str">
            <v>JULIO</v>
          </cell>
        </row>
        <row r="11">
          <cell r="C11" t="str">
            <v>REGION 7</v>
          </cell>
          <cell r="D11" t="str">
            <v>Reg_7</v>
          </cell>
          <cell r="K11" t="str">
            <v>AGOSTO</v>
          </cell>
        </row>
        <row r="12">
          <cell r="C12" t="str">
            <v>REGION 8</v>
          </cell>
          <cell r="D12" t="str">
            <v>Reg_8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3"/>
  <sheetViews>
    <sheetView showGridLines="0" tabSelected="1" topLeftCell="G26" zoomScale="90" zoomScaleNormal="90" workbookViewId="0">
      <selection activeCell="C10" sqref="C10"/>
    </sheetView>
  </sheetViews>
  <sheetFormatPr baseColWidth="10" defaultColWidth="9.140625" defaultRowHeight="15" x14ac:dyDescent="0.25"/>
  <cols>
    <col min="1" max="1" width="11.140625" customWidth="1"/>
    <col min="2" max="3" width="21" customWidth="1"/>
    <col min="4" max="4" width="6.28515625" bestFit="1" customWidth="1"/>
    <col min="5" max="5" width="39.28515625" bestFit="1" customWidth="1"/>
    <col min="6" max="6" width="72.140625" bestFit="1" customWidth="1"/>
    <col min="7" max="7" width="43.28515625" bestFit="1" customWidth="1"/>
    <col min="8" max="8" width="15.7109375" bestFit="1" customWidth="1"/>
    <col min="9" max="9" width="18.42578125" bestFit="1" customWidth="1"/>
    <col min="10" max="10" width="21" customWidth="1"/>
    <col min="11" max="12" width="10.7109375" bestFit="1" customWidth="1"/>
    <col min="13" max="15" width="21" customWidth="1"/>
    <col min="17" max="20" width="9.28515625" bestFit="1" customWidth="1"/>
    <col min="21" max="21" width="10.5703125" bestFit="1" customWidth="1"/>
  </cols>
  <sheetData>
    <row r="1" spans="1:15" x14ac:dyDescent="0.25">
      <c r="A1" s="2"/>
      <c r="D1" s="2"/>
    </row>
    <row r="2" spans="1:15" ht="18.75" x14ac:dyDescent="0.3">
      <c r="A2" s="2"/>
      <c r="B2" s="3"/>
      <c r="C2" s="4" t="s">
        <v>70</v>
      </c>
      <c r="E2" s="2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5">
      <c r="A3" s="2"/>
      <c r="B3" s="3"/>
      <c r="C3" s="5" t="s">
        <v>71</v>
      </c>
      <c r="E3" s="2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25">
      <c r="A4" s="2"/>
      <c r="B4" s="3"/>
      <c r="E4" s="2"/>
      <c r="K4" s="3"/>
      <c r="L4" s="3"/>
      <c r="M4" s="3"/>
      <c r="N4" s="3"/>
      <c r="O4" s="3"/>
    </row>
    <row r="5" spans="1:15" x14ac:dyDescent="0.25">
      <c r="A5" s="2"/>
      <c r="B5" s="6" t="s">
        <v>72</v>
      </c>
      <c r="C5" s="7" t="s">
        <v>73</v>
      </c>
      <c r="D5" s="8" t="str">
        <f>IFERROR(VLOOKUP(C5,[1]Hoja2!$C$4:$D$12,2,FALSE),"")</f>
        <v>Reg_0</v>
      </c>
      <c r="E5" s="6" t="s">
        <v>74</v>
      </c>
      <c r="F5" s="7" t="s">
        <v>75</v>
      </c>
      <c r="J5" s="3"/>
      <c r="K5" s="3"/>
      <c r="L5" s="3"/>
      <c r="M5" s="3"/>
      <c r="N5" s="3"/>
      <c r="O5" s="3"/>
    </row>
    <row r="6" spans="1:15" x14ac:dyDescent="0.25">
      <c r="A6" s="2"/>
      <c r="B6" s="6"/>
      <c r="C6" s="12"/>
      <c r="D6" s="8"/>
      <c r="E6" s="6"/>
      <c r="F6" s="11"/>
      <c r="J6" s="3"/>
      <c r="K6" s="3"/>
      <c r="L6" s="3"/>
      <c r="M6" s="3"/>
      <c r="N6" s="3"/>
      <c r="O6" s="3"/>
    </row>
    <row r="7" spans="1:15" x14ac:dyDescent="0.25">
      <c r="A7" s="2"/>
      <c r="B7" s="6"/>
      <c r="C7" s="12"/>
      <c r="D7" s="8"/>
      <c r="E7" s="6"/>
      <c r="F7" s="12"/>
      <c r="G7" t="s">
        <v>80</v>
      </c>
      <c r="J7" s="3"/>
      <c r="K7" s="3"/>
      <c r="L7" s="3"/>
      <c r="M7" s="3"/>
      <c r="N7" s="3"/>
      <c r="O7" s="3"/>
    </row>
    <row r="8" spans="1:15" x14ac:dyDescent="0.25">
      <c r="A8" s="2"/>
      <c r="B8" s="6"/>
      <c r="C8" s="7"/>
      <c r="D8" s="8"/>
      <c r="E8" s="6"/>
      <c r="F8" s="7"/>
      <c r="J8" s="3"/>
      <c r="K8" s="3"/>
      <c r="L8" s="3"/>
      <c r="M8" s="3"/>
      <c r="N8" s="3"/>
      <c r="O8" s="3"/>
    </row>
    <row r="9" spans="1:15" x14ac:dyDescent="0.25">
      <c r="A9" s="2"/>
      <c r="B9" s="6" t="s">
        <v>76</v>
      </c>
      <c r="C9" s="9">
        <v>2024</v>
      </c>
      <c r="E9" s="6" t="s">
        <v>77</v>
      </c>
      <c r="F9" s="10" t="s">
        <v>131</v>
      </c>
      <c r="J9" s="3"/>
      <c r="K9" s="3"/>
      <c r="L9" s="3"/>
      <c r="M9" s="3"/>
      <c r="N9" s="3"/>
      <c r="O9" s="3"/>
    </row>
    <row r="10" spans="1:15" ht="30" x14ac:dyDescent="0.25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  <c r="K10" s="1" t="s">
        <v>10</v>
      </c>
      <c r="L10" s="1" t="s">
        <v>11</v>
      </c>
      <c r="M10" s="1" t="s">
        <v>12</v>
      </c>
      <c r="N10" s="1" t="s">
        <v>13</v>
      </c>
      <c r="O10" s="1" t="s">
        <v>14</v>
      </c>
    </row>
    <row r="11" spans="1:15" ht="15.75" x14ac:dyDescent="0.3">
      <c r="A11" s="29">
        <v>1</v>
      </c>
      <c r="B11" s="30" t="s">
        <v>38</v>
      </c>
      <c r="C11" s="30" t="s">
        <v>39</v>
      </c>
      <c r="D11" s="31" t="s">
        <v>17</v>
      </c>
      <c r="E11" s="32" t="s">
        <v>40</v>
      </c>
      <c r="F11" s="32" t="s">
        <v>98</v>
      </c>
      <c r="G11" s="33" t="s">
        <v>16</v>
      </c>
      <c r="H11" s="34">
        <v>44083</v>
      </c>
      <c r="I11" s="34">
        <v>44448</v>
      </c>
      <c r="J11" s="27">
        <v>80000</v>
      </c>
      <c r="K11" s="27">
        <v>2296</v>
      </c>
      <c r="L11" s="18">
        <v>7400.94</v>
      </c>
      <c r="M11" s="17">
        <v>2432</v>
      </c>
      <c r="N11" s="17">
        <v>25</v>
      </c>
      <c r="O11" s="17">
        <f>+J11-K11-L11-M11-N11</f>
        <v>67846.06</v>
      </c>
    </row>
    <row r="12" spans="1:15" ht="15.75" x14ac:dyDescent="0.3">
      <c r="A12" s="29">
        <v>2</v>
      </c>
      <c r="B12" s="30" t="s">
        <v>47</v>
      </c>
      <c r="C12" s="30" t="s">
        <v>48</v>
      </c>
      <c r="D12" s="31" t="s">
        <v>15</v>
      </c>
      <c r="E12" s="32" t="s">
        <v>44</v>
      </c>
      <c r="F12" s="32" t="s">
        <v>45</v>
      </c>
      <c r="G12" s="33" t="s">
        <v>16</v>
      </c>
      <c r="H12" s="34">
        <v>44088</v>
      </c>
      <c r="I12" s="34">
        <v>44453</v>
      </c>
      <c r="J12" s="27">
        <v>79827.740000000005</v>
      </c>
      <c r="K12" s="27">
        <v>2291.06</v>
      </c>
      <c r="L12" s="18">
        <v>7360.42</v>
      </c>
      <c r="M12" s="17">
        <v>2426.7600000000002</v>
      </c>
      <c r="N12" s="17">
        <v>25</v>
      </c>
      <c r="O12" s="17">
        <f>+J12-K12-L12-M12-N12</f>
        <v>67724.500000000015</v>
      </c>
    </row>
    <row r="13" spans="1:15" ht="15.75" x14ac:dyDescent="0.3">
      <c r="A13" s="29">
        <v>3</v>
      </c>
      <c r="B13" s="39" t="s">
        <v>115</v>
      </c>
      <c r="C13" s="39" t="s">
        <v>116</v>
      </c>
      <c r="D13" s="40" t="s">
        <v>15</v>
      </c>
      <c r="E13" s="40" t="s">
        <v>117</v>
      </c>
      <c r="F13" s="41" t="s">
        <v>45</v>
      </c>
      <c r="G13" s="41" t="s">
        <v>16</v>
      </c>
      <c r="H13" s="42">
        <v>45323</v>
      </c>
      <c r="I13" s="42">
        <v>45505</v>
      </c>
      <c r="J13" s="27">
        <v>69663.100000000006</v>
      </c>
      <c r="K13" s="27">
        <v>1999.33</v>
      </c>
      <c r="L13" s="19">
        <v>5305.05</v>
      </c>
      <c r="M13" s="17">
        <v>2117.7600000000002</v>
      </c>
      <c r="N13" s="20">
        <v>25</v>
      </c>
      <c r="O13" s="26">
        <f>SUM(K13:N13)</f>
        <v>9447.14</v>
      </c>
    </row>
    <row r="14" spans="1:15" ht="15.75" x14ac:dyDescent="0.3">
      <c r="A14" s="29">
        <v>4</v>
      </c>
      <c r="B14" s="39" t="s">
        <v>118</v>
      </c>
      <c r="C14" s="39" t="s">
        <v>119</v>
      </c>
      <c r="D14" s="40" t="s">
        <v>17</v>
      </c>
      <c r="E14" s="40" t="s">
        <v>121</v>
      </c>
      <c r="F14" s="41" t="s">
        <v>45</v>
      </c>
      <c r="G14" s="41" t="s">
        <v>16</v>
      </c>
      <c r="H14" s="42">
        <v>45383</v>
      </c>
      <c r="I14" s="42"/>
      <c r="J14" s="27">
        <v>69663.100000000006</v>
      </c>
      <c r="K14" s="27">
        <v>1999.33</v>
      </c>
      <c r="L14" s="19">
        <v>5305.05</v>
      </c>
      <c r="M14" s="17">
        <v>2117.7600000000002</v>
      </c>
      <c r="N14" s="20">
        <v>25</v>
      </c>
      <c r="O14" s="26">
        <f>SUM(K14:N14)</f>
        <v>9447.14</v>
      </c>
    </row>
    <row r="15" spans="1:15" ht="15.75" x14ac:dyDescent="0.3">
      <c r="A15" s="29">
        <v>5</v>
      </c>
      <c r="B15" s="30" t="s">
        <v>93</v>
      </c>
      <c r="C15" s="30" t="s">
        <v>94</v>
      </c>
      <c r="D15" s="31" t="s">
        <v>15</v>
      </c>
      <c r="E15" s="32" t="s">
        <v>95</v>
      </c>
      <c r="F15" s="32" t="s">
        <v>45</v>
      </c>
      <c r="G15" s="33" t="s">
        <v>16</v>
      </c>
      <c r="H15" s="34">
        <v>44805</v>
      </c>
      <c r="I15" s="34">
        <v>45017</v>
      </c>
      <c r="J15" s="27">
        <v>29751.11</v>
      </c>
      <c r="K15" s="27">
        <v>853.86</v>
      </c>
      <c r="L15" s="17">
        <v>0</v>
      </c>
      <c r="M15" s="17">
        <v>904.43</v>
      </c>
      <c r="N15" s="17">
        <v>25</v>
      </c>
      <c r="O15" s="17">
        <f t="shared" ref="O15" si="0">+J15-K15-L15-M15-N15</f>
        <v>27967.82</v>
      </c>
    </row>
    <row r="16" spans="1:15" ht="15.75" x14ac:dyDescent="0.3">
      <c r="A16" s="29">
        <v>6</v>
      </c>
      <c r="B16" s="30" t="s">
        <v>103</v>
      </c>
      <c r="C16" s="30" t="s">
        <v>104</v>
      </c>
      <c r="D16" s="31" t="s">
        <v>15</v>
      </c>
      <c r="E16" s="32" t="s">
        <v>95</v>
      </c>
      <c r="F16" s="32" t="s">
        <v>45</v>
      </c>
      <c r="G16" s="33" t="s">
        <v>16</v>
      </c>
      <c r="H16" s="34">
        <v>44866</v>
      </c>
      <c r="I16" s="34">
        <v>45047</v>
      </c>
      <c r="J16" s="27">
        <v>29751.11</v>
      </c>
      <c r="K16" s="27">
        <v>853.86</v>
      </c>
      <c r="L16" s="17">
        <v>0</v>
      </c>
      <c r="M16" s="17">
        <v>904.43</v>
      </c>
      <c r="N16" s="17">
        <v>25</v>
      </c>
      <c r="O16" s="17">
        <v>27967.82</v>
      </c>
    </row>
    <row r="17" spans="1:15" ht="15.75" x14ac:dyDescent="0.3">
      <c r="A17" s="29">
        <v>7</v>
      </c>
      <c r="B17" s="30" t="s">
        <v>49</v>
      </c>
      <c r="C17" s="30" t="s">
        <v>50</v>
      </c>
      <c r="D17" s="31" t="s">
        <v>17</v>
      </c>
      <c r="E17" s="32" t="s">
        <v>46</v>
      </c>
      <c r="F17" s="32" t="s">
        <v>45</v>
      </c>
      <c r="G17" s="33" t="s">
        <v>16</v>
      </c>
      <c r="H17" s="34">
        <v>44136</v>
      </c>
      <c r="I17" s="35">
        <v>44501</v>
      </c>
      <c r="J17" s="27">
        <v>21771.75</v>
      </c>
      <c r="K17" s="27">
        <v>624.85</v>
      </c>
      <c r="L17" s="17">
        <v>0</v>
      </c>
      <c r="M17" s="17">
        <v>661.86120000000005</v>
      </c>
      <c r="N17" s="17">
        <v>25</v>
      </c>
      <c r="O17" s="17">
        <f t="shared" ref="O17:O26" si="1">+J17-K17-L17-M17-N17</f>
        <v>20460.038800000002</v>
      </c>
    </row>
    <row r="18" spans="1:15" ht="15.75" x14ac:dyDescent="0.3">
      <c r="A18" s="29">
        <v>8</v>
      </c>
      <c r="B18" s="30" t="s">
        <v>96</v>
      </c>
      <c r="C18" s="30" t="s">
        <v>97</v>
      </c>
      <c r="D18" s="31" t="s">
        <v>15</v>
      </c>
      <c r="E18" s="32" t="s">
        <v>95</v>
      </c>
      <c r="F18" s="32" t="s">
        <v>45</v>
      </c>
      <c r="G18" s="33" t="s">
        <v>16</v>
      </c>
      <c r="H18" s="34">
        <v>44805</v>
      </c>
      <c r="I18" s="34">
        <v>45017</v>
      </c>
      <c r="J18" s="27">
        <v>29751.11</v>
      </c>
      <c r="K18" s="27">
        <v>853.86</v>
      </c>
      <c r="L18" s="17">
        <v>0</v>
      </c>
      <c r="M18" s="17">
        <v>904.43</v>
      </c>
      <c r="N18" s="17">
        <v>25</v>
      </c>
      <c r="O18" s="17">
        <f t="shared" si="1"/>
        <v>27967.82</v>
      </c>
    </row>
    <row r="19" spans="1:15" x14ac:dyDescent="0.25">
      <c r="A19" s="29">
        <v>9</v>
      </c>
      <c r="B19" s="36" t="s">
        <v>92</v>
      </c>
      <c r="C19" s="36" t="s">
        <v>91</v>
      </c>
      <c r="D19" s="31" t="s">
        <v>15</v>
      </c>
      <c r="E19" s="33" t="s">
        <v>87</v>
      </c>
      <c r="F19" s="33" t="s">
        <v>45</v>
      </c>
      <c r="G19" s="33" t="s">
        <v>16</v>
      </c>
      <c r="H19" s="37">
        <v>44409</v>
      </c>
      <c r="I19" s="37">
        <v>44774</v>
      </c>
      <c r="J19" s="27">
        <v>59502.2</v>
      </c>
      <c r="K19" s="27">
        <v>1707.71</v>
      </c>
      <c r="L19" s="18">
        <v>3392.97</v>
      </c>
      <c r="M19" s="17">
        <v>1808.87</v>
      </c>
      <c r="N19" s="17">
        <v>25</v>
      </c>
      <c r="O19" s="17">
        <f t="shared" si="1"/>
        <v>52567.649999999994</v>
      </c>
    </row>
    <row r="20" spans="1:15" ht="15.75" x14ac:dyDescent="0.3">
      <c r="A20" s="29">
        <v>10</v>
      </c>
      <c r="B20" s="30" t="s">
        <v>43</v>
      </c>
      <c r="C20" s="30" t="s">
        <v>51</v>
      </c>
      <c r="D20" s="31" t="s">
        <v>15</v>
      </c>
      <c r="E20" s="32" t="s">
        <v>52</v>
      </c>
      <c r="F20" s="32" t="s">
        <v>45</v>
      </c>
      <c r="G20" s="33" t="s">
        <v>16</v>
      </c>
      <c r="H20" s="34">
        <v>44136</v>
      </c>
      <c r="I20" s="34">
        <v>44501</v>
      </c>
      <c r="J20" s="27">
        <v>29751.11</v>
      </c>
      <c r="K20" s="27">
        <v>853.86</v>
      </c>
      <c r="L20" s="17">
        <v>0</v>
      </c>
      <c r="M20" s="17">
        <v>904.43</v>
      </c>
      <c r="N20" s="17">
        <v>25</v>
      </c>
      <c r="O20" s="17">
        <f t="shared" si="1"/>
        <v>27967.82</v>
      </c>
    </row>
    <row r="21" spans="1:15" ht="15.75" x14ac:dyDescent="0.3">
      <c r="A21" s="29">
        <v>11</v>
      </c>
      <c r="B21" s="30" t="s">
        <v>19</v>
      </c>
      <c r="C21" s="30" t="s">
        <v>20</v>
      </c>
      <c r="D21" s="31" t="s">
        <v>15</v>
      </c>
      <c r="E21" s="32" t="s">
        <v>21</v>
      </c>
      <c r="F21" s="32" t="s">
        <v>18</v>
      </c>
      <c r="G21" s="33" t="s">
        <v>16</v>
      </c>
      <c r="H21" s="34">
        <v>44158</v>
      </c>
      <c r="I21" s="35">
        <v>45017</v>
      </c>
      <c r="J21" s="27">
        <v>35000</v>
      </c>
      <c r="K21" s="27">
        <v>1004.5</v>
      </c>
      <c r="L21" s="17">
        <v>0</v>
      </c>
      <c r="M21" s="17">
        <v>1064</v>
      </c>
      <c r="N21" s="17">
        <f>80+25</f>
        <v>105</v>
      </c>
      <c r="O21" s="17">
        <f t="shared" si="1"/>
        <v>32826.5</v>
      </c>
    </row>
    <row r="22" spans="1:15" ht="15.75" x14ac:dyDescent="0.3">
      <c r="A22" s="29">
        <v>12</v>
      </c>
      <c r="B22" s="30" t="s">
        <v>24</v>
      </c>
      <c r="C22" s="30" t="s">
        <v>25</v>
      </c>
      <c r="D22" s="31" t="s">
        <v>15</v>
      </c>
      <c r="E22" s="32" t="s">
        <v>26</v>
      </c>
      <c r="F22" s="32" t="s">
        <v>18</v>
      </c>
      <c r="G22" s="33" t="s">
        <v>16</v>
      </c>
      <c r="H22" s="34">
        <v>44105</v>
      </c>
      <c r="I22" s="35">
        <v>44470</v>
      </c>
      <c r="J22" s="27">
        <v>21858.65</v>
      </c>
      <c r="K22" s="27">
        <v>627.34</v>
      </c>
      <c r="L22" s="17">
        <v>0</v>
      </c>
      <c r="M22" s="17">
        <v>664.5</v>
      </c>
      <c r="N22" s="17">
        <v>25</v>
      </c>
      <c r="O22" s="17">
        <f t="shared" si="1"/>
        <v>20541.810000000001</v>
      </c>
    </row>
    <row r="23" spans="1:15" ht="15.75" x14ac:dyDescent="0.3">
      <c r="A23" s="29">
        <v>13</v>
      </c>
      <c r="B23" s="30" t="s">
        <v>34</v>
      </c>
      <c r="C23" s="30" t="s">
        <v>35</v>
      </c>
      <c r="D23" s="31" t="s">
        <v>15</v>
      </c>
      <c r="E23" s="32" t="s">
        <v>36</v>
      </c>
      <c r="F23" s="32" t="s">
        <v>33</v>
      </c>
      <c r="G23" s="33" t="s">
        <v>16</v>
      </c>
      <c r="H23" s="34">
        <v>44200</v>
      </c>
      <c r="I23" s="35">
        <v>45017</v>
      </c>
      <c r="J23" s="27">
        <v>58000</v>
      </c>
      <c r="K23" s="27">
        <v>1664.6</v>
      </c>
      <c r="L23" s="17">
        <v>2509.85</v>
      </c>
      <c r="M23" s="17">
        <v>1763.2</v>
      </c>
      <c r="N23" s="17">
        <v>3049.9</v>
      </c>
      <c r="O23" s="17">
        <f t="shared" si="1"/>
        <v>49012.450000000004</v>
      </c>
    </row>
    <row r="24" spans="1:15" ht="15.75" x14ac:dyDescent="0.3">
      <c r="A24" s="29">
        <v>14</v>
      </c>
      <c r="B24" s="30" t="s">
        <v>105</v>
      </c>
      <c r="C24" s="30" t="s">
        <v>106</v>
      </c>
      <c r="D24" s="31" t="s">
        <v>15</v>
      </c>
      <c r="E24" s="32" t="s">
        <v>107</v>
      </c>
      <c r="F24" s="32" t="s">
        <v>33</v>
      </c>
      <c r="G24" s="33" t="s">
        <v>16</v>
      </c>
      <c r="H24" s="34">
        <v>44927</v>
      </c>
      <c r="I24" s="35">
        <v>45108</v>
      </c>
      <c r="J24" s="27">
        <v>21771.75</v>
      </c>
      <c r="K24" s="27">
        <v>624.65</v>
      </c>
      <c r="L24" s="17">
        <v>0</v>
      </c>
      <c r="M24" s="17">
        <v>661.86</v>
      </c>
      <c r="N24" s="17">
        <v>25</v>
      </c>
      <c r="O24" s="17">
        <f t="shared" si="1"/>
        <v>20460.239999999998</v>
      </c>
    </row>
    <row r="25" spans="1:15" ht="15.75" x14ac:dyDescent="0.3">
      <c r="A25" s="29">
        <v>15</v>
      </c>
      <c r="B25" s="30" t="s">
        <v>30</v>
      </c>
      <c r="C25" s="30" t="s">
        <v>31</v>
      </c>
      <c r="D25" s="31" t="s">
        <v>15</v>
      </c>
      <c r="E25" s="32" t="s">
        <v>82</v>
      </c>
      <c r="F25" s="32" t="s">
        <v>32</v>
      </c>
      <c r="G25" s="33" t="s">
        <v>16</v>
      </c>
      <c r="H25" s="34">
        <v>44088</v>
      </c>
      <c r="I25" s="35">
        <v>45017</v>
      </c>
      <c r="J25" s="27">
        <v>58000</v>
      </c>
      <c r="K25" s="27">
        <v>1664.6</v>
      </c>
      <c r="L25" s="17">
        <v>3110.29</v>
      </c>
      <c r="M25" s="17">
        <v>1763.2</v>
      </c>
      <c r="N25" s="17">
        <v>25</v>
      </c>
      <c r="O25" s="17">
        <f t="shared" si="1"/>
        <v>51436.91</v>
      </c>
    </row>
    <row r="26" spans="1:15" ht="15.75" x14ac:dyDescent="0.3">
      <c r="A26" s="29">
        <v>16</v>
      </c>
      <c r="B26" s="30" t="s">
        <v>88</v>
      </c>
      <c r="C26" s="30" t="s">
        <v>89</v>
      </c>
      <c r="D26" s="31" t="s">
        <v>15</v>
      </c>
      <c r="E26" s="32" t="s">
        <v>90</v>
      </c>
      <c r="F26" s="32" t="s">
        <v>37</v>
      </c>
      <c r="G26" s="33" t="s">
        <v>16</v>
      </c>
      <c r="H26" s="34">
        <v>44562</v>
      </c>
      <c r="I26" s="35">
        <v>44713</v>
      </c>
      <c r="J26" s="27">
        <v>58000</v>
      </c>
      <c r="K26" s="27">
        <v>1664.6</v>
      </c>
      <c r="L26" s="17">
        <v>3110.29</v>
      </c>
      <c r="M26" s="17">
        <v>1763.2</v>
      </c>
      <c r="N26" s="17">
        <v>25</v>
      </c>
      <c r="O26" s="17">
        <f t="shared" si="1"/>
        <v>51436.91</v>
      </c>
    </row>
    <row r="27" spans="1:15" ht="15.75" x14ac:dyDescent="0.3">
      <c r="A27" s="29">
        <v>17</v>
      </c>
      <c r="B27" s="39" t="s">
        <v>113</v>
      </c>
      <c r="C27" s="39" t="s">
        <v>114</v>
      </c>
      <c r="D27" s="40" t="s">
        <v>15</v>
      </c>
      <c r="E27" s="46" t="s">
        <v>120</v>
      </c>
      <c r="F27" s="40" t="s">
        <v>37</v>
      </c>
      <c r="G27" s="41" t="s">
        <v>16</v>
      </c>
      <c r="H27" s="42">
        <v>44938</v>
      </c>
      <c r="I27" s="42">
        <v>45296</v>
      </c>
      <c r="J27" s="27">
        <v>35000</v>
      </c>
      <c r="K27" s="43">
        <v>1004.5</v>
      </c>
      <c r="L27" s="19"/>
      <c r="M27" s="17">
        <v>1064</v>
      </c>
      <c r="N27" s="20">
        <v>25</v>
      </c>
      <c r="O27" s="26">
        <f>J27-K13-M27-N27</f>
        <v>31911.67</v>
      </c>
    </row>
    <row r="28" spans="1:15" ht="14.25" customHeight="1" x14ac:dyDescent="0.25">
      <c r="A28" s="29">
        <v>18</v>
      </c>
      <c r="B28" s="36" t="s">
        <v>100</v>
      </c>
      <c r="C28" s="36" t="s">
        <v>101</v>
      </c>
      <c r="D28" s="31" t="s">
        <v>15</v>
      </c>
      <c r="E28" s="33" t="s">
        <v>102</v>
      </c>
      <c r="F28" s="33" t="s">
        <v>37</v>
      </c>
      <c r="G28" s="33" t="s">
        <v>16</v>
      </c>
      <c r="H28" s="37">
        <v>44571</v>
      </c>
      <c r="I28" s="37">
        <v>45017</v>
      </c>
      <c r="J28" s="27">
        <v>58000</v>
      </c>
      <c r="K28" s="27">
        <v>1664.6</v>
      </c>
      <c r="L28" s="17">
        <v>3110.29</v>
      </c>
      <c r="M28" s="17">
        <v>1763.2</v>
      </c>
      <c r="N28" s="17">
        <v>25</v>
      </c>
      <c r="O28" s="17">
        <f t="shared" ref="O28:O38" si="2">+J28-K28-L28-M28-N28</f>
        <v>51436.91</v>
      </c>
    </row>
    <row r="29" spans="1:15" ht="14.25" customHeight="1" x14ac:dyDescent="0.3">
      <c r="A29" s="29">
        <v>19</v>
      </c>
      <c r="B29" s="30" t="s">
        <v>99</v>
      </c>
      <c r="C29" s="30" t="s">
        <v>41</v>
      </c>
      <c r="D29" s="31" t="s">
        <v>15</v>
      </c>
      <c r="E29" s="32" t="s">
        <v>42</v>
      </c>
      <c r="F29" s="32" t="s">
        <v>23</v>
      </c>
      <c r="G29" s="33" t="s">
        <v>16</v>
      </c>
      <c r="H29" s="34">
        <v>44088</v>
      </c>
      <c r="I29" s="35">
        <v>44453</v>
      </c>
      <c r="J29" s="27">
        <v>14157</v>
      </c>
      <c r="K29" s="27">
        <v>406.31</v>
      </c>
      <c r="L29" s="17">
        <v>0</v>
      </c>
      <c r="M29" s="17">
        <v>430.37</v>
      </c>
      <c r="N29" s="17">
        <v>25</v>
      </c>
      <c r="O29" s="17">
        <f t="shared" si="2"/>
        <v>13295.32</v>
      </c>
    </row>
    <row r="30" spans="1:15" ht="14.25" customHeight="1" x14ac:dyDescent="0.3">
      <c r="A30" s="29">
        <v>20</v>
      </c>
      <c r="B30" s="30" t="s">
        <v>122</v>
      </c>
      <c r="C30" s="30" t="s">
        <v>123</v>
      </c>
      <c r="D30" s="31" t="s">
        <v>17</v>
      </c>
      <c r="E30" s="32" t="s">
        <v>124</v>
      </c>
      <c r="F30" s="32" t="s">
        <v>23</v>
      </c>
      <c r="G30" s="33" t="s">
        <v>16</v>
      </c>
      <c r="H30" s="34">
        <v>44256</v>
      </c>
      <c r="I30" s="34">
        <v>44256</v>
      </c>
      <c r="J30" s="47" t="s">
        <v>125</v>
      </c>
      <c r="K30" s="47" t="s">
        <v>126</v>
      </c>
      <c r="L30" s="48" t="s">
        <v>127</v>
      </c>
      <c r="M30" s="48" t="s">
        <v>128</v>
      </c>
      <c r="N30" s="48" t="s">
        <v>129</v>
      </c>
      <c r="O30" s="48" t="s">
        <v>130</v>
      </c>
    </row>
    <row r="31" spans="1:15" ht="14.25" customHeight="1" x14ac:dyDescent="0.3">
      <c r="A31" s="29">
        <v>21</v>
      </c>
      <c r="B31" s="30" t="s">
        <v>108</v>
      </c>
      <c r="C31" s="30" t="s">
        <v>109</v>
      </c>
      <c r="D31" s="31" t="s">
        <v>15</v>
      </c>
      <c r="E31" s="32" t="s">
        <v>110</v>
      </c>
      <c r="F31" s="32" t="s">
        <v>111</v>
      </c>
      <c r="G31" s="33" t="s">
        <v>16</v>
      </c>
      <c r="H31" s="38" t="s">
        <v>112</v>
      </c>
      <c r="I31" s="35">
        <v>45297</v>
      </c>
      <c r="J31" s="27">
        <v>40530.1</v>
      </c>
      <c r="K31" s="27">
        <v>1664.6</v>
      </c>
      <c r="L31" s="17">
        <v>517.47</v>
      </c>
      <c r="M31" s="17">
        <v>1232.1199999999999</v>
      </c>
      <c r="N31" s="17">
        <v>25</v>
      </c>
      <c r="O31" s="17">
        <f t="shared" si="2"/>
        <v>37090.909999999996</v>
      </c>
    </row>
    <row r="32" spans="1:15" ht="15.75" x14ac:dyDescent="0.3">
      <c r="A32" s="29">
        <v>22</v>
      </c>
      <c r="B32" s="30" t="s">
        <v>55</v>
      </c>
      <c r="C32" s="30" t="s">
        <v>56</v>
      </c>
      <c r="D32" s="31" t="s">
        <v>17</v>
      </c>
      <c r="E32" s="32" t="s">
        <v>54</v>
      </c>
      <c r="F32" s="32" t="s">
        <v>53</v>
      </c>
      <c r="G32" s="33" t="s">
        <v>16</v>
      </c>
      <c r="H32" s="34">
        <v>44136</v>
      </c>
      <c r="I32" s="35">
        <v>44501</v>
      </c>
      <c r="J32" s="27">
        <v>17303</v>
      </c>
      <c r="K32" s="27">
        <v>496.6</v>
      </c>
      <c r="L32" s="17">
        <v>0</v>
      </c>
      <c r="M32" s="17">
        <v>526.01</v>
      </c>
      <c r="N32" s="17">
        <v>25</v>
      </c>
      <c r="O32" s="17">
        <f t="shared" si="2"/>
        <v>16255.390000000001</v>
      </c>
    </row>
    <row r="33" spans="1:25" ht="15.75" x14ac:dyDescent="0.3">
      <c r="A33" s="29">
        <v>23</v>
      </c>
      <c r="B33" s="30" t="s">
        <v>57</v>
      </c>
      <c r="C33" s="30" t="s">
        <v>58</v>
      </c>
      <c r="D33" s="31" t="s">
        <v>15</v>
      </c>
      <c r="E33" s="32" t="s">
        <v>59</v>
      </c>
      <c r="F33" s="32" t="s">
        <v>22</v>
      </c>
      <c r="G33" s="33" t="s">
        <v>16</v>
      </c>
      <c r="H33" s="34">
        <v>44105</v>
      </c>
      <c r="I33" s="35">
        <v>44470</v>
      </c>
      <c r="J33" s="27">
        <v>48757.5</v>
      </c>
      <c r="K33" s="27">
        <v>1399.34</v>
      </c>
      <c r="L33" s="17">
        <v>1678.64</v>
      </c>
      <c r="M33" s="17">
        <v>1482.23</v>
      </c>
      <c r="N33" s="17">
        <v>25</v>
      </c>
      <c r="O33" s="17">
        <f t="shared" si="2"/>
        <v>44172.29</v>
      </c>
    </row>
    <row r="34" spans="1:25" x14ac:dyDescent="0.25">
      <c r="A34" s="29">
        <v>24</v>
      </c>
      <c r="B34" s="36" t="s">
        <v>64</v>
      </c>
      <c r="C34" s="36" t="s">
        <v>65</v>
      </c>
      <c r="D34" s="31" t="s">
        <v>17</v>
      </c>
      <c r="E34" s="33" t="s">
        <v>81</v>
      </c>
      <c r="F34" s="33" t="s">
        <v>63</v>
      </c>
      <c r="G34" s="33" t="s">
        <v>16</v>
      </c>
      <c r="H34" s="37">
        <v>44136</v>
      </c>
      <c r="I34" s="35">
        <v>45017</v>
      </c>
      <c r="J34" s="27">
        <v>30000</v>
      </c>
      <c r="K34" s="27">
        <v>861</v>
      </c>
      <c r="L34" s="17">
        <v>0</v>
      </c>
      <c r="M34" s="17">
        <v>912</v>
      </c>
      <c r="N34" s="17">
        <v>25</v>
      </c>
      <c r="O34" s="17">
        <f t="shared" si="2"/>
        <v>28202</v>
      </c>
    </row>
    <row r="35" spans="1:25" ht="15.75" x14ac:dyDescent="0.3">
      <c r="A35" s="29">
        <v>25</v>
      </c>
      <c r="B35" s="30" t="s">
        <v>60</v>
      </c>
      <c r="C35" s="30" t="s">
        <v>61</v>
      </c>
      <c r="D35" s="31" t="s">
        <v>17</v>
      </c>
      <c r="E35" s="32" t="s">
        <v>62</v>
      </c>
      <c r="F35" s="32" t="s">
        <v>63</v>
      </c>
      <c r="G35" s="33" t="s">
        <v>16</v>
      </c>
      <c r="H35" s="34">
        <v>44136</v>
      </c>
      <c r="I35" s="35">
        <v>45017</v>
      </c>
      <c r="J35" s="27">
        <v>30000</v>
      </c>
      <c r="K35" s="27">
        <v>861</v>
      </c>
      <c r="L35" s="17">
        <v>0</v>
      </c>
      <c r="M35" s="17">
        <v>912</v>
      </c>
      <c r="N35" s="17">
        <v>25</v>
      </c>
      <c r="O35" s="17">
        <f t="shared" si="2"/>
        <v>28202</v>
      </c>
    </row>
    <row r="36" spans="1:25" ht="15.75" x14ac:dyDescent="0.3">
      <c r="A36" s="29">
        <v>26</v>
      </c>
      <c r="B36" s="30" t="s">
        <v>83</v>
      </c>
      <c r="C36" s="30" t="s">
        <v>84</v>
      </c>
      <c r="D36" s="31" t="s">
        <v>85</v>
      </c>
      <c r="E36" s="32" t="s">
        <v>86</v>
      </c>
      <c r="F36" s="32" t="s">
        <v>63</v>
      </c>
      <c r="G36" s="33" t="s">
        <v>16</v>
      </c>
      <c r="H36" s="34">
        <v>44409</v>
      </c>
      <c r="I36" s="35">
        <v>45017</v>
      </c>
      <c r="J36" s="27">
        <v>25000</v>
      </c>
      <c r="K36" s="27">
        <v>717.5</v>
      </c>
      <c r="L36" s="17">
        <v>0</v>
      </c>
      <c r="M36" s="17">
        <v>760</v>
      </c>
      <c r="N36" s="17">
        <v>25</v>
      </c>
      <c r="O36" s="17">
        <f t="shared" si="2"/>
        <v>23497.5</v>
      </c>
    </row>
    <row r="37" spans="1:25" ht="15.75" x14ac:dyDescent="0.3">
      <c r="A37" s="29">
        <v>27</v>
      </c>
      <c r="B37" s="30" t="s">
        <v>28</v>
      </c>
      <c r="C37" s="30" t="s">
        <v>29</v>
      </c>
      <c r="D37" s="31" t="s">
        <v>15</v>
      </c>
      <c r="E37" s="32" t="s">
        <v>66</v>
      </c>
      <c r="F37" s="32" t="s">
        <v>27</v>
      </c>
      <c r="G37" s="33" t="s">
        <v>16</v>
      </c>
      <c r="H37" s="34">
        <v>44199</v>
      </c>
      <c r="I37" s="34">
        <v>44564</v>
      </c>
      <c r="J37" s="27">
        <v>21771.75</v>
      </c>
      <c r="K37" s="27">
        <v>624.85</v>
      </c>
      <c r="L37" s="17">
        <v>0</v>
      </c>
      <c r="M37" s="17">
        <v>661.86</v>
      </c>
      <c r="N37" s="17">
        <v>25</v>
      </c>
      <c r="O37" s="17">
        <f t="shared" si="2"/>
        <v>20460.04</v>
      </c>
    </row>
    <row r="38" spans="1:25" ht="15.75" x14ac:dyDescent="0.3">
      <c r="A38" s="29">
        <v>28</v>
      </c>
      <c r="B38" s="30" t="s">
        <v>67</v>
      </c>
      <c r="C38" s="30" t="s">
        <v>68</v>
      </c>
      <c r="D38" s="31" t="s">
        <v>15</v>
      </c>
      <c r="E38" s="32" t="s">
        <v>66</v>
      </c>
      <c r="F38" s="32" t="s">
        <v>27</v>
      </c>
      <c r="G38" s="33" t="s">
        <v>16</v>
      </c>
      <c r="H38" s="34">
        <v>44136</v>
      </c>
      <c r="I38" s="34">
        <v>44501</v>
      </c>
      <c r="J38" s="27">
        <v>21771.75</v>
      </c>
      <c r="K38" s="27">
        <v>624.85</v>
      </c>
      <c r="L38" s="17">
        <v>0</v>
      </c>
      <c r="M38" s="17">
        <v>661.86</v>
      </c>
      <c r="N38" s="17">
        <v>25</v>
      </c>
      <c r="O38" s="17">
        <f t="shared" si="2"/>
        <v>20460.04</v>
      </c>
    </row>
    <row r="39" spans="1:25" x14ac:dyDescent="0.25">
      <c r="A39" s="29" t="s">
        <v>69</v>
      </c>
      <c r="B39" s="44"/>
      <c r="C39" s="44"/>
      <c r="D39" s="44"/>
      <c r="E39" s="44"/>
      <c r="F39" s="44"/>
      <c r="G39" s="44"/>
      <c r="H39" s="45"/>
      <c r="I39" s="44"/>
      <c r="J39" s="27">
        <f ca="1">SUM(J12:J43)</f>
        <v>1029297.33</v>
      </c>
      <c r="K39" s="28">
        <f ca="1">SUM(K12:K43)</f>
        <v>30042.039999999994</v>
      </c>
      <c r="L39" s="17">
        <f ca="1">SUM(L12:L45)</f>
        <v>35400.32</v>
      </c>
      <c r="M39" s="17">
        <f ca="1">SUM(M12:M45)</f>
        <v>31290.621200000001</v>
      </c>
      <c r="N39" s="17">
        <f ca="1">SUM(N12:N45)</f>
        <v>3779.9</v>
      </c>
      <c r="O39" s="17">
        <f ca="1">SUM(O12:O45)</f>
        <v>826251.97880000016</v>
      </c>
    </row>
    <row r="41" spans="1:25" s="14" customForma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s="14" customForma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s="14" customForma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7" spans="1:25" x14ac:dyDescent="0.25">
      <c r="P47" s="25"/>
      <c r="Q47" s="21"/>
      <c r="R47" s="22"/>
      <c r="S47" s="23"/>
      <c r="T47" s="21"/>
      <c r="U47" s="24"/>
    </row>
    <row r="48" spans="1:25" x14ac:dyDescent="0.25">
      <c r="P48" s="25"/>
      <c r="Q48" s="21"/>
      <c r="R48" s="22"/>
      <c r="S48" s="23"/>
      <c r="T48" s="21"/>
      <c r="U48" s="24"/>
    </row>
    <row r="49" spans="4:21" x14ac:dyDescent="0.25">
      <c r="P49" s="25"/>
      <c r="Q49" s="21"/>
      <c r="R49" s="22"/>
      <c r="S49" s="23"/>
      <c r="T49" s="21"/>
      <c r="U49" s="24"/>
    </row>
    <row r="51" spans="4:21" x14ac:dyDescent="0.25">
      <c r="D51" s="13"/>
    </row>
    <row r="52" spans="4:21" x14ac:dyDescent="0.25">
      <c r="D52" s="13"/>
    </row>
    <row r="56" spans="4:21" x14ac:dyDescent="0.25">
      <c r="L56" s="16"/>
    </row>
    <row r="62" spans="4:21" x14ac:dyDescent="0.25">
      <c r="N62" s="50" t="s">
        <v>78</v>
      </c>
      <c r="O62" s="50"/>
    </row>
    <row r="63" spans="4:21" x14ac:dyDescent="0.25">
      <c r="N63" s="49" t="s">
        <v>79</v>
      </c>
      <c r="O63" s="49"/>
    </row>
  </sheetData>
  <sortState ref="A11:O49">
    <sortCondition ref="F10:F49"/>
  </sortState>
  <mergeCells count="2">
    <mergeCell ref="N63:O63"/>
    <mergeCell ref="N62:O62"/>
  </mergeCells>
  <dataValidations count="5">
    <dataValidation type="list" allowBlank="1" showInputMessage="1" showErrorMessage="1" sqref="F5:F8">
      <formula1>INDIRECT($D$5)</formula1>
    </dataValidation>
    <dataValidation type="list" allowBlank="1" showInputMessage="1" showErrorMessage="1" sqref="F9">
      <formula1>Meses</formula1>
    </dataValidation>
    <dataValidation type="list" allowBlank="1" showInputMessage="1" showErrorMessage="1" sqref="C9">
      <formula1>Años</formula1>
    </dataValidation>
    <dataValidation type="list" allowBlank="1" showInputMessage="1" showErrorMessage="1" sqref="C5:C8">
      <formula1>Regiones</formula1>
    </dataValidation>
    <dataValidation type="list" allowBlank="1" showInputMessage="1" showErrorMessage="1" sqref="D11:D38">
      <formula1>Sexos</formula1>
    </dataValidation>
  </dataValidations>
  <pageMargins left="0.25" right="0.25" top="0.75" bottom="0.75" header="0.3" footer="0.3"/>
  <pageSetup paperSize="9" scale="31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Reinoso</dc:creator>
  <cp:lastModifiedBy>Aristina Familia</cp:lastModifiedBy>
  <cp:lastPrinted>2025-01-13T13:07:52Z</cp:lastPrinted>
  <dcterms:created xsi:type="dcterms:W3CDTF">2021-08-09T19:11:52Z</dcterms:created>
  <dcterms:modified xsi:type="dcterms:W3CDTF">2025-01-14T14:18:06Z</dcterms:modified>
</cp:coreProperties>
</file>