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15600" windowHeight="11160" firstSheet="1" activeTab="1"/>
  </bookViews>
  <sheets>
    <sheet name="PPNE1" sheetId="1" r:id="rId1"/>
    <sheet name="PPNE2" sheetId="2" r:id="rId2"/>
    <sheet name="Sheet1" sheetId="3" state="hidden" r:id="rId3"/>
    <sheet name="PPNE2.1" sheetId="4" r:id="rId4"/>
    <sheet name="PPNE3" sheetId="5" r:id="rId5"/>
    <sheet name="PPNE4" sheetId="6" r:id="rId6"/>
    <sheet name="PPNE5" sheetId="7" r:id="rId7"/>
    <sheet name="Insumos" sheetId="8" state="hidden" r:id="rId8"/>
  </sheets>
  <externalReferences>
    <externalReference r:id="rId9"/>
  </externalReferences>
  <definedNames>
    <definedName name="_xlnm._FilterDatabase" localSheetId="7" hidden="1">Insumos!$A$1:$E$517</definedName>
    <definedName name="_xlnm._FilterDatabase" localSheetId="1" hidden="1">PPNE2!$A$8:$CD$113</definedName>
    <definedName name="Insumos" localSheetId="1">Insumos!$A$540:$A$583</definedName>
    <definedName name="Insumos">Insumos!$A$540:$A$583</definedName>
    <definedName name="lsAcabadosTextiles">Insumos!$C$2:$C$3</definedName>
    <definedName name="lsAireAcondicionado">Insumos!$C$333:$C$334</definedName>
    <definedName name="lsAlimentosyBebidas">Insumos!$C$4:$C$23</definedName>
    <definedName name="lsArticulosdePlastico">Insumos!$C$24:$C$30</definedName>
    <definedName name="lsElectrodomesticos">Insumos!$C$31:$C$35</definedName>
    <definedName name="lsEquiposComputos">Insumos!$C$132:$C$136</definedName>
    <definedName name="lsEquiposMedicos">Insumos!$C$44:$C$131</definedName>
    <definedName name="lsEquiposSeguridad">Insumos!$C$137:$C$138</definedName>
    <definedName name="lsEquiposTransporte">Insumos!$C$518:$C$520</definedName>
    <definedName name="lsEventosGenerales">Insumos!$C$139:$C$141</definedName>
    <definedName name="lsGasoil">Insumos!$C$142:$C$149</definedName>
    <definedName name="lsHerramientasMenores">Insumos!$C$150:$C$179</definedName>
    <definedName name="lsImpresionyEncuadernacion">Insumos!$C$180</definedName>
    <definedName name="lsLlantasyNeumaticos">Insumos!$C$181:$C$188</definedName>
    <definedName name="lsMantenimiento">Insumos!$C$189:$C$202</definedName>
    <definedName name="lsMaterialesdeLimpieza">Insumos!$C$203:$C$217</definedName>
    <definedName name="lsMueblesdeAlojamiento">Insumos!$C$218:$C$219</definedName>
    <definedName name="lsMueblesdeOficina">Insumos!$C$220:$C$243</definedName>
    <definedName name="lsObrasMenoresEdificaciones">Insumos!$C$244</definedName>
    <definedName name="lsOtrosEquipos">Insumos!$C$245:$C$248</definedName>
    <definedName name="lsPeaje">Insumos!$C$249</definedName>
    <definedName name="lsPinturas">Insumos!$C$250:$C$251</definedName>
    <definedName name="lsProductosArtesGraficas">Insumos!$C$252:$C$253</definedName>
    <definedName name="lsProductosdeCemento">Insumos!$C$254</definedName>
    <definedName name="lsProductosdeLoza">Insumos!$C$255:$C$257</definedName>
    <definedName name="lsProductosdePapel">Insumos!$C$258:$C$282</definedName>
    <definedName name="lsProductosdeVidrio">Insumos!$C$283:$C$287</definedName>
    <definedName name="lsProductosElectricos">Insumos!$C$288:$C$309</definedName>
    <definedName name="lsProductosMedicinalesH">Insumos!$C$310:$C$328</definedName>
    <definedName name="lsProductosMetalicos">Insumos!$C$329</definedName>
    <definedName name="lsProductosQuimicos">Insumos!$C$330</definedName>
    <definedName name="lsPublicidadyPropaganda">Insumos!$C$331</definedName>
    <definedName name="lsServiciosTecnicosProfesionales">Insumos!$C$332</definedName>
    <definedName name="lsTelecomunicaciones">Insumos!$C$36:$C$43</definedName>
    <definedName name="lsUtilesdeCocina">Insumos!$C$335:$C$346</definedName>
    <definedName name="lsUtilesdeOficina">Insumos!$C$347:$C$475</definedName>
    <definedName name="lsUtilesMenoresMQ">Insumos!$C$476:$C$513</definedName>
    <definedName name="lsViaticosDP">Insumos!$C$514:$C$517</definedName>
    <definedName name="Productos">[1]!Tabla3[Productos]</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17" i="2" l="1"/>
  <c r="R94" i="2"/>
  <c r="R93" i="2"/>
  <c r="R92" i="2"/>
  <c r="R91" i="2"/>
  <c r="R112" i="2" l="1"/>
  <c r="R111" i="2"/>
  <c r="R84" i="2"/>
  <c r="R31" i="2"/>
  <c r="R29" i="2"/>
  <c r="J326" i="7" l="1"/>
  <c r="J325" i="7"/>
  <c r="J324" i="7" s="1"/>
  <c r="J323" i="7" s="1"/>
  <c r="I325" i="7"/>
  <c r="I324" i="7" s="1"/>
  <c r="I323" i="7" s="1"/>
  <c r="H325" i="7"/>
  <c r="H324" i="7" s="1"/>
  <c r="H323" i="7" s="1"/>
  <c r="G325" i="7"/>
  <c r="G324" i="7"/>
  <c r="G323" i="7" s="1"/>
  <c r="J322" i="7"/>
  <c r="J321" i="7" s="1"/>
  <c r="I321" i="7"/>
  <c r="H321" i="7"/>
  <c r="G321" i="7"/>
  <c r="J320" i="7"/>
  <c r="I319" i="7"/>
  <c r="H319" i="7"/>
  <c r="G319" i="7"/>
  <c r="J318" i="7"/>
  <c r="J317" i="7" s="1"/>
  <c r="I317" i="7"/>
  <c r="H317" i="7"/>
  <c r="G317" i="7"/>
  <c r="J316" i="7"/>
  <c r="J315" i="7"/>
  <c r="I314" i="7"/>
  <c r="I313" i="7" s="1"/>
  <c r="H314" i="7"/>
  <c r="G314" i="7"/>
  <c r="H313" i="7"/>
  <c r="J312" i="7"/>
  <c r="I311" i="7"/>
  <c r="I310" i="7" s="1"/>
  <c r="H311" i="7"/>
  <c r="G311" i="7"/>
  <c r="G310" i="7" s="1"/>
  <c r="H310" i="7"/>
  <c r="J309" i="7"/>
  <c r="I308" i="7"/>
  <c r="H308" i="7"/>
  <c r="G308" i="7"/>
  <c r="J307" i="7"/>
  <c r="J306" i="7" s="1"/>
  <c r="I306" i="7"/>
  <c r="H306" i="7"/>
  <c r="G306" i="7"/>
  <c r="J305" i="7"/>
  <c r="I304" i="7"/>
  <c r="H304" i="7"/>
  <c r="G304" i="7"/>
  <c r="J303" i="7"/>
  <c r="I302" i="7"/>
  <c r="H302" i="7"/>
  <c r="G302" i="7"/>
  <c r="J300" i="7"/>
  <c r="I299" i="7"/>
  <c r="H299" i="7"/>
  <c r="G299" i="7"/>
  <c r="I297" i="7"/>
  <c r="H297" i="7"/>
  <c r="G297" i="7"/>
  <c r="G294" i="7" s="1"/>
  <c r="J296" i="7"/>
  <c r="J295" i="7" s="1"/>
  <c r="I295" i="7"/>
  <c r="H295" i="7"/>
  <c r="G295" i="7"/>
  <c r="J293" i="7"/>
  <c r="J292" i="7"/>
  <c r="I292" i="7"/>
  <c r="H292" i="7"/>
  <c r="H289" i="7" s="1"/>
  <c r="G292" i="7"/>
  <c r="J291" i="7"/>
  <c r="J290" i="7" s="1"/>
  <c r="I290" i="7"/>
  <c r="H290" i="7"/>
  <c r="G290" i="7"/>
  <c r="G289" i="7"/>
  <c r="J288" i="7"/>
  <c r="G287" i="7"/>
  <c r="J286" i="7"/>
  <c r="J285" i="7" s="1"/>
  <c r="I285" i="7"/>
  <c r="H285" i="7"/>
  <c r="G285" i="7"/>
  <c r="J284" i="7"/>
  <c r="J283" i="7" s="1"/>
  <c r="I283" i="7"/>
  <c r="H283" i="7"/>
  <c r="G283" i="7"/>
  <c r="G282" i="7" s="1"/>
  <c r="J281" i="7"/>
  <c r="J280" i="7" s="1"/>
  <c r="I280" i="7"/>
  <c r="H280" i="7"/>
  <c r="G280" i="7"/>
  <c r="J279" i="7"/>
  <c r="J278" i="7" s="1"/>
  <c r="I278" i="7"/>
  <c r="H278" i="7"/>
  <c r="G278" i="7"/>
  <c r="J277" i="7"/>
  <c r="J276" i="7"/>
  <c r="I276" i="7"/>
  <c r="H276" i="7"/>
  <c r="G276" i="7"/>
  <c r="J275" i="7"/>
  <c r="J274" i="7" s="1"/>
  <c r="I274" i="7"/>
  <c r="H274" i="7"/>
  <c r="G274" i="7"/>
  <c r="J273" i="7"/>
  <c r="I272" i="7"/>
  <c r="I271" i="7" s="1"/>
  <c r="H272" i="7"/>
  <c r="G272" i="7"/>
  <c r="I268" i="7"/>
  <c r="H268" i="7"/>
  <c r="H265" i="7" s="1"/>
  <c r="G268" i="7"/>
  <c r="I266" i="7"/>
  <c r="H266" i="7"/>
  <c r="G266" i="7"/>
  <c r="G265" i="7" s="1"/>
  <c r="J264" i="7"/>
  <c r="I263" i="7"/>
  <c r="I262" i="7" s="1"/>
  <c r="H263" i="7"/>
  <c r="G263" i="7"/>
  <c r="G262" i="7" s="1"/>
  <c r="G254" i="7" s="1"/>
  <c r="H262" i="7"/>
  <c r="J261" i="7"/>
  <c r="I260" i="7"/>
  <c r="H260" i="7"/>
  <c r="G260" i="7"/>
  <c r="J259" i="7"/>
  <c r="J258" i="7" s="1"/>
  <c r="I258" i="7"/>
  <c r="H258" i="7"/>
  <c r="G258" i="7"/>
  <c r="J257" i="7"/>
  <c r="J256" i="7"/>
  <c r="J255" i="7" s="1"/>
  <c r="I255" i="7"/>
  <c r="H255" i="7"/>
  <c r="G255" i="7"/>
  <c r="J253" i="7"/>
  <c r="J252" i="7" s="1"/>
  <c r="I252" i="7"/>
  <c r="H252" i="7"/>
  <c r="G252" i="7"/>
  <c r="J251" i="7"/>
  <c r="J250" i="7" s="1"/>
  <c r="I250" i="7"/>
  <c r="H250" i="7"/>
  <c r="G250" i="7"/>
  <c r="J249" i="7"/>
  <c r="J248" i="7" s="1"/>
  <c r="I248" i="7"/>
  <c r="H248" i="7"/>
  <c r="G248" i="7"/>
  <c r="J247" i="7"/>
  <c r="J246" i="7"/>
  <c r="I246" i="7"/>
  <c r="H246" i="7"/>
  <c r="G246" i="7"/>
  <c r="G237" i="7" s="1"/>
  <c r="J245" i="7"/>
  <c r="J244" i="7" s="1"/>
  <c r="I244" i="7"/>
  <c r="H244" i="7"/>
  <c r="G244" i="7"/>
  <c r="J243" i="7"/>
  <c r="J242" i="7"/>
  <c r="I241" i="7"/>
  <c r="H241" i="7"/>
  <c r="G241" i="7"/>
  <c r="J240" i="7"/>
  <c r="J239" i="7"/>
  <c r="I238" i="7"/>
  <c r="H238" i="7"/>
  <c r="G238" i="7"/>
  <c r="J236" i="7"/>
  <c r="J235" i="7"/>
  <c r="J234" i="7"/>
  <c r="J233" i="7"/>
  <c r="I232" i="7"/>
  <c r="H232" i="7"/>
  <c r="G232" i="7"/>
  <c r="J231" i="7"/>
  <c r="J230" i="7"/>
  <c r="J229" i="7"/>
  <c r="J228" i="7"/>
  <c r="J227" i="7"/>
  <c r="J226" i="7"/>
  <c r="I225" i="7"/>
  <c r="I224" i="7" s="1"/>
  <c r="H225" i="7"/>
  <c r="G225" i="7"/>
  <c r="J223" i="7"/>
  <c r="J222" i="7" s="1"/>
  <c r="I222" i="7"/>
  <c r="H222" i="7"/>
  <c r="G222" i="7"/>
  <c r="J221" i="7"/>
  <c r="J220" i="7"/>
  <c r="J219" i="7"/>
  <c r="I218" i="7"/>
  <c r="H218" i="7"/>
  <c r="G218" i="7"/>
  <c r="J217" i="7"/>
  <c r="J216" i="7"/>
  <c r="J215" i="7"/>
  <c r="I214" i="7"/>
  <c r="H214" i="7"/>
  <c r="G214" i="7"/>
  <c r="J213" i="7"/>
  <c r="J211" i="7"/>
  <c r="I210" i="7"/>
  <c r="I209" i="7" s="1"/>
  <c r="H210" i="7"/>
  <c r="G210" i="7"/>
  <c r="I207" i="7"/>
  <c r="H207" i="7"/>
  <c r="G207" i="7"/>
  <c r="J206" i="7"/>
  <c r="I205" i="7"/>
  <c r="H205" i="7"/>
  <c r="H200" i="7" s="1"/>
  <c r="G205" i="7"/>
  <c r="J204" i="7"/>
  <c r="I203" i="7"/>
  <c r="I200" i="7" s="1"/>
  <c r="H203" i="7"/>
  <c r="G203" i="7"/>
  <c r="J202" i="7"/>
  <c r="J201" i="7" s="1"/>
  <c r="I201" i="7"/>
  <c r="H201" i="7"/>
  <c r="G201" i="7"/>
  <c r="J199" i="7"/>
  <c r="J198" i="7"/>
  <c r="J197" i="7" s="1"/>
  <c r="I198" i="7"/>
  <c r="I197" i="7" s="1"/>
  <c r="H198" i="7"/>
  <c r="H197" i="7" s="1"/>
  <c r="G198" i="7"/>
  <c r="G197" i="7" s="1"/>
  <c r="J196" i="7"/>
  <c r="J195" i="7"/>
  <c r="I195" i="7"/>
  <c r="H195" i="7"/>
  <c r="G195" i="7"/>
  <c r="J194" i="7"/>
  <c r="I193" i="7"/>
  <c r="H193" i="7"/>
  <c r="G193" i="7"/>
  <c r="J192" i="7"/>
  <c r="I191" i="7"/>
  <c r="H191" i="7"/>
  <c r="G191" i="7"/>
  <c r="J190" i="7"/>
  <c r="J189" i="7"/>
  <c r="I189" i="7"/>
  <c r="H189" i="7"/>
  <c r="H188" i="7" s="1"/>
  <c r="G189" i="7"/>
  <c r="G188" i="7" s="1"/>
  <c r="J187" i="7"/>
  <c r="J186" i="7"/>
  <c r="I186" i="7"/>
  <c r="H186" i="7"/>
  <c r="G186" i="7"/>
  <c r="J185" i="7"/>
  <c r="J184" i="7"/>
  <c r="I184" i="7"/>
  <c r="H184" i="7"/>
  <c r="G184" i="7"/>
  <c r="J183" i="7"/>
  <c r="J182" i="7" s="1"/>
  <c r="I182" i="7"/>
  <c r="H182" i="7"/>
  <c r="G182" i="7"/>
  <c r="J181" i="7"/>
  <c r="J180" i="7" s="1"/>
  <c r="I180" i="7"/>
  <c r="I179" i="7" s="1"/>
  <c r="H180" i="7"/>
  <c r="G180" i="7"/>
  <c r="J178" i="7"/>
  <c r="J177" i="7"/>
  <c r="I177" i="7"/>
  <c r="H177" i="7"/>
  <c r="G177" i="7"/>
  <c r="G171" i="7" s="1"/>
  <c r="J176" i="7"/>
  <c r="J175" i="7"/>
  <c r="J174" i="7" s="1"/>
  <c r="I174" i="7"/>
  <c r="H174" i="7"/>
  <c r="G174" i="7"/>
  <c r="J173" i="7"/>
  <c r="I172" i="7"/>
  <c r="I171" i="7" s="1"/>
  <c r="H172" i="7"/>
  <c r="G172" i="7"/>
  <c r="J169" i="7"/>
  <c r="J168" i="7"/>
  <c r="I167" i="7"/>
  <c r="H167" i="7"/>
  <c r="G167" i="7"/>
  <c r="J165" i="7"/>
  <c r="I164" i="7"/>
  <c r="H164" i="7"/>
  <c r="G164" i="7"/>
  <c r="J163" i="7"/>
  <c r="J162" i="7"/>
  <c r="J161" i="7"/>
  <c r="J160" i="7"/>
  <c r="J159" i="7"/>
  <c r="J158" i="7"/>
  <c r="I157" i="7"/>
  <c r="H157" i="7"/>
  <c r="G157" i="7"/>
  <c r="J156" i="7"/>
  <c r="J155" i="7"/>
  <c r="I154" i="7"/>
  <c r="H154" i="7"/>
  <c r="G154" i="7"/>
  <c r="J154" i="7" s="1"/>
  <c r="J153" i="7"/>
  <c r="J152" i="7"/>
  <c r="J151" i="7"/>
  <c r="J150" i="7" s="1"/>
  <c r="I150" i="7"/>
  <c r="H150" i="7"/>
  <c r="G150" i="7"/>
  <c r="J149" i="7"/>
  <c r="I148" i="7"/>
  <c r="H148" i="7"/>
  <c r="G148" i="7"/>
  <c r="J147" i="7"/>
  <c r="I146" i="7"/>
  <c r="H146" i="7"/>
  <c r="G146" i="7"/>
  <c r="J145" i="7"/>
  <c r="J144" i="7"/>
  <c r="I144" i="7"/>
  <c r="H144" i="7"/>
  <c r="G144" i="7"/>
  <c r="J142" i="7"/>
  <c r="J141" i="7"/>
  <c r="I141" i="7"/>
  <c r="H141" i="7"/>
  <c r="G141" i="7"/>
  <c r="J140" i="7"/>
  <c r="J139" i="7"/>
  <c r="J138" i="7"/>
  <c r="J137" i="7"/>
  <c r="J136" i="7"/>
  <c r="J135" i="7"/>
  <c r="J134" i="7"/>
  <c r="J133" i="7"/>
  <c r="J132" i="7"/>
  <c r="I131" i="7"/>
  <c r="I125" i="7" s="1"/>
  <c r="H131" i="7"/>
  <c r="G131" i="7"/>
  <c r="J130" i="7"/>
  <c r="J129" i="7"/>
  <c r="J128" i="7"/>
  <c r="J127" i="7"/>
  <c r="J126" i="7" s="1"/>
  <c r="I126" i="7"/>
  <c r="H126" i="7"/>
  <c r="H125" i="7" s="1"/>
  <c r="G126" i="7"/>
  <c r="G125" i="7"/>
  <c r="J124" i="7"/>
  <c r="J123" i="7" s="1"/>
  <c r="I123" i="7"/>
  <c r="H123" i="7"/>
  <c r="G123" i="7"/>
  <c r="J122" i="7"/>
  <c r="I121" i="7"/>
  <c r="H121" i="7"/>
  <c r="G121" i="7"/>
  <c r="J120" i="7"/>
  <c r="I119" i="7"/>
  <c r="H119" i="7"/>
  <c r="G119" i="7"/>
  <c r="J118" i="7"/>
  <c r="J117" i="7"/>
  <c r="I117" i="7"/>
  <c r="H117" i="7"/>
  <c r="G117" i="7"/>
  <c r="J115" i="7"/>
  <c r="J114" i="7" s="1"/>
  <c r="I114" i="7"/>
  <c r="H114" i="7"/>
  <c r="G114" i="7"/>
  <c r="J113" i="7"/>
  <c r="J112" i="7"/>
  <c r="I112" i="7"/>
  <c r="H112" i="7"/>
  <c r="G112" i="7"/>
  <c r="J111" i="7"/>
  <c r="J110" i="7" s="1"/>
  <c r="I110" i="7"/>
  <c r="H110" i="7"/>
  <c r="G110" i="7"/>
  <c r="J109" i="7"/>
  <c r="J108" i="7"/>
  <c r="J107" i="7"/>
  <c r="J106" i="7"/>
  <c r="J105" i="7"/>
  <c r="I104" i="7"/>
  <c r="H104" i="7"/>
  <c r="G104" i="7"/>
  <c r="G99" i="7" s="1"/>
  <c r="J103" i="7"/>
  <c r="J102" i="7"/>
  <c r="I102" i="7"/>
  <c r="H102" i="7"/>
  <c r="G102" i="7"/>
  <c r="J101" i="7"/>
  <c r="J100" i="7"/>
  <c r="I100" i="7"/>
  <c r="H100" i="7"/>
  <c r="H99" i="7" s="1"/>
  <c r="G100" i="7"/>
  <c r="J98" i="7"/>
  <c r="J97" i="7" s="1"/>
  <c r="I97" i="7"/>
  <c r="H97" i="7"/>
  <c r="G97" i="7"/>
  <c r="J96" i="7"/>
  <c r="J95" i="7" s="1"/>
  <c r="I95" i="7"/>
  <c r="H95" i="7"/>
  <c r="G95" i="7"/>
  <c r="J94" i="7"/>
  <c r="J93" i="7" s="1"/>
  <c r="I93" i="7"/>
  <c r="H93" i="7"/>
  <c r="H92" i="7" s="1"/>
  <c r="G93" i="7"/>
  <c r="J91" i="7"/>
  <c r="J90" i="7" s="1"/>
  <c r="I90" i="7"/>
  <c r="H90" i="7"/>
  <c r="G90" i="7"/>
  <c r="J89" i="7"/>
  <c r="I88" i="7"/>
  <c r="H88" i="7"/>
  <c r="H87" i="7" s="1"/>
  <c r="G88" i="7"/>
  <c r="I87" i="7"/>
  <c r="G87" i="7"/>
  <c r="J86" i="7"/>
  <c r="I85" i="7"/>
  <c r="H85" i="7"/>
  <c r="G85" i="7"/>
  <c r="J84" i="7"/>
  <c r="J83" i="7" s="1"/>
  <c r="I83" i="7"/>
  <c r="H83" i="7"/>
  <c r="H82" i="7" s="1"/>
  <c r="G83" i="7"/>
  <c r="G82" i="7" s="1"/>
  <c r="J81" i="7"/>
  <c r="J80" i="7"/>
  <c r="I80" i="7"/>
  <c r="H80" i="7"/>
  <c r="G80" i="7"/>
  <c r="J79" i="7"/>
  <c r="J78" i="7"/>
  <c r="I78" i="7"/>
  <c r="H78" i="7"/>
  <c r="G78" i="7"/>
  <c r="J77" i="7"/>
  <c r="J75" i="7" s="1"/>
  <c r="J76" i="7"/>
  <c r="I75" i="7"/>
  <c r="H75" i="7"/>
  <c r="G75" i="7"/>
  <c r="J74" i="7"/>
  <c r="I73" i="7"/>
  <c r="H73" i="7"/>
  <c r="G73" i="7"/>
  <c r="J72" i="7"/>
  <c r="I71" i="7"/>
  <c r="H71" i="7"/>
  <c r="G71" i="7"/>
  <c r="J70" i="7"/>
  <c r="J69" i="7"/>
  <c r="I69" i="7"/>
  <c r="H69" i="7"/>
  <c r="G69" i="7"/>
  <c r="J66" i="7"/>
  <c r="I65" i="7"/>
  <c r="H65" i="7"/>
  <c r="G65" i="7"/>
  <c r="J64" i="7"/>
  <c r="J63" i="7"/>
  <c r="I63" i="7"/>
  <c r="H63" i="7"/>
  <c r="G63" i="7"/>
  <c r="G58" i="7" s="1"/>
  <c r="J62" i="7"/>
  <c r="J61" i="7"/>
  <c r="I61" i="7"/>
  <c r="H61" i="7"/>
  <c r="G61" i="7"/>
  <c r="J60" i="7"/>
  <c r="J59" i="7" s="1"/>
  <c r="I59" i="7"/>
  <c r="H59" i="7"/>
  <c r="H58" i="7" s="1"/>
  <c r="G59" i="7"/>
  <c r="J57" i="7"/>
  <c r="J56" i="7"/>
  <c r="I55" i="7"/>
  <c r="I54" i="7" s="1"/>
  <c r="H55" i="7"/>
  <c r="H54" i="7" s="1"/>
  <c r="G55" i="7"/>
  <c r="G54" i="7"/>
  <c r="J53" i="7"/>
  <c r="J52" i="7"/>
  <c r="J51" i="7"/>
  <c r="J50" i="7"/>
  <c r="J49" i="7"/>
  <c r="J48" i="7"/>
  <c r="J47" i="7"/>
  <c r="J45" i="7" s="1"/>
  <c r="J46" i="7"/>
  <c r="I45" i="7"/>
  <c r="H45" i="7"/>
  <c r="G45" i="7"/>
  <c r="J44" i="7"/>
  <c r="I43" i="7"/>
  <c r="H43" i="7"/>
  <c r="H42" i="7" s="1"/>
  <c r="G43" i="7"/>
  <c r="G42" i="7" s="1"/>
  <c r="J41" i="7"/>
  <c r="J40" i="7"/>
  <c r="J39" i="7"/>
  <c r="J38" i="7"/>
  <c r="I37" i="7"/>
  <c r="H37" i="7"/>
  <c r="G37" i="7"/>
  <c r="J36" i="7"/>
  <c r="J35" i="7" s="1"/>
  <c r="I35" i="7"/>
  <c r="H35" i="7"/>
  <c r="G35" i="7"/>
  <c r="J34" i="7"/>
  <c r="J33" i="7"/>
  <c r="I33" i="7"/>
  <c r="H33" i="7"/>
  <c r="G33" i="7"/>
  <c r="J32" i="7"/>
  <c r="J31" i="7"/>
  <c r="J30" i="7"/>
  <c r="J29" i="7"/>
  <c r="J28" i="7"/>
  <c r="J27" i="7"/>
  <c r="I26" i="7"/>
  <c r="I21" i="7" s="1"/>
  <c r="I20" i="7" s="1"/>
  <c r="I19" i="7" s="1"/>
  <c r="H26" i="7"/>
  <c r="H21" i="7" s="1"/>
  <c r="H20" i="7" s="1"/>
  <c r="H19" i="7" s="1"/>
  <c r="G26" i="7"/>
  <c r="J25" i="7"/>
  <c r="J24" i="7"/>
  <c r="J23" i="7"/>
  <c r="J22" i="7"/>
  <c r="G21" i="7"/>
  <c r="G13" i="7"/>
  <c r="G11" i="7"/>
  <c r="G9" i="7"/>
  <c r="F7" i="7"/>
  <c r="F6" i="7"/>
  <c r="A5" i="7"/>
  <c r="A1" i="7"/>
  <c r="N328" i="6"/>
  <c r="N327" i="6" s="1"/>
  <c r="N326" i="6" s="1"/>
  <c r="N325" i="6" s="1"/>
  <c r="M327" i="6"/>
  <c r="M326" i="6" s="1"/>
  <c r="M325" i="6" s="1"/>
  <c r="L327" i="6"/>
  <c r="L326" i="6" s="1"/>
  <c r="L325" i="6" s="1"/>
  <c r="K327" i="6"/>
  <c r="J327" i="6"/>
  <c r="J326" i="6" s="1"/>
  <c r="J325" i="6" s="1"/>
  <c r="I327" i="6"/>
  <c r="H327" i="6"/>
  <c r="H326" i="6" s="1"/>
  <c r="H325" i="6" s="1"/>
  <c r="G327" i="6"/>
  <c r="K326" i="6"/>
  <c r="K325" i="6" s="1"/>
  <c r="I326" i="6"/>
  <c r="I325" i="6" s="1"/>
  <c r="G326" i="6"/>
  <c r="G325" i="6" s="1"/>
  <c r="N324" i="6"/>
  <c r="N323" i="6" s="1"/>
  <c r="M323" i="6"/>
  <c r="L323" i="6"/>
  <c r="K323" i="6"/>
  <c r="J323" i="6"/>
  <c r="I323" i="6"/>
  <c r="H323" i="6"/>
  <c r="G323" i="6"/>
  <c r="N322" i="6"/>
  <c r="N321" i="6"/>
  <c r="M321" i="6"/>
  <c r="L321" i="6"/>
  <c r="K321" i="6"/>
  <c r="J321" i="6"/>
  <c r="I321" i="6"/>
  <c r="H321" i="6"/>
  <c r="G321" i="6"/>
  <c r="N320" i="6"/>
  <c r="N319" i="6" s="1"/>
  <c r="M319" i="6"/>
  <c r="L319" i="6"/>
  <c r="K319" i="6"/>
  <c r="J319" i="6"/>
  <c r="I319" i="6"/>
  <c r="H319" i="6"/>
  <c r="G319" i="6"/>
  <c r="N318" i="6"/>
  <c r="N317" i="6"/>
  <c r="M316" i="6"/>
  <c r="M315" i="6" s="1"/>
  <c r="L316" i="6"/>
  <c r="K316" i="6"/>
  <c r="J316" i="6"/>
  <c r="J315" i="6" s="1"/>
  <c r="I316" i="6"/>
  <c r="H316" i="6"/>
  <c r="G316" i="6"/>
  <c r="N314" i="6"/>
  <c r="N313" i="6" s="1"/>
  <c r="N312" i="6" s="1"/>
  <c r="M313" i="6"/>
  <c r="L313" i="6"/>
  <c r="L312" i="6" s="1"/>
  <c r="K313" i="6"/>
  <c r="J313" i="6"/>
  <c r="J312" i="6" s="1"/>
  <c r="I313" i="6"/>
  <c r="I312" i="6" s="1"/>
  <c r="H313" i="6"/>
  <c r="H312" i="6" s="1"/>
  <c r="G313" i="6"/>
  <c r="G312" i="6" s="1"/>
  <c r="M312" i="6"/>
  <c r="K312" i="6"/>
  <c r="N311" i="6"/>
  <c r="M310" i="6"/>
  <c r="L310" i="6"/>
  <c r="K310" i="6"/>
  <c r="J310" i="6"/>
  <c r="I310" i="6"/>
  <c r="H310" i="6"/>
  <c r="G310" i="6"/>
  <c r="N309" i="6"/>
  <c r="N308" i="6"/>
  <c r="M308" i="6"/>
  <c r="L308" i="6"/>
  <c r="K308" i="6"/>
  <c r="J308" i="6"/>
  <c r="I308" i="6"/>
  <c r="H308" i="6"/>
  <c r="G308" i="6"/>
  <c r="N307" i="6"/>
  <c r="N306" i="6"/>
  <c r="M306" i="6"/>
  <c r="L306" i="6"/>
  <c r="K306" i="6"/>
  <c r="J306" i="6"/>
  <c r="I306" i="6"/>
  <c r="H306" i="6"/>
  <c r="G306" i="6"/>
  <c r="N305" i="6"/>
  <c r="N304" i="6" s="1"/>
  <c r="M304" i="6"/>
  <c r="L304" i="6"/>
  <c r="K304" i="6"/>
  <c r="J304" i="6"/>
  <c r="I304" i="6"/>
  <c r="H304" i="6"/>
  <c r="H303" i="6" s="1"/>
  <c r="G304" i="6"/>
  <c r="G303" i="6" s="1"/>
  <c r="J303" i="6"/>
  <c r="N302" i="6"/>
  <c r="N301" i="6"/>
  <c r="M301" i="6"/>
  <c r="L301" i="6"/>
  <c r="K301" i="6"/>
  <c r="J301" i="6"/>
  <c r="I301" i="6"/>
  <c r="H301" i="6"/>
  <c r="G301" i="6"/>
  <c r="N300" i="6"/>
  <c r="N299" i="6" s="1"/>
  <c r="M299" i="6"/>
  <c r="L299" i="6"/>
  <c r="K299" i="6"/>
  <c r="J299" i="6"/>
  <c r="I299" i="6"/>
  <c r="H299" i="6"/>
  <c r="G299" i="6"/>
  <c r="N298" i="6"/>
  <c r="N297" i="6" s="1"/>
  <c r="N296" i="6" s="1"/>
  <c r="M297" i="6"/>
  <c r="L297" i="6"/>
  <c r="L296" i="6" s="1"/>
  <c r="K297" i="6"/>
  <c r="K296" i="6" s="1"/>
  <c r="J297" i="6"/>
  <c r="I297" i="6"/>
  <c r="I296" i="6" s="1"/>
  <c r="H297" i="6"/>
  <c r="H296" i="6" s="1"/>
  <c r="G297" i="6"/>
  <c r="N295" i="6"/>
  <c r="N294" i="6" s="1"/>
  <c r="M294" i="6"/>
  <c r="L294" i="6"/>
  <c r="K294" i="6"/>
  <c r="J294" i="6"/>
  <c r="J291" i="6" s="1"/>
  <c r="J287" i="6" s="1"/>
  <c r="J284" i="6" s="1"/>
  <c r="I294" i="6"/>
  <c r="H294" i="6"/>
  <c r="G294" i="6"/>
  <c r="N293" i="6"/>
  <c r="N292" i="6" s="1"/>
  <c r="M292" i="6"/>
  <c r="L292" i="6"/>
  <c r="K292" i="6"/>
  <c r="J292" i="6"/>
  <c r="I292" i="6"/>
  <c r="I291" i="6" s="1"/>
  <c r="H292" i="6"/>
  <c r="H291" i="6" s="1"/>
  <c r="G292" i="6"/>
  <c r="G291" i="6" s="1"/>
  <c r="M291" i="6"/>
  <c r="L291" i="6"/>
  <c r="K291" i="6"/>
  <c r="N290" i="6"/>
  <c r="N289" i="6" s="1"/>
  <c r="M289" i="6"/>
  <c r="L289" i="6"/>
  <c r="K289" i="6"/>
  <c r="J289" i="6"/>
  <c r="I289" i="6"/>
  <c r="H289" i="6"/>
  <c r="H287" i="6" s="1"/>
  <c r="G289" i="6"/>
  <c r="N288" i="6"/>
  <c r="M287" i="6"/>
  <c r="M284" i="6" s="1"/>
  <c r="G287" i="6"/>
  <c r="N286" i="6"/>
  <c r="N285" i="6" s="1"/>
  <c r="M285" i="6"/>
  <c r="L285" i="6"/>
  <c r="K285" i="6"/>
  <c r="J285" i="6"/>
  <c r="I285" i="6"/>
  <c r="H285" i="6"/>
  <c r="G285" i="6"/>
  <c r="G284" i="6" s="1"/>
  <c r="N283" i="6"/>
  <c r="N282" i="6"/>
  <c r="M282" i="6"/>
  <c r="L282" i="6"/>
  <c r="K282" i="6"/>
  <c r="J282" i="6"/>
  <c r="I282" i="6"/>
  <c r="H282" i="6"/>
  <c r="G282" i="6"/>
  <c r="N281" i="6"/>
  <c r="M280" i="6"/>
  <c r="L280" i="6"/>
  <c r="K280" i="6"/>
  <c r="J280" i="6"/>
  <c r="I280" i="6"/>
  <c r="H280" i="6"/>
  <c r="G280" i="6"/>
  <c r="N279" i="6"/>
  <c r="M278" i="6"/>
  <c r="L278" i="6"/>
  <c r="K278" i="6"/>
  <c r="J278" i="6"/>
  <c r="I278" i="6"/>
  <c r="H278" i="6"/>
  <c r="G278" i="6"/>
  <c r="N277" i="6"/>
  <c r="N276" i="6"/>
  <c r="M276" i="6"/>
  <c r="L276" i="6"/>
  <c r="K276" i="6"/>
  <c r="J276" i="6"/>
  <c r="I276" i="6"/>
  <c r="H276" i="6"/>
  <c r="G276" i="6"/>
  <c r="N275" i="6"/>
  <c r="M274" i="6"/>
  <c r="M273" i="6" s="1"/>
  <c r="L274" i="6"/>
  <c r="K274" i="6"/>
  <c r="K273" i="6" s="1"/>
  <c r="J274" i="6"/>
  <c r="J273" i="6" s="1"/>
  <c r="I274" i="6"/>
  <c r="H274" i="6"/>
  <c r="G274" i="6"/>
  <c r="N271" i="6"/>
  <c r="N270" i="6" s="1"/>
  <c r="M270" i="6"/>
  <c r="M267" i="6" s="1"/>
  <c r="L270" i="6"/>
  <c r="K270" i="6"/>
  <c r="J270" i="6"/>
  <c r="I270" i="6"/>
  <c r="H270" i="6"/>
  <c r="G270" i="6"/>
  <c r="N269" i="6"/>
  <c r="N268" i="6" s="1"/>
  <c r="N267" i="6" s="1"/>
  <c r="M268" i="6"/>
  <c r="L268" i="6"/>
  <c r="K268" i="6"/>
  <c r="K267" i="6" s="1"/>
  <c r="J268" i="6"/>
  <c r="I268" i="6"/>
  <c r="H268" i="6"/>
  <c r="H267" i="6" s="1"/>
  <c r="G268" i="6"/>
  <c r="G267" i="6" s="1"/>
  <c r="I267" i="6"/>
  <c r="N266" i="6"/>
  <c r="M265" i="6"/>
  <c r="M264" i="6" s="1"/>
  <c r="L265" i="6"/>
  <c r="L264" i="6" s="1"/>
  <c r="K265" i="6"/>
  <c r="K264" i="6" s="1"/>
  <c r="J265" i="6"/>
  <c r="J264" i="6" s="1"/>
  <c r="I265" i="6"/>
  <c r="H265" i="6"/>
  <c r="H264" i="6" s="1"/>
  <c r="G265" i="6"/>
  <c r="G264" i="6" s="1"/>
  <c r="I264" i="6"/>
  <c r="N263" i="6"/>
  <c r="N262" i="6" s="1"/>
  <c r="M262" i="6"/>
  <c r="L262" i="6"/>
  <c r="K262" i="6"/>
  <c r="J262" i="6"/>
  <c r="I262" i="6"/>
  <c r="H262" i="6"/>
  <c r="G262" i="6"/>
  <c r="N261" i="6"/>
  <c r="N260" i="6" s="1"/>
  <c r="M260" i="6"/>
  <c r="M256" i="6" s="1"/>
  <c r="L260" i="6"/>
  <c r="K260" i="6"/>
  <c r="J260" i="6"/>
  <c r="I260" i="6"/>
  <c r="H260" i="6"/>
  <c r="G260" i="6"/>
  <c r="N259" i="6"/>
  <c r="N258" i="6"/>
  <c r="N257" i="6"/>
  <c r="M257" i="6"/>
  <c r="L257" i="6"/>
  <c r="K257" i="6"/>
  <c r="K256" i="6" s="1"/>
  <c r="J257" i="6"/>
  <c r="I257" i="6"/>
  <c r="H257" i="6"/>
  <c r="G257" i="6"/>
  <c r="N254" i="6"/>
  <c r="N253" i="6"/>
  <c r="M253" i="6"/>
  <c r="L253" i="6"/>
  <c r="K253" i="6"/>
  <c r="J253" i="6"/>
  <c r="I253" i="6"/>
  <c r="H253" i="6"/>
  <c r="G253" i="6"/>
  <c r="N252" i="6"/>
  <c r="M251" i="6"/>
  <c r="L251" i="6"/>
  <c r="K251" i="6"/>
  <c r="J251" i="6"/>
  <c r="I251" i="6"/>
  <c r="H251" i="6"/>
  <c r="G251" i="6"/>
  <c r="N250" i="6"/>
  <c r="N249" i="6" s="1"/>
  <c r="M249" i="6"/>
  <c r="L249" i="6"/>
  <c r="K249" i="6"/>
  <c r="J249" i="6"/>
  <c r="I249" i="6"/>
  <c r="H249" i="6"/>
  <c r="G249" i="6"/>
  <c r="N248" i="6"/>
  <c r="N247" i="6" s="1"/>
  <c r="M247" i="6"/>
  <c r="L247" i="6"/>
  <c r="K247" i="6"/>
  <c r="J247" i="6"/>
  <c r="I247" i="6"/>
  <c r="H247" i="6"/>
  <c r="G247" i="6"/>
  <c r="N246" i="6"/>
  <c r="N245" i="6" s="1"/>
  <c r="M245" i="6"/>
  <c r="L245" i="6"/>
  <c r="K245" i="6"/>
  <c r="J245" i="6"/>
  <c r="I245" i="6"/>
  <c r="H245" i="6"/>
  <c r="G245" i="6"/>
  <c r="N244" i="6"/>
  <c r="N243" i="6"/>
  <c r="N242" i="6" s="1"/>
  <c r="M242" i="6"/>
  <c r="L242" i="6"/>
  <c r="K242" i="6"/>
  <c r="J242" i="6"/>
  <c r="I242" i="6"/>
  <c r="H242" i="6"/>
  <c r="G242" i="6"/>
  <c r="N241" i="6"/>
  <c r="N240" i="6"/>
  <c r="M239" i="6"/>
  <c r="L239" i="6"/>
  <c r="K239" i="6"/>
  <c r="J239" i="6"/>
  <c r="I239" i="6"/>
  <c r="H239" i="6"/>
  <c r="G239" i="6"/>
  <c r="G238" i="6" s="1"/>
  <c r="H238" i="6"/>
  <c r="N237" i="6"/>
  <c r="N236" i="6"/>
  <c r="N235" i="6"/>
  <c r="N234" i="6"/>
  <c r="M233" i="6"/>
  <c r="L233" i="6"/>
  <c r="K233" i="6"/>
  <c r="J233" i="6"/>
  <c r="I233" i="6"/>
  <c r="H233" i="6"/>
  <c r="G233" i="6"/>
  <c r="G225" i="6" s="1"/>
  <c r="N232" i="6"/>
  <c r="N231" i="6"/>
  <c r="N230" i="6"/>
  <c r="N229" i="6"/>
  <c r="N228" i="6"/>
  <c r="N227" i="6"/>
  <c r="M226" i="6"/>
  <c r="L226" i="6"/>
  <c r="L225" i="6" s="1"/>
  <c r="K226" i="6"/>
  <c r="J226" i="6"/>
  <c r="I226" i="6"/>
  <c r="I225" i="6" s="1"/>
  <c r="H226" i="6"/>
  <c r="H225" i="6" s="1"/>
  <c r="G226" i="6"/>
  <c r="N224" i="6"/>
  <c r="M223" i="6"/>
  <c r="L223" i="6"/>
  <c r="K223" i="6"/>
  <c r="J223" i="6"/>
  <c r="I223" i="6"/>
  <c r="H223" i="6"/>
  <c r="G223" i="6"/>
  <c r="N222" i="6"/>
  <c r="N221" i="6"/>
  <c r="N219" i="6" s="1"/>
  <c r="N220" i="6"/>
  <c r="M219" i="6"/>
  <c r="L219" i="6"/>
  <c r="K219" i="6"/>
  <c r="J219" i="6"/>
  <c r="I219" i="6"/>
  <c r="H219" i="6"/>
  <c r="G219" i="6"/>
  <c r="N218" i="6"/>
  <c r="N217" i="6"/>
  <c r="N216" i="6"/>
  <c r="M215" i="6"/>
  <c r="L215" i="6"/>
  <c r="K215" i="6"/>
  <c r="J215" i="6"/>
  <c r="I215" i="6"/>
  <c r="H215" i="6"/>
  <c r="G215" i="6"/>
  <c r="N214" i="6"/>
  <c r="N213" i="6"/>
  <c r="N212" i="6"/>
  <c r="M211" i="6"/>
  <c r="L211" i="6"/>
  <c r="K211" i="6"/>
  <c r="K210" i="6" s="1"/>
  <c r="J211" i="6"/>
  <c r="I211" i="6"/>
  <c r="I210" i="6" s="1"/>
  <c r="H211" i="6"/>
  <c r="G211" i="6"/>
  <c r="N209" i="6"/>
  <c r="N208" i="6" s="1"/>
  <c r="M208" i="6"/>
  <c r="L208" i="6"/>
  <c r="K208" i="6"/>
  <c r="J208" i="6"/>
  <c r="I208" i="6"/>
  <c r="H208" i="6"/>
  <c r="G208" i="6"/>
  <c r="N207" i="6"/>
  <c r="N206" i="6" s="1"/>
  <c r="M206" i="6"/>
  <c r="L206" i="6"/>
  <c r="K206" i="6"/>
  <c r="J206" i="6"/>
  <c r="I206" i="6"/>
  <c r="H206" i="6"/>
  <c r="G206" i="6"/>
  <c r="N205" i="6"/>
  <c r="N204" i="6"/>
  <c r="M204" i="6"/>
  <c r="M201" i="6" s="1"/>
  <c r="L204" i="6"/>
  <c r="K204" i="6"/>
  <c r="J204" i="6"/>
  <c r="I204" i="6"/>
  <c r="H204" i="6"/>
  <c r="G204" i="6"/>
  <c r="N203" i="6"/>
  <c r="N202" i="6" s="1"/>
  <c r="M202" i="6"/>
  <c r="L202" i="6"/>
  <c r="K202" i="6"/>
  <c r="K201" i="6" s="1"/>
  <c r="J202" i="6"/>
  <c r="I202" i="6"/>
  <c r="I201" i="6" s="1"/>
  <c r="H202" i="6"/>
  <c r="G202" i="6"/>
  <c r="N200" i="6"/>
  <c r="N199" i="6"/>
  <c r="N198" i="6" s="1"/>
  <c r="M199" i="6"/>
  <c r="L199" i="6"/>
  <c r="L198" i="6" s="1"/>
  <c r="K199" i="6"/>
  <c r="K198" i="6" s="1"/>
  <c r="J199" i="6"/>
  <c r="J198" i="6" s="1"/>
  <c r="I199" i="6"/>
  <c r="I198" i="6" s="1"/>
  <c r="H199" i="6"/>
  <c r="H198" i="6" s="1"/>
  <c r="G199" i="6"/>
  <c r="G198" i="6" s="1"/>
  <c r="M198" i="6"/>
  <c r="N197" i="6"/>
  <c r="N196" i="6"/>
  <c r="M196" i="6"/>
  <c r="L196" i="6"/>
  <c r="K196" i="6"/>
  <c r="J196" i="6"/>
  <c r="I196" i="6"/>
  <c r="H196" i="6"/>
  <c r="G196" i="6"/>
  <c r="N195" i="6"/>
  <c r="N194" i="6" s="1"/>
  <c r="M194" i="6"/>
  <c r="L194" i="6"/>
  <c r="K194" i="6"/>
  <c r="J194" i="6"/>
  <c r="I194" i="6"/>
  <c r="H194" i="6"/>
  <c r="G194" i="6"/>
  <c r="N193" i="6"/>
  <c r="N192" i="6" s="1"/>
  <c r="M192" i="6"/>
  <c r="L192" i="6"/>
  <c r="K192" i="6"/>
  <c r="J192" i="6"/>
  <c r="I192" i="6"/>
  <c r="H192" i="6"/>
  <c r="G192" i="6"/>
  <c r="N191" i="6"/>
  <c r="N190" i="6"/>
  <c r="M190" i="6"/>
  <c r="L190" i="6"/>
  <c r="K190" i="6"/>
  <c r="K189" i="6" s="1"/>
  <c r="J190" i="6"/>
  <c r="J189" i="6" s="1"/>
  <c r="I190" i="6"/>
  <c r="I189" i="6" s="1"/>
  <c r="H190" i="6"/>
  <c r="G190" i="6"/>
  <c r="G189" i="6" s="1"/>
  <c r="N188" i="6"/>
  <c r="N187" i="6" s="1"/>
  <c r="M187" i="6"/>
  <c r="L187" i="6"/>
  <c r="K187" i="6"/>
  <c r="J187" i="6"/>
  <c r="I187" i="6"/>
  <c r="H187" i="6"/>
  <c r="G187" i="6"/>
  <c r="N186" i="6"/>
  <c r="N185" i="6" s="1"/>
  <c r="M185" i="6"/>
  <c r="L185" i="6"/>
  <c r="K185" i="6"/>
  <c r="J185" i="6"/>
  <c r="I185" i="6"/>
  <c r="H185" i="6"/>
  <c r="G185" i="6"/>
  <c r="N184" i="6"/>
  <c r="M183" i="6"/>
  <c r="L183" i="6"/>
  <c r="K183" i="6"/>
  <c r="J183" i="6"/>
  <c r="I183" i="6"/>
  <c r="H183" i="6"/>
  <c r="G183" i="6"/>
  <c r="N182" i="6"/>
  <c r="N181" i="6" s="1"/>
  <c r="M181" i="6"/>
  <c r="L181" i="6"/>
  <c r="K181" i="6"/>
  <c r="J181" i="6"/>
  <c r="I181" i="6"/>
  <c r="H181" i="6"/>
  <c r="H180" i="6" s="1"/>
  <c r="G181" i="6"/>
  <c r="G180" i="6" s="1"/>
  <c r="N179" i="6"/>
  <c r="M178" i="6"/>
  <c r="L178" i="6"/>
  <c r="K178" i="6"/>
  <c r="J178" i="6"/>
  <c r="I178" i="6"/>
  <c r="H178" i="6"/>
  <c r="G178" i="6"/>
  <c r="N177" i="6"/>
  <c r="N176" i="6"/>
  <c r="M175" i="6"/>
  <c r="M172" i="6" s="1"/>
  <c r="L175" i="6"/>
  <c r="L172" i="6" s="1"/>
  <c r="K175" i="6"/>
  <c r="J175" i="6"/>
  <c r="J172" i="6" s="1"/>
  <c r="I175" i="6"/>
  <c r="H175" i="6"/>
  <c r="G175" i="6"/>
  <c r="N174" i="6"/>
  <c r="M173" i="6"/>
  <c r="L173" i="6"/>
  <c r="K173" i="6"/>
  <c r="K172" i="6" s="1"/>
  <c r="J173" i="6"/>
  <c r="I173" i="6"/>
  <c r="H173" i="6"/>
  <c r="H172" i="6" s="1"/>
  <c r="G173" i="6"/>
  <c r="G172" i="6" s="1"/>
  <c r="N170" i="6"/>
  <c r="N169" i="6"/>
  <c r="M168" i="6"/>
  <c r="L168" i="6"/>
  <c r="K168" i="6"/>
  <c r="J168" i="6"/>
  <c r="I168" i="6"/>
  <c r="H168" i="6"/>
  <c r="G168" i="6"/>
  <c r="N167" i="6"/>
  <c r="N166" i="6"/>
  <c r="N164" i="6" s="1"/>
  <c r="N165" i="6"/>
  <c r="M164" i="6"/>
  <c r="L164" i="6"/>
  <c r="K164" i="6"/>
  <c r="J164" i="6"/>
  <c r="I164" i="6"/>
  <c r="H164" i="6"/>
  <c r="G164" i="6"/>
  <c r="N163" i="6"/>
  <c r="N162" i="6"/>
  <c r="N161" i="6"/>
  <c r="N160" i="6"/>
  <c r="N159" i="6"/>
  <c r="N158" i="6"/>
  <c r="M157" i="6"/>
  <c r="L157" i="6"/>
  <c r="K157" i="6"/>
  <c r="J157" i="6"/>
  <c r="I157" i="6"/>
  <c r="H157" i="6"/>
  <c r="G157" i="6"/>
  <c r="N156" i="6"/>
  <c r="N155" i="6"/>
  <c r="M154" i="6"/>
  <c r="L154" i="6"/>
  <c r="K154" i="6"/>
  <c r="J154" i="6"/>
  <c r="I154" i="6"/>
  <c r="H154" i="6"/>
  <c r="G154" i="6"/>
  <c r="N153" i="6"/>
  <c r="N152" i="6"/>
  <c r="N151" i="6"/>
  <c r="N150" i="6" s="1"/>
  <c r="M150" i="6"/>
  <c r="L150" i="6"/>
  <c r="K150" i="6"/>
  <c r="J150" i="6"/>
  <c r="I150" i="6"/>
  <c r="H150" i="6"/>
  <c r="G150" i="6"/>
  <c r="N149" i="6"/>
  <c r="N148" i="6"/>
  <c r="M148" i="6"/>
  <c r="L148" i="6"/>
  <c r="K148" i="6"/>
  <c r="J148" i="6"/>
  <c r="I148" i="6"/>
  <c r="H148" i="6"/>
  <c r="G148" i="6"/>
  <c r="N147" i="6"/>
  <c r="M146" i="6"/>
  <c r="L146" i="6"/>
  <c r="K146" i="6"/>
  <c r="J146" i="6"/>
  <c r="I146" i="6"/>
  <c r="H146" i="6"/>
  <c r="G146" i="6"/>
  <c r="N145" i="6"/>
  <c r="N144" i="6" s="1"/>
  <c r="M144" i="6"/>
  <c r="L144" i="6"/>
  <c r="K144" i="6"/>
  <c r="J144" i="6"/>
  <c r="I144" i="6"/>
  <c r="H144" i="6"/>
  <c r="H143" i="6" s="1"/>
  <c r="G144" i="6"/>
  <c r="G143" i="6" s="1"/>
  <c r="I143" i="6"/>
  <c r="N142" i="6"/>
  <c r="M141" i="6"/>
  <c r="L141" i="6"/>
  <c r="K141" i="6"/>
  <c r="J141" i="6"/>
  <c r="I141" i="6"/>
  <c r="H141" i="6"/>
  <c r="G141" i="6"/>
  <c r="N140" i="6"/>
  <c r="N139" i="6"/>
  <c r="N138" i="6"/>
  <c r="N137" i="6"/>
  <c r="N136" i="6"/>
  <c r="N135" i="6"/>
  <c r="N134" i="6"/>
  <c r="N133" i="6"/>
  <c r="N132" i="6"/>
  <c r="M131" i="6"/>
  <c r="L131" i="6"/>
  <c r="K131" i="6"/>
  <c r="J131" i="6"/>
  <c r="I131" i="6"/>
  <c r="H131" i="6"/>
  <c r="G131" i="6"/>
  <c r="N130" i="6"/>
  <c r="N129" i="6"/>
  <c r="N128" i="6"/>
  <c r="N127" i="6"/>
  <c r="M126" i="6"/>
  <c r="L126" i="6"/>
  <c r="K126" i="6"/>
  <c r="K125" i="6" s="1"/>
  <c r="J126" i="6"/>
  <c r="I126" i="6"/>
  <c r="I125" i="6" s="1"/>
  <c r="H126" i="6"/>
  <c r="H125" i="6" s="1"/>
  <c r="G126" i="6"/>
  <c r="M125" i="6"/>
  <c r="N124" i="6"/>
  <c r="N123" i="6" s="1"/>
  <c r="M123" i="6"/>
  <c r="L123" i="6"/>
  <c r="K123" i="6"/>
  <c r="J123" i="6"/>
  <c r="I123" i="6"/>
  <c r="H123" i="6"/>
  <c r="G123" i="6"/>
  <c r="N122" i="6"/>
  <c r="M121" i="6"/>
  <c r="L121" i="6"/>
  <c r="K121" i="6"/>
  <c r="J121" i="6"/>
  <c r="I121" i="6"/>
  <c r="H121" i="6"/>
  <c r="G121" i="6"/>
  <c r="N120" i="6"/>
  <c r="N119" i="6"/>
  <c r="M119" i="6"/>
  <c r="L119" i="6"/>
  <c r="K119" i="6"/>
  <c r="J119" i="6"/>
  <c r="I119" i="6"/>
  <c r="H119" i="6"/>
  <c r="G119" i="6"/>
  <c r="N118" i="6"/>
  <c r="N117" i="6"/>
  <c r="M117" i="6"/>
  <c r="M116" i="6" s="1"/>
  <c r="L117" i="6"/>
  <c r="K117" i="6"/>
  <c r="J117" i="6"/>
  <c r="J116" i="6" s="1"/>
  <c r="I117" i="6"/>
  <c r="I116" i="6" s="1"/>
  <c r="H117" i="6"/>
  <c r="G117" i="6"/>
  <c r="N115" i="6"/>
  <c r="N114" i="6" s="1"/>
  <c r="M114" i="6"/>
  <c r="L114" i="6"/>
  <c r="K114" i="6"/>
  <c r="J114" i="6"/>
  <c r="I114" i="6"/>
  <c r="H114" i="6"/>
  <c r="G114" i="6"/>
  <c r="N113" i="6"/>
  <c r="M112" i="6"/>
  <c r="L112" i="6"/>
  <c r="K112" i="6"/>
  <c r="J112" i="6"/>
  <c r="I112" i="6"/>
  <c r="H112" i="6"/>
  <c r="G112" i="6"/>
  <c r="N111" i="6"/>
  <c r="N110" i="6" s="1"/>
  <c r="M110" i="6"/>
  <c r="L110" i="6"/>
  <c r="K110" i="6"/>
  <c r="J110" i="6"/>
  <c r="I110" i="6"/>
  <c r="H110" i="6"/>
  <c r="G110" i="6"/>
  <c r="N109" i="6"/>
  <c r="N108" i="6"/>
  <c r="N107" i="6"/>
  <c r="N106" i="6"/>
  <c r="N105" i="6"/>
  <c r="M104" i="6"/>
  <c r="L104" i="6"/>
  <c r="L99" i="6" s="1"/>
  <c r="K104" i="6"/>
  <c r="J104" i="6"/>
  <c r="I104" i="6"/>
  <c r="H104" i="6"/>
  <c r="G104" i="6"/>
  <c r="N103" i="6"/>
  <c r="N102" i="6"/>
  <c r="M102" i="6"/>
  <c r="L102" i="6"/>
  <c r="K102" i="6"/>
  <c r="J102" i="6"/>
  <c r="I102" i="6"/>
  <c r="H102" i="6"/>
  <c r="G102" i="6"/>
  <c r="N101" i="6"/>
  <c r="M100" i="6"/>
  <c r="L100" i="6"/>
  <c r="K100" i="6"/>
  <c r="J100" i="6"/>
  <c r="I100" i="6"/>
  <c r="H100" i="6"/>
  <c r="G100" i="6"/>
  <c r="N98" i="6"/>
  <c r="M97" i="6"/>
  <c r="L97" i="6"/>
  <c r="K97" i="6"/>
  <c r="J97" i="6"/>
  <c r="I97" i="6"/>
  <c r="H97" i="6"/>
  <c r="G97" i="6"/>
  <c r="N96" i="6"/>
  <c r="N95" i="6"/>
  <c r="M95" i="6"/>
  <c r="L95" i="6"/>
  <c r="K95" i="6"/>
  <c r="J95" i="6"/>
  <c r="J92" i="6" s="1"/>
  <c r="I95" i="6"/>
  <c r="H95" i="6"/>
  <c r="G95" i="6"/>
  <c r="N94" i="6"/>
  <c r="N93" i="6" s="1"/>
  <c r="M93" i="6"/>
  <c r="L93" i="6"/>
  <c r="K93" i="6"/>
  <c r="K92" i="6" s="1"/>
  <c r="J93" i="6"/>
  <c r="I93" i="6"/>
  <c r="I92" i="6" s="1"/>
  <c r="H93" i="6"/>
  <c r="G93" i="6"/>
  <c r="G92" i="6" s="1"/>
  <c r="N91" i="6"/>
  <c r="N90" i="6" s="1"/>
  <c r="M90" i="6"/>
  <c r="L90" i="6"/>
  <c r="K90" i="6"/>
  <c r="J90" i="6"/>
  <c r="J87" i="6" s="1"/>
  <c r="I90" i="6"/>
  <c r="H90" i="6"/>
  <c r="G90" i="6"/>
  <c r="N89" i="6"/>
  <c r="N88" i="6" s="1"/>
  <c r="M88" i="6"/>
  <c r="M87" i="6" s="1"/>
  <c r="L88" i="6"/>
  <c r="L87" i="6" s="1"/>
  <c r="K88" i="6"/>
  <c r="J88" i="6"/>
  <c r="I88" i="6"/>
  <c r="H88" i="6"/>
  <c r="G88" i="6"/>
  <c r="K87" i="6"/>
  <c r="N86" i="6"/>
  <c r="N85" i="6" s="1"/>
  <c r="M85" i="6"/>
  <c r="L85" i="6"/>
  <c r="K85" i="6"/>
  <c r="J85" i="6"/>
  <c r="I85" i="6"/>
  <c r="H85" i="6"/>
  <c r="G85" i="6"/>
  <c r="N84" i="6"/>
  <c r="M83" i="6"/>
  <c r="M82" i="6" s="1"/>
  <c r="L83" i="6"/>
  <c r="L82" i="6" s="1"/>
  <c r="K83" i="6"/>
  <c r="K82" i="6" s="1"/>
  <c r="J83" i="6"/>
  <c r="I83" i="6"/>
  <c r="I82" i="6" s="1"/>
  <c r="H83" i="6"/>
  <c r="H82" i="6" s="1"/>
  <c r="G83" i="6"/>
  <c r="G82" i="6" s="1"/>
  <c r="N81" i="6"/>
  <c r="N80" i="6" s="1"/>
  <c r="M80" i="6"/>
  <c r="L80" i="6"/>
  <c r="K80" i="6"/>
  <c r="J80" i="6"/>
  <c r="I80" i="6"/>
  <c r="H80" i="6"/>
  <c r="G80" i="6"/>
  <c r="N79" i="6"/>
  <c r="M78" i="6"/>
  <c r="L78" i="6"/>
  <c r="K78" i="6"/>
  <c r="J78" i="6"/>
  <c r="I78" i="6"/>
  <c r="H78" i="6"/>
  <c r="G78" i="6"/>
  <c r="N77" i="6"/>
  <c r="N76" i="6"/>
  <c r="N75" i="6" s="1"/>
  <c r="M75" i="6"/>
  <c r="L75" i="6"/>
  <c r="K75" i="6"/>
  <c r="J75" i="6"/>
  <c r="I75" i="6"/>
  <c r="H75" i="6"/>
  <c r="G75" i="6"/>
  <c r="N74" i="6"/>
  <c r="M73" i="6"/>
  <c r="L73" i="6"/>
  <c r="K73" i="6"/>
  <c r="K68" i="6" s="1"/>
  <c r="J73" i="6"/>
  <c r="I73" i="6"/>
  <c r="H73" i="6"/>
  <c r="G73" i="6"/>
  <c r="N72" i="6"/>
  <c r="N71" i="6" s="1"/>
  <c r="M71" i="6"/>
  <c r="L71" i="6"/>
  <c r="K71" i="6"/>
  <c r="J71" i="6"/>
  <c r="I71" i="6"/>
  <c r="H71" i="6"/>
  <c r="G71" i="6"/>
  <c r="N70" i="6"/>
  <c r="N69" i="6"/>
  <c r="M69" i="6"/>
  <c r="L69" i="6"/>
  <c r="K69" i="6"/>
  <c r="J69" i="6"/>
  <c r="I69" i="6"/>
  <c r="H69" i="6"/>
  <c r="G69" i="6"/>
  <c r="M68" i="6"/>
  <c r="N66" i="6"/>
  <c r="N65" i="6"/>
  <c r="M65" i="6"/>
  <c r="L65" i="6"/>
  <c r="K65" i="6"/>
  <c r="J65" i="6"/>
  <c r="I65" i="6"/>
  <c r="H65" i="6"/>
  <c r="G65" i="6"/>
  <c r="N64" i="6"/>
  <c r="M63" i="6"/>
  <c r="L63" i="6"/>
  <c r="K63" i="6"/>
  <c r="J63" i="6"/>
  <c r="I63" i="6"/>
  <c r="H63" i="6"/>
  <c r="G63" i="6"/>
  <c r="N62" i="6"/>
  <c r="N61" i="6" s="1"/>
  <c r="M61" i="6"/>
  <c r="L61" i="6"/>
  <c r="K61" i="6"/>
  <c r="J61" i="6"/>
  <c r="I61" i="6"/>
  <c r="H61" i="6"/>
  <c r="G61" i="6"/>
  <c r="G58" i="6" s="1"/>
  <c r="N60" i="6"/>
  <c r="M59" i="6"/>
  <c r="L59" i="6"/>
  <c r="K59" i="6"/>
  <c r="J59" i="6"/>
  <c r="I59" i="6"/>
  <c r="H59" i="6"/>
  <c r="H58" i="6" s="1"/>
  <c r="G59" i="6"/>
  <c r="N57" i="6"/>
  <c r="N56" i="6"/>
  <c r="N55" i="6" s="1"/>
  <c r="N54" i="6" s="1"/>
  <c r="M55" i="6"/>
  <c r="M54" i="6" s="1"/>
  <c r="L55" i="6"/>
  <c r="K55" i="6"/>
  <c r="J55" i="6"/>
  <c r="I55" i="6"/>
  <c r="I54" i="6" s="1"/>
  <c r="H55" i="6"/>
  <c r="H54" i="6" s="1"/>
  <c r="G55" i="6"/>
  <c r="G54" i="6" s="1"/>
  <c r="L54" i="6"/>
  <c r="K54" i="6"/>
  <c r="J54" i="6"/>
  <c r="N53" i="6"/>
  <c r="N52" i="6"/>
  <c r="N51" i="6"/>
  <c r="N50" i="6"/>
  <c r="N49" i="6"/>
  <c r="N48" i="6"/>
  <c r="N47" i="6"/>
  <c r="N46" i="6"/>
  <c r="M45" i="6"/>
  <c r="L45" i="6"/>
  <c r="L42" i="6" s="1"/>
  <c r="K45" i="6"/>
  <c r="J45" i="6"/>
  <c r="I45" i="6"/>
  <c r="H45" i="6"/>
  <c r="G45" i="6"/>
  <c r="N44" i="6"/>
  <c r="N43" i="6" s="1"/>
  <c r="M43" i="6"/>
  <c r="L43" i="6"/>
  <c r="K43" i="6"/>
  <c r="J43" i="6"/>
  <c r="J42" i="6" s="1"/>
  <c r="I43" i="6"/>
  <c r="H43" i="6"/>
  <c r="H42" i="6" s="1"/>
  <c r="G43" i="6"/>
  <c r="G42" i="6" s="1"/>
  <c r="M42" i="6"/>
  <c r="I42" i="6"/>
  <c r="N41" i="6"/>
  <c r="N40" i="6"/>
  <c r="N39" i="6"/>
  <c r="N38" i="6"/>
  <c r="N37" i="6" s="1"/>
  <c r="M37" i="6"/>
  <c r="L37" i="6"/>
  <c r="K37" i="6"/>
  <c r="J37" i="6"/>
  <c r="I37" i="6"/>
  <c r="I20" i="6" s="1"/>
  <c r="H37" i="6"/>
  <c r="G37" i="6"/>
  <c r="N36" i="6"/>
  <c r="N35" i="6" s="1"/>
  <c r="M35" i="6"/>
  <c r="L35" i="6"/>
  <c r="K35" i="6"/>
  <c r="J35" i="6"/>
  <c r="J20" i="6" s="1"/>
  <c r="I35" i="6"/>
  <c r="H35" i="6"/>
  <c r="G35" i="6"/>
  <c r="N34" i="6"/>
  <c r="N33" i="6" s="1"/>
  <c r="M33" i="6"/>
  <c r="L33" i="6"/>
  <c r="K33" i="6"/>
  <c r="J33" i="6"/>
  <c r="I33" i="6"/>
  <c r="H33" i="6"/>
  <c r="G33" i="6"/>
  <c r="N32" i="6"/>
  <c r="N31" i="6"/>
  <c r="N30" i="6"/>
  <c r="N29" i="6"/>
  <c r="N28" i="6"/>
  <c r="N26" i="6" s="1"/>
  <c r="N27" i="6"/>
  <c r="M26" i="6"/>
  <c r="L26" i="6"/>
  <c r="K26" i="6"/>
  <c r="J26" i="6"/>
  <c r="I26" i="6"/>
  <c r="H26" i="6"/>
  <c r="G26" i="6"/>
  <c r="N25" i="6"/>
  <c r="N24" i="6"/>
  <c r="N23" i="6"/>
  <c r="N22" i="6"/>
  <c r="M21" i="6"/>
  <c r="M20" i="6" s="1"/>
  <c r="L21" i="6"/>
  <c r="K21" i="6"/>
  <c r="J21" i="6"/>
  <c r="I21" i="6"/>
  <c r="H21" i="6"/>
  <c r="G21" i="6"/>
  <c r="G13" i="6"/>
  <c r="G11" i="6"/>
  <c r="G9" i="6"/>
  <c r="F7" i="6"/>
  <c r="F6" i="6"/>
  <c r="A5" i="6"/>
  <c r="A1" i="6"/>
  <c r="F26" i="5"/>
  <c r="F25" i="5"/>
  <c r="G10" i="7" s="1"/>
  <c r="F20" i="5"/>
  <c r="F19" i="5"/>
  <c r="F14" i="5" s="1"/>
  <c r="F13" i="5"/>
  <c r="F10" i="5"/>
  <c r="F9" i="5"/>
  <c r="G12" i="7" s="1"/>
  <c r="E7" i="5"/>
  <c r="E6" i="5"/>
  <c r="A5" i="5"/>
  <c r="A3" i="5"/>
  <c r="A2" i="5"/>
  <c r="A1" i="5"/>
  <c r="L214" i="4"/>
  <c r="B214" i="4"/>
  <c r="L213" i="4"/>
  <c r="B213" i="4"/>
  <c r="L212" i="4"/>
  <c r="B212" i="4"/>
  <c r="L211" i="4"/>
  <c r="B211" i="4"/>
  <c r="L210" i="4"/>
  <c r="B210" i="4"/>
  <c r="L209" i="4"/>
  <c r="B209" i="4"/>
  <c r="L208" i="4"/>
  <c r="B208" i="4"/>
  <c r="L207" i="4"/>
  <c r="B207" i="4"/>
  <c r="L206" i="4"/>
  <c r="B206" i="4"/>
  <c r="L205" i="4"/>
  <c r="B205" i="4"/>
  <c r="L204" i="4"/>
  <c r="B204" i="4"/>
  <c r="L203" i="4"/>
  <c r="B203" i="4"/>
  <c r="L202" i="4"/>
  <c r="B202" i="4"/>
  <c r="L201" i="4"/>
  <c r="B201" i="4"/>
  <c r="L200" i="4"/>
  <c r="B200" i="4"/>
  <c r="L199" i="4"/>
  <c r="B199" i="4"/>
  <c r="L198" i="4"/>
  <c r="B198" i="4"/>
  <c r="L197" i="4"/>
  <c r="B197" i="4"/>
  <c r="L196" i="4"/>
  <c r="B196" i="4"/>
  <c r="L195" i="4"/>
  <c r="B195" i="4"/>
  <c r="L194" i="4"/>
  <c r="B194" i="4"/>
  <c r="L193" i="4"/>
  <c r="B193" i="4"/>
  <c r="L192" i="4"/>
  <c r="B192" i="4"/>
  <c r="L191" i="4"/>
  <c r="B191" i="4"/>
  <c r="L190" i="4"/>
  <c r="B190" i="4"/>
  <c r="L189" i="4"/>
  <c r="B189" i="4"/>
  <c r="L188" i="4"/>
  <c r="B188" i="4"/>
  <c r="L187" i="4"/>
  <c r="B187" i="4"/>
  <c r="L186" i="4"/>
  <c r="B186" i="4"/>
  <c r="L185" i="4"/>
  <c r="B185" i="4"/>
  <c r="L184" i="4"/>
  <c r="B184" i="4"/>
  <c r="L183" i="4"/>
  <c r="B183" i="4"/>
  <c r="L182" i="4"/>
  <c r="B182" i="4"/>
  <c r="L181" i="4"/>
  <c r="B181" i="4"/>
  <c r="L180" i="4"/>
  <c r="B180" i="4"/>
  <c r="L179" i="4"/>
  <c r="B179" i="4"/>
  <c r="L178" i="4"/>
  <c r="B178" i="4"/>
  <c r="L177" i="4"/>
  <c r="B177" i="4"/>
  <c r="L176" i="4"/>
  <c r="B176" i="4"/>
  <c r="L175" i="4"/>
  <c r="B175" i="4"/>
  <c r="L174" i="4"/>
  <c r="B174" i="4"/>
  <c r="L173" i="4"/>
  <c r="B173" i="4"/>
  <c r="L172" i="4"/>
  <c r="B172" i="4"/>
  <c r="L171" i="4"/>
  <c r="B171" i="4"/>
  <c r="L170" i="4"/>
  <c r="B170" i="4"/>
  <c r="L169" i="4"/>
  <c r="B169" i="4"/>
  <c r="L168" i="4"/>
  <c r="B168" i="4"/>
  <c r="L167" i="4"/>
  <c r="B167" i="4"/>
  <c r="L166" i="4"/>
  <c r="B166" i="4"/>
  <c r="L165" i="4"/>
  <c r="B165" i="4"/>
  <c r="L164" i="4"/>
  <c r="B164" i="4"/>
  <c r="L163" i="4"/>
  <c r="B163" i="4"/>
  <c r="L162" i="4"/>
  <c r="B162" i="4"/>
  <c r="L161" i="4"/>
  <c r="B161" i="4"/>
  <c r="L160" i="4"/>
  <c r="B160" i="4"/>
  <c r="L159" i="4"/>
  <c r="B159" i="4"/>
  <c r="L158" i="4"/>
  <c r="B158" i="4"/>
  <c r="L157" i="4"/>
  <c r="B157" i="4"/>
  <c r="L156" i="4"/>
  <c r="B156" i="4"/>
  <c r="L155" i="4"/>
  <c r="B155" i="4"/>
  <c r="L154" i="4"/>
  <c r="B154" i="4"/>
  <c r="L153" i="4"/>
  <c r="B153" i="4"/>
  <c r="L152" i="4"/>
  <c r="B152" i="4"/>
  <c r="L151" i="4"/>
  <c r="B151" i="4"/>
  <c r="L150" i="4"/>
  <c r="B150" i="4"/>
  <c r="L149" i="4"/>
  <c r="B149" i="4"/>
  <c r="L148" i="4"/>
  <c r="B148" i="4"/>
  <c r="L147" i="4"/>
  <c r="B147" i="4"/>
  <c r="L146" i="4"/>
  <c r="B146" i="4"/>
  <c r="L145" i="4"/>
  <c r="B145" i="4"/>
  <c r="L144" i="4"/>
  <c r="B144" i="4"/>
  <c r="L143" i="4"/>
  <c r="B143" i="4"/>
  <c r="L142" i="4"/>
  <c r="B142" i="4"/>
  <c r="L141" i="4"/>
  <c r="B141" i="4"/>
  <c r="L140" i="4"/>
  <c r="B140" i="4"/>
  <c r="L139" i="4"/>
  <c r="B139" i="4"/>
  <c r="L138" i="4"/>
  <c r="B138" i="4"/>
  <c r="L137" i="4"/>
  <c r="B137" i="4"/>
  <c r="L136" i="4"/>
  <c r="B136" i="4"/>
  <c r="L135" i="4"/>
  <c r="B135" i="4"/>
  <c r="L134" i="4"/>
  <c r="B134" i="4"/>
  <c r="L133" i="4"/>
  <c r="B133" i="4"/>
  <c r="L132" i="4"/>
  <c r="B132" i="4"/>
  <c r="L131" i="4"/>
  <c r="B131" i="4"/>
  <c r="L130" i="4"/>
  <c r="B130" i="4"/>
  <c r="L129" i="4"/>
  <c r="B129" i="4"/>
  <c r="L128" i="4"/>
  <c r="B128" i="4"/>
  <c r="L127" i="4"/>
  <c r="B127" i="4"/>
  <c r="L126" i="4"/>
  <c r="B126" i="4"/>
  <c r="L125" i="4"/>
  <c r="B125" i="4"/>
  <c r="L124" i="4"/>
  <c r="B124" i="4"/>
  <c r="L123" i="4"/>
  <c r="B123" i="4"/>
  <c r="L122" i="4"/>
  <c r="B122" i="4"/>
  <c r="L121" i="4"/>
  <c r="B121" i="4"/>
  <c r="L120" i="4"/>
  <c r="B120" i="4"/>
  <c r="L119" i="4"/>
  <c r="B119" i="4"/>
  <c r="L118" i="4"/>
  <c r="B118" i="4"/>
  <c r="L117" i="4"/>
  <c r="B117" i="4"/>
  <c r="L116" i="4"/>
  <c r="B116" i="4"/>
  <c r="L115" i="4"/>
  <c r="B115" i="4"/>
  <c r="L114" i="4"/>
  <c r="B114" i="4"/>
  <c r="L113" i="4"/>
  <c r="B113" i="4"/>
  <c r="L112" i="4"/>
  <c r="B112" i="4"/>
  <c r="L111" i="4"/>
  <c r="B111" i="4"/>
  <c r="L110" i="4"/>
  <c r="B110" i="4"/>
  <c r="L109" i="4"/>
  <c r="B109" i="4"/>
  <c r="L108" i="4"/>
  <c r="B108" i="4"/>
  <c r="L107" i="4"/>
  <c r="B107" i="4"/>
  <c r="L106" i="4"/>
  <c r="B106" i="4"/>
  <c r="L105" i="4"/>
  <c r="B105" i="4"/>
  <c r="L104" i="4"/>
  <c r="B104" i="4"/>
  <c r="L103" i="4"/>
  <c r="B103" i="4"/>
  <c r="L102" i="4"/>
  <c r="B102" i="4"/>
  <c r="L101" i="4"/>
  <c r="B101" i="4"/>
  <c r="L100" i="4"/>
  <c r="B100" i="4"/>
  <c r="L99" i="4"/>
  <c r="B99" i="4"/>
  <c r="L98" i="4"/>
  <c r="B98" i="4"/>
  <c r="L97" i="4"/>
  <c r="B97" i="4"/>
  <c r="L96" i="4"/>
  <c r="B96" i="4"/>
  <c r="L95" i="4"/>
  <c r="B95" i="4"/>
  <c r="L94" i="4"/>
  <c r="B94" i="4"/>
  <c r="L93" i="4"/>
  <c r="B93" i="4"/>
  <c r="L92" i="4"/>
  <c r="B92" i="4"/>
  <c r="L91" i="4"/>
  <c r="B91" i="4"/>
  <c r="L90" i="4"/>
  <c r="B90" i="4"/>
  <c r="L89" i="4"/>
  <c r="B89" i="4"/>
  <c r="L88" i="4"/>
  <c r="B88" i="4"/>
  <c r="L87" i="4"/>
  <c r="B87" i="4"/>
  <c r="L86" i="4"/>
  <c r="B86" i="4"/>
  <c r="L85" i="4"/>
  <c r="B85" i="4"/>
  <c r="L84" i="4"/>
  <c r="B84" i="4"/>
  <c r="L83" i="4"/>
  <c r="B83" i="4"/>
  <c r="L82" i="4"/>
  <c r="B82" i="4"/>
  <c r="L81" i="4"/>
  <c r="B81" i="4"/>
  <c r="L80" i="4"/>
  <c r="B80" i="4"/>
  <c r="L79" i="4"/>
  <c r="B79" i="4"/>
  <c r="L78" i="4"/>
  <c r="B78" i="4"/>
  <c r="L77" i="4"/>
  <c r="B77" i="4"/>
  <c r="L76" i="4"/>
  <c r="B76" i="4"/>
  <c r="L75" i="4"/>
  <c r="B75" i="4"/>
  <c r="L74" i="4"/>
  <c r="B74" i="4"/>
  <c r="L73" i="4"/>
  <c r="B73" i="4"/>
  <c r="L72" i="4"/>
  <c r="B72" i="4"/>
  <c r="L71" i="4"/>
  <c r="B71" i="4"/>
  <c r="L70" i="4"/>
  <c r="B70" i="4"/>
  <c r="L69" i="4"/>
  <c r="B69" i="4"/>
  <c r="L68" i="4"/>
  <c r="B68" i="4"/>
  <c r="L67" i="4"/>
  <c r="B67" i="4"/>
  <c r="L66" i="4"/>
  <c r="B66" i="4"/>
  <c r="L65" i="4"/>
  <c r="B65" i="4"/>
  <c r="L64" i="4"/>
  <c r="B64" i="4"/>
  <c r="L63" i="4"/>
  <c r="B63" i="4"/>
  <c r="L62" i="4"/>
  <c r="B62" i="4"/>
  <c r="L61" i="4"/>
  <c r="B61" i="4"/>
  <c r="L60" i="4"/>
  <c r="B60" i="4"/>
  <c r="L59" i="4"/>
  <c r="B59" i="4"/>
  <c r="L58" i="4"/>
  <c r="B58" i="4"/>
  <c r="L57" i="4"/>
  <c r="B57" i="4"/>
  <c r="L56" i="4"/>
  <c r="B56" i="4"/>
  <c r="L55" i="4"/>
  <c r="B55" i="4"/>
  <c r="L54" i="4"/>
  <c r="B54" i="4"/>
  <c r="L53" i="4"/>
  <c r="B53" i="4"/>
  <c r="L52" i="4"/>
  <c r="B52" i="4"/>
  <c r="L51" i="4"/>
  <c r="B51" i="4"/>
  <c r="L50" i="4"/>
  <c r="B50" i="4"/>
  <c r="L49" i="4"/>
  <c r="B49" i="4"/>
  <c r="L48" i="4"/>
  <c r="B48" i="4"/>
  <c r="L47" i="4"/>
  <c r="B47" i="4"/>
  <c r="L46" i="4"/>
  <c r="B46" i="4"/>
  <c r="L45" i="4"/>
  <c r="B45" i="4"/>
  <c r="L44" i="4"/>
  <c r="B44" i="4"/>
  <c r="L43" i="4"/>
  <c r="B43" i="4"/>
  <c r="L42" i="4"/>
  <c r="B42" i="4"/>
  <c r="L41" i="4"/>
  <c r="B41" i="4"/>
  <c r="L40" i="4"/>
  <c r="B40" i="4"/>
  <c r="L39" i="4"/>
  <c r="B39" i="4"/>
  <c r="L38" i="4"/>
  <c r="B38" i="4"/>
  <c r="L37" i="4"/>
  <c r="B37" i="4"/>
  <c r="L36" i="4"/>
  <c r="B36" i="4"/>
  <c r="L35" i="4"/>
  <c r="B35" i="4"/>
  <c r="L34" i="4"/>
  <c r="B34" i="4"/>
  <c r="L33" i="4"/>
  <c r="B33" i="4"/>
  <c r="L32" i="4"/>
  <c r="B32" i="4"/>
  <c r="L31" i="4"/>
  <c r="B31" i="4"/>
  <c r="L30" i="4"/>
  <c r="B30" i="4"/>
  <c r="L29" i="4"/>
  <c r="B29" i="4"/>
  <c r="L28" i="4"/>
  <c r="B28" i="4"/>
  <c r="L27" i="4"/>
  <c r="B27" i="4"/>
  <c r="L26" i="4"/>
  <c r="B26" i="4"/>
  <c r="L25" i="4"/>
  <c r="B25" i="4"/>
  <c r="L24" i="4"/>
  <c r="B24" i="4"/>
  <c r="L23" i="4"/>
  <c r="B23" i="4"/>
  <c r="L22" i="4"/>
  <c r="B22" i="4"/>
  <c r="L21" i="4"/>
  <c r="B21" i="4"/>
  <c r="L20" i="4"/>
  <c r="B20" i="4"/>
  <c r="L19" i="4"/>
  <c r="B19" i="4"/>
  <c r="L18" i="4"/>
  <c r="B18" i="4"/>
  <c r="L17" i="4"/>
  <c r="B17" i="4"/>
  <c r="L16" i="4"/>
  <c r="B16" i="4"/>
  <c r="L15" i="4"/>
  <c r="B15" i="4"/>
  <c r="L14" i="4"/>
  <c r="B14" i="4"/>
  <c r="L13" i="4"/>
  <c r="B13" i="4"/>
  <c r="L12" i="4"/>
  <c r="B12" i="4"/>
  <c r="L11" i="4"/>
  <c r="B11" i="4"/>
  <c r="L10" i="4"/>
  <c r="B10" i="4"/>
  <c r="L9" i="4"/>
  <c r="B9" i="4"/>
  <c r="L8" i="4"/>
  <c r="B8" i="4"/>
  <c r="H6" i="4"/>
  <c r="J5" i="4"/>
  <c r="Q113" i="2"/>
  <c r="P113" i="2"/>
  <c r="O113" i="2"/>
  <c r="N113" i="2"/>
  <c r="M113" i="2"/>
  <c r="L113" i="2"/>
  <c r="K113" i="2"/>
  <c r="J113" i="2"/>
  <c r="I113" i="2"/>
  <c r="H113" i="2"/>
  <c r="G113" i="2"/>
  <c r="F113" i="2"/>
  <c r="R24" i="2"/>
  <c r="R23" i="2"/>
  <c r="R22" i="2"/>
  <c r="R21" i="2"/>
  <c r="R20" i="2"/>
  <c r="R19" i="2"/>
  <c r="R110" i="2"/>
  <c r="R109" i="2"/>
  <c r="R108" i="2"/>
  <c r="R107" i="2"/>
  <c r="R106" i="2"/>
  <c r="R105" i="2"/>
  <c r="R104" i="2"/>
  <c r="R103" i="2"/>
  <c r="R102" i="2"/>
  <c r="R101" i="2"/>
  <c r="R100" i="2"/>
  <c r="R99" i="2"/>
  <c r="R98" i="2"/>
  <c r="R97" i="2"/>
  <c r="R96" i="2"/>
  <c r="R95" i="2"/>
  <c r="R90" i="2"/>
  <c r="R89" i="2"/>
  <c r="R88" i="2"/>
  <c r="R87" i="2"/>
  <c r="R86" i="2"/>
  <c r="R85" i="2"/>
  <c r="R83" i="2"/>
  <c r="R82" i="2"/>
  <c r="R81" i="2"/>
  <c r="R80" i="2"/>
  <c r="R79" i="2"/>
  <c r="R78" i="2"/>
  <c r="R77" i="2"/>
  <c r="R76" i="2"/>
  <c r="R75" i="2"/>
  <c r="R74" i="2"/>
  <c r="R73" i="2"/>
  <c r="R72" i="2"/>
  <c r="R71" i="2"/>
  <c r="R70" i="2"/>
  <c r="R69" i="2"/>
  <c r="R68" i="2"/>
  <c r="R54" i="2"/>
  <c r="R53" i="2"/>
  <c r="R36" i="2"/>
  <c r="R35" i="2"/>
  <c r="R34" i="2"/>
  <c r="R33" i="2"/>
  <c r="R32" i="2"/>
  <c r="R30" i="2"/>
  <c r="R43" i="2"/>
  <c r="R42" i="2"/>
  <c r="R41" i="2"/>
  <c r="R40" i="2"/>
  <c r="R39" i="2"/>
  <c r="R38" i="2"/>
  <c r="R37" i="2"/>
  <c r="R52" i="2"/>
  <c r="R51" i="2"/>
  <c r="R50" i="2"/>
  <c r="R49" i="2"/>
  <c r="R48" i="2"/>
  <c r="R47" i="2"/>
  <c r="R46" i="2"/>
  <c r="R45" i="2"/>
  <c r="R44" i="2"/>
  <c r="R18" i="2"/>
  <c r="R16" i="2"/>
  <c r="R15" i="2"/>
  <c r="R14" i="2"/>
  <c r="R13" i="2"/>
  <c r="R12" i="2"/>
  <c r="R11" i="2"/>
  <c r="R10" i="2"/>
  <c r="R9" i="2"/>
  <c r="B7" i="2"/>
  <c r="B6" i="2"/>
  <c r="A5" i="2"/>
  <c r="A1" i="2"/>
  <c r="G37" i="1"/>
  <c r="F37" i="1"/>
  <c r="D37" i="1"/>
  <c r="F36" i="1"/>
  <c r="D36" i="1"/>
  <c r="G36" i="1" s="1"/>
  <c r="F35" i="1"/>
  <c r="D35" i="1"/>
  <c r="G35" i="1" s="1"/>
  <c r="D32" i="1"/>
  <c r="E32" i="1" s="1"/>
  <c r="D31" i="1"/>
  <c r="K30" i="1"/>
  <c r="C30" i="1"/>
  <c r="E29" i="1"/>
  <c r="D29" i="1"/>
  <c r="E28" i="1"/>
  <c r="D28" i="1"/>
  <c r="E27" i="1"/>
  <c r="D27" i="1"/>
  <c r="E26" i="1"/>
  <c r="D26" i="1"/>
  <c r="E25" i="1"/>
  <c r="D25" i="1"/>
  <c r="E24" i="1"/>
  <c r="D24" i="1"/>
  <c r="E23" i="1"/>
  <c r="D23" i="1"/>
  <c r="E22" i="1"/>
  <c r="D22" i="1"/>
  <c r="E21" i="1"/>
  <c r="D21" i="1"/>
  <c r="E20" i="1"/>
  <c r="D20" i="1"/>
  <c r="E19" i="1"/>
  <c r="D19" i="1"/>
  <c r="E18" i="1"/>
  <c r="D18" i="1"/>
  <c r="E17" i="1"/>
  <c r="D17" i="1"/>
  <c r="E16" i="1"/>
  <c r="D16" i="1"/>
  <c r="K15" i="1"/>
  <c r="I15" i="1"/>
  <c r="H15" i="1"/>
  <c r="G15" i="1"/>
  <c r="F15" i="1"/>
  <c r="C15" i="1"/>
  <c r="E14" i="1"/>
  <c r="E13" i="1" s="1"/>
  <c r="D14" i="1"/>
  <c r="D13" i="1" s="1"/>
  <c r="K13" i="1"/>
  <c r="I13" i="1"/>
  <c r="H13" i="1"/>
  <c r="G13" i="1"/>
  <c r="F13" i="1"/>
  <c r="C13" i="1"/>
  <c r="E12" i="1"/>
  <c r="D12" i="1"/>
  <c r="E11" i="1"/>
  <c r="E10" i="1" s="1"/>
  <c r="D11" i="1"/>
  <c r="K10" i="1"/>
  <c r="I10" i="1"/>
  <c r="H10" i="1"/>
  <c r="G10" i="1"/>
  <c r="F10" i="1"/>
  <c r="C10" i="1"/>
  <c r="H68" i="6" l="1"/>
  <c r="J125" i="6"/>
  <c r="K303" i="6"/>
  <c r="N45" i="6"/>
  <c r="I68" i="6"/>
  <c r="J82" i="6"/>
  <c r="M99" i="6"/>
  <c r="J180" i="6"/>
  <c r="H210" i="6"/>
  <c r="N239" i="6"/>
  <c r="J256" i="6"/>
  <c r="G296" i="6"/>
  <c r="H116" i="7"/>
  <c r="J157" i="7"/>
  <c r="I294" i="7"/>
  <c r="I301" i="7"/>
  <c r="G68" i="7"/>
  <c r="J167" i="7"/>
  <c r="K167" i="7" s="1"/>
  <c r="J179" i="7"/>
  <c r="J225" i="7"/>
  <c r="D10" i="1"/>
  <c r="H92" i="6"/>
  <c r="G116" i="6"/>
  <c r="D30" i="1"/>
  <c r="J99" i="6"/>
  <c r="H116" i="6"/>
  <c r="H189" i="6"/>
  <c r="G201" i="6"/>
  <c r="G20" i="7"/>
  <c r="G19" i="7" s="1"/>
  <c r="H68" i="7"/>
  <c r="H67" i="7" s="1"/>
  <c r="G116" i="7"/>
  <c r="G271" i="7"/>
  <c r="M210" i="6"/>
  <c r="K287" i="6"/>
  <c r="K284" i="6" s="1"/>
  <c r="K272" i="6" s="1"/>
  <c r="G92" i="7"/>
  <c r="I289" i="7"/>
  <c r="J289" i="7"/>
  <c r="G125" i="6"/>
  <c r="I172" i="6"/>
  <c r="K180" i="6"/>
  <c r="K171" i="6" s="1"/>
  <c r="I287" i="6"/>
  <c r="I284" i="6" s="1"/>
  <c r="I237" i="7"/>
  <c r="M58" i="6"/>
  <c r="G68" i="6"/>
  <c r="G67" i="6" s="1"/>
  <c r="J68" i="6"/>
  <c r="G99" i="6"/>
  <c r="N104" i="6"/>
  <c r="L116" i="6"/>
  <c r="M143" i="6"/>
  <c r="N175" i="6"/>
  <c r="I180" i="6"/>
  <c r="J201" i="6"/>
  <c r="J171" i="6" s="1"/>
  <c r="N211" i="6"/>
  <c r="J225" i="6"/>
  <c r="J267" i="6"/>
  <c r="M296" i="6"/>
  <c r="K315" i="6"/>
  <c r="I315" i="6"/>
  <c r="G313" i="7"/>
  <c r="L201" i="6"/>
  <c r="I238" i="6"/>
  <c r="H271" i="7"/>
  <c r="H20" i="6"/>
  <c r="H19" i="6" s="1"/>
  <c r="L58" i="6"/>
  <c r="L92" i="6"/>
  <c r="J238" i="6"/>
  <c r="H315" i="6"/>
  <c r="L20" i="6"/>
  <c r="I19" i="6"/>
  <c r="I87" i="6"/>
  <c r="L143" i="6"/>
  <c r="N201" i="6"/>
  <c r="H99" i="6"/>
  <c r="I99" i="6"/>
  <c r="I67" i="6" s="1"/>
  <c r="K143" i="6"/>
  <c r="L267" i="6"/>
  <c r="L303" i="6"/>
  <c r="I303" i="6"/>
  <c r="I68" i="7"/>
  <c r="I58" i="6"/>
  <c r="M92" i="6"/>
  <c r="M67" i="6" s="1"/>
  <c r="L180" i="6"/>
  <c r="J210" i="6"/>
  <c r="K238" i="6"/>
  <c r="G256" i="6"/>
  <c r="G255" i="6" s="1"/>
  <c r="I273" i="6"/>
  <c r="I42" i="7"/>
  <c r="I82" i="7"/>
  <c r="I116" i="7"/>
  <c r="H143" i="7"/>
  <c r="I143" i="7"/>
  <c r="J58" i="6"/>
  <c r="K99" i="6"/>
  <c r="K67" i="6" s="1"/>
  <c r="N226" i="6"/>
  <c r="M225" i="6"/>
  <c r="L238" i="6"/>
  <c r="H256" i="6"/>
  <c r="H255" i="6" s="1"/>
  <c r="I92" i="7"/>
  <c r="G224" i="7"/>
  <c r="J232" i="7"/>
  <c r="I265" i="7"/>
  <c r="I254" i="7" s="1"/>
  <c r="G301" i="7"/>
  <c r="G270" i="7" s="1"/>
  <c r="G20" i="6"/>
  <c r="G19" i="6" s="1"/>
  <c r="G18" i="6" s="1"/>
  <c r="G87" i="6"/>
  <c r="G200" i="7"/>
  <c r="D15" i="1"/>
  <c r="K42" i="6"/>
  <c r="H87" i="6"/>
  <c r="K225" i="6"/>
  <c r="E15" i="1"/>
  <c r="K20" i="6"/>
  <c r="K19" i="6" s="1"/>
  <c r="N42" i="6"/>
  <c r="K58" i="6"/>
  <c r="L68" i="6"/>
  <c r="K116" i="6"/>
  <c r="N154" i="6"/>
  <c r="M180" i="6"/>
  <c r="L189" i="6"/>
  <c r="G210" i="6"/>
  <c r="L210" i="6"/>
  <c r="M238" i="6"/>
  <c r="I256" i="6"/>
  <c r="I255" i="6" s="1"/>
  <c r="H273" i="6"/>
  <c r="G273" i="6"/>
  <c r="G272" i="6" s="1"/>
  <c r="J296" i="6"/>
  <c r="G315" i="6"/>
  <c r="G143" i="7"/>
  <c r="H179" i="7"/>
  <c r="I188" i="7"/>
  <c r="I170" i="7" s="1"/>
  <c r="G209" i="7"/>
  <c r="H224" i="7"/>
  <c r="H294" i="7"/>
  <c r="H301" i="7"/>
  <c r="R113" i="2"/>
  <c r="N238" i="6"/>
  <c r="M19" i="6"/>
  <c r="L171" i="6"/>
  <c r="N291" i="6"/>
  <c r="N287" i="6" s="1"/>
  <c r="N284" i="6" s="1"/>
  <c r="N87" i="6"/>
  <c r="G171" i="6"/>
  <c r="N303" i="6"/>
  <c r="J19" i="6"/>
  <c r="J67" i="6"/>
  <c r="N210" i="6"/>
  <c r="H67" i="6"/>
  <c r="I32" i="1"/>
  <c r="H32" i="1"/>
  <c r="G32" i="1"/>
  <c r="F32" i="1"/>
  <c r="N189" i="6"/>
  <c r="M255" i="6"/>
  <c r="J272" i="6"/>
  <c r="F24" i="5"/>
  <c r="F23" i="5" s="1"/>
  <c r="N83" i="6"/>
  <c r="N82" i="6" s="1"/>
  <c r="N97" i="6"/>
  <c r="N92" i="6" s="1"/>
  <c r="N112" i="6"/>
  <c r="N126" i="6"/>
  <c r="N125" i="6" s="1"/>
  <c r="N173" i="6"/>
  <c r="N172" i="6" s="1"/>
  <c r="N178" i="6"/>
  <c r="N310" i="6"/>
  <c r="J205" i="7"/>
  <c r="J299" i="7"/>
  <c r="L125" i="6"/>
  <c r="L67" i="6" s="1"/>
  <c r="N215" i="6"/>
  <c r="N274" i="6"/>
  <c r="J218" i="7"/>
  <c r="N63" i="6"/>
  <c r="J143" i="6"/>
  <c r="N146" i="6"/>
  <c r="N233" i="6"/>
  <c r="N225" i="6" s="1"/>
  <c r="M303" i="6"/>
  <c r="M272" i="6" s="1"/>
  <c r="J43" i="7"/>
  <c r="J42" i="7" s="1"/>
  <c r="J65" i="7"/>
  <c r="J119" i="7"/>
  <c r="H171" i="7"/>
  <c r="J224" i="7"/>
  <c r="J260" i="7"/>
  <c r="N223" i="6"/>
  <c r="J71" i="7"/>
  <c r="I99" i="7"/>
  <c r="J191" i="7"/>
  <c r="J188" i="7" s="1"/>
  <c r="H254" i="7"/>
  <c r="J308" i="7"/>
  <c r="G10" i="6"/>
  <c r="G14" i="6" s="1"/>
  <c r="N59" i="6"/>
  <c r="N73" i="6"/>
  <c r="N78" i="6"/>
  <c r="N121" i="6"/>
  <c r="N116" i="6" s="1"/>
  <c r="N131" i="6"/>
  <c r="N157" i="6"/>
  <c r="N168" i="6"/>
  <c r="N183" i="6"/>
  <c r="N180" i="6" s="1"/>
  <c r="L256" i="6"/>
  <c r="L255" i="6" s="1"/>
  <c r="L287" i="6"/>
  <c r="L284" i="6" s="1"/>
  <c r="J26" i="7"/>
  <c r="J21" i="7" s="1"/>
  <c r="J20" i="7" s="1"/>
  <c r="J19" i="7" s="1"/>
  <c r="J37" i="7"/>
  <c r="J104" i="7"/>
  <c r="J99" i="7" s="1"/>
  <c r="J131" i="7"/>
  <c r="J125" i="7" s="1"/>
  <c r="J172" i="7"/>
  <c r="J171" i="7" s="1"/>
  <c r="J193" i="7"/>
  <c r="J241" i="7"/>
  <c r="E31" i="1"/>
  <c r="F12" i="5"/>
  <c r="M189" i="6"/>
  <c r="M171" i="6" s="1"/>
  <c r="H201" i="6"/>
  <c r="H171" i="6" s="1"/>
  <c r="H284" i="6"/>
  <c r="G12" i="6"/>
  <c r="N256" i="6"/>
  <c r="G67" i="7"/>
  <c r="J146" i="7"/>
  <c r="N21" i="6"/>
  <c r="N20" i="6" s="1"/>
  <c r="N100" i="6"/>
  <c r="N141" i="6"/>
  <c r="N280" i="6"/>
  <c r="L315" i="6"/>
  <c r="G179" i="7"/>
  <c r="J203" i="7"/>
  <c r="J263" i="7"/>
  <c r="J262" i="7" s="1"/>
  <c r="N251" i="6"/>
  <c r="K255" i="6"/>
  <c r="N265" i="6"/>
  <c r="N264" i="6" s="1"/>
  <c r="G14" i="7"/>
  <c r="I58" i="7"/>
  <c r="J92" i="7"/>
  <c r="J116" i="7"/>
  <c r="H209" i="7"/>
  <c r="J214" i="7"/>
  <c r="J212" i="7" s="1"/>
  <c r="J311" i="7"/>
  <c r="J310" i="7" s="1"/>
  <c r="N278" i="6"/>
  <c r="N316" i="6"/>
  <c r="N315" i="6" s="1"/>
  <c r="J58" i="7"/>
  <c r="H237" i="7"/>
  <c r="L273" i="6"/>
  <c r="J148" i="7"/>
  <c r="J272" i="7"/>
  <c r="J271" i="7" s="1"/>
  <c r="H287" i="7"/>
  <c r="H282" i="7" s="1"/>
  <c r="H270" i="7" s="1"/>
  <c r="J73" i="7"/>
  <c r="J121" i="7"/>
  <c r="J238" i="7"/>
  <c r="J304" i="7"/>
  <c r="J314" i="7"/>
  <c r="J313" i="7" s="1"/>
  <c r="J302" i="7"/>
  <c r="J301" i="7" s="1"/>
  <c r="J55" i="7"/>
  <c r="J54" i="7" s="1"/>
  <c r="J85" i="7"/>
  <c r="J82" i="7" s="1"/>
  <c r="J88" i="7"/>
  <c r="J87" i="7" s="1"/>
  <c r="J319" i="7"/>
  <c r="K18" i="6" l="1"/>
  <c r="J68" i="7"/>
  <c r="I272" i="6"/>
  <c r="I171" i="6"/>
  <c r="I18" i="6" s="1"/>
  <c r="J237" i="7"/>
  <c r="I287" i="7"/>
  <c r="I282" i="7" s="1"/>
  <c r="I270" i="7" s="1"/>
  <c r="N68" i="6"/>
  <c r="H272" i="6"/>
  <c r="H18" i="6" s="1"/>
  <c r="J255" i="6"/>
  <c r="J18" i="6" s="1"/>
  <c r="G170" i="7"/>
  <c r="G18" i="7" s="1"/>
  <c r="N143" i="6"/>
  <c r="L19" i="6"/>
  <c r="I67" i="7"/>
  <c r="J210" i="7"/>
  <c r="J209" i="7" s="1"/>
  <c r="J208" i="7" s="1"/>
  <c r="N171" i="6"/>
  <c r="I31" i="1"/>
  <c r="I30" i="1" s="1"/>
  <c r="H31" i="1"/>
  <c r="H30" i="1" s="1"/>
  <c r="G31" i="1"/>
  <c r="G30" i="1" s="1"/>
  <c r="E30" i="1"/>
  <c r="F31" i="1"/>
  <c r="F30" i="1" s="1"/>
  <c r="N273" i="6"/>
  <c r="N272" i="6" s="1"/>
  <c r="F31" i="5"/>
  <c r="M18" i="6"/>
  <c r="N99" i="6"/>
  <c r="N255" i="6"/>
  <c r="H170" i="7"/>
  <c r="H18" i="7" s="1"/>
  <c r="L272" i="6"/>
  <c r="L18" i="6" s="1"/>
  <c r="N58" i="6"/>
  <c r="N19" i="6" s="1"/>
  <c r="J298" i="7"/>
  <c r="N18" i="6" l="1"/>
  <c r="O167" i="6" s="1"/>
  <c r="N67" i="6"/>
  <c r="I18" i="7"/>
  <c r="O322" i="6"/>
  <c r="O319" i="6"/>
  <c r="O241" i="6"/>
  <c r="O232" i="6"/>
  <c r="O62" i="6"/>
  <c r="O61" i="6" s="1"/>
  <c r="O234" i="6"/>
  <c r="O221" i="6"/>
  <c r="O213" i="6"/>
  <c r="O277" i="6"/>
  <c r="O276" i="6" s="1"/>
  <c r="O44" i="6"/>
  <c r="O43" i="6" s="1"/>
  <c r="O317" i="6"/>
  <c r="O316" i="6" s="1"/>
  <c r="O36" i="6"/>
  <c r="O35" i="6" s="1"/>
  <c r="O311" i="6"/>
  <c r="O310" i="6" s="1"/>
  <c r="O138" i="6"/>
  <c r="O39" i="6"/>
  <c r="O266" i="6"/>
  <c r="O265" i="6" s="1"/>
  <c r="O264" i="6" s="1"/>
  <c r="O70" i="6"/>
  <c r="O69" i="6" s="1"/>
  <c r="O30" i="6"/>
  <c r="O244" i="6"/>
  <c r="O188" i="6"/>
  <c r="O187" i="6" s="1"/>
  <c r="O25" i="6"/>
  <c r="O321" i="6"/>
  <c r="O224" i="6"/>
  <c r="O223" i="6" s="1"/>
  <c r="O108" i="6"/>
  <c r="O49" i="6"/>
  <c r="O118" i="6"/>
  <c r="O117" i="6" s="1"/>
  <c r="O235" i="6"/>
  <c r="O283" i="6"/>
  <c r="O282" i="6" s="1"/>
  <c r="O162" i="6"/>
  <c r="O101" i="6"/>
  <c r="O100" i="6" s="1"/>
  <c r="O22" i="6"/>
  <c r="O197" i="6"/>
  <c r="O41" i="6"/>
  <c r="O230" i="6"/>
  <c r="O318" i="6"/>
  <c r="O133" i="6"/>
  <c r="O151" i="6"/>
  <c r="O56" i="6"/>
  <c r="O24" i="6"/>
  <c r="O169" i="6"/>
  <c r="O243" i="6"/>
  <c r="O242" i="6" s="1"/>
  <c r="J207" i="7"/>
  <c r="J200" i="7" s="1"/>
  <c r="J170" i="7" s="1"/>
  <c r="J166" i="7" s="1"/>
  <c r="G30" i="5"/>
  <c r="G22" i="5"/>
  <c r="G29" i="5"/>
  <c r="G21" i="5"/>
  <c r="G28" i="5"/>
  <c r="G27" i="5"/>
  <c r="G11" i="5"/>
  <c r="G10" i="5" s="1"/>
  <c r="G9" i="5" s="1"/>
  <c r="G18" i="5"/>
  <c r="G17" i="5"/>
  <c r="G16" i="5"/>
  <c r="G15" i="5"/>
  <c r="J297" i="7"/>
  <c r="J294" i="7" s="1"/>
  <c r="J287" i="7" s="1"/>
  <c r="O320" i="6" l="1"/>
  <c r="O248" i="6"/>
  <c r="O247" i="6" s="1"/>
  <c r="O295" i="6"/>
  <c r="O294" i="6" s="1"/>
  <c r="O31" i="6"/>
  <c r="O302" i="6"/>
  <c r="O301" i="6" s="1"/>
  <c r="O220" i="6"/>
  <c r="O323" i="6"/>
  <c r="O315" i="6" s="1"/>
  <c r="O305" i="6"/>
  <c r="O304" i="6" s="1"/>
  <c r="O191" i="6"/>
  <c r="O190" i="6" s="1"/>
  <c r="O307" i="6"/>
  <c r="O306" i="6" s="1"/>
  <c r="O174" i="6"/>
  <c r="O173" i="6" s="1"/>
  <c r="O172" i="6" s="1"/>
  <c r="O128" i="6"/>
  <c r="O165" i="6"/>
  <c r="O170" i="6"/>
  <c r="O217" i="6"/>
  <c r="O252" i="6"/>
  <c r="O251" i="6" s="1"/>
  <c r="O263" i="6"/>
  <c r="O262" i="6" s="1"/>
  <c r="O227" i="6"/>
  <c r="O52" i="6"/>
  <c r="O53" i="6"/>
  <c r="O214" i="6"/>
  <c r="O81" i="6"/>
  <c r="O80" i="6" s="1"/>
  <c r="O72" i="6"/>
  <c r="O71" i="6" s="1"/>
  <c r="O254" i="6"/>
  <c r="O253" i="6" s="1"/>
  <c r="O314" i="6"/>
  <c r="O313" i="6" s="1"/>
  <c r="O312" i="6" s="1"/>
  <c r="O32" i="6"/>
  <c r="O94" i="6"/>
  <c r="O93" i="6" s="1"/>
  <c r="O200" i="6"/>
  <c r="O199" i="6" s="1"/>
  <c r="O198" i="6" s="1"/>
  <c r="O196" i="6" s="1"/>
  <c r="O122" i="6"/>
  <c r="O121" i="6" s="1"/>
  <c r="O158" i="6"/>
  <c r="O109" i="6"/>
  <c r="O79" i="6"/>
  <c r="O78" i="6" s="1"/>
  <c r="O28" i="6"/>
  <c r="O159" i="6"/>
  <c r="O286" i="6"/>
  <c r="O285" i="6" s="1"/>
  <c r="O193" i="6"/>
  <c r="O203" i="6"/>
  <c r="O202" i="6" s="1"/>
  <c r="O74" i="6"/>
  <c r="O73" i="6" s="1"/>
  <c r="O34" i="6"/>
  <c r="O33" i="6" s="1"/>
  <c r="O195" i="6"/>
  <c r="O194" i="6" s="1"/>
  <c r="O57" i="6"/>
  <c r="O55" i="6" s="1"/>
  <c r="O54" i="6" s="1"/>
  <c r="O86" i="6"/>
  <c r="O85" i="6" s="1"/>
  <c r="O240" i="6"/>
  <c r="O124" i="6"/>
  <c r="O123" i="6" s="1"/>
  <c r="O116" i="6" s="1"/>
  <c r="O77" i="6"/>
  <c r="O259" i="6"/>
  <c r="O136" i="6"/>
  <c r="O261" i="6"/>
  <c r="O260" i="6" s="1"/>
  <c r="O46" i="6"/>
  <c r="O156" i="6"/>
  <c r="O271" i="6"/>
  <c r="O270" i="6" s="1"/>
  <c r="O258" i="6"/>
  <c r="O257" i="6" s="1"/>
  <c r="O256" i="6" s="1"/>
  <c r="O290" i="6"/>
  <c r="O289" i="6" s="1"/>
  <c r="O293" i="6"/>
  <c r="O292" i="6" s="1"/>
  <c r="O291" i="6" s="1"/>
  <c r="O106" i="6"/>
  <c r="O309" i="6"/>
  <c r="O308" i="6" s="1"/>
  <c r="O303" i="6" s="1"/>
  <c r="O228" i="6"/>
  <c r="O184" i="6"/>
  <c r="O183" i="6" s="1"/>
  <c r="O134" i="6"/>
  <c r="O115" i="6"/>
  <c r="O114" i="6" s="1"/>
  <c r="O246" i="6"/>
  <c r="O245" i="6" s="1"/>
  <c r="O129" i="6"/>
  <c r="O91" i="6"/>
  <c r="O90" i="6" s="1"/>
  <c r="O38" i="6"/>
  <c r="O37" i="6" s="1"/>
  <c r="O218" i="6"/>
  <c r="O23" i="6"/>
  <c r="O209" i="6"/>
  <c r="O208" i="6" s="1"/>
  <c r="O212" i="6"/>
  <c r="O98" i="6"/>
  <c r="O97" i="6" s="1"/>
  <c r="O139" i="6"/>
  <c r="O275" i="6"/>
  <c r="O274" i="6" s="1"/>
  <c r="O64" i="6"/>
  <c r="O63" i="6" s="1"/>
  <c r="O140" i="6"/>
  <c r="O135" i="6"/>
  <c r="O298" i="6"/>
  <c r="O297" i="6" s="1"/>
  <c r="O296" i="6" s="1"/>
  <c r="O145" i="6"/>
  <c r="O144" i="6" s="1"/>
  <c r="O105" i="6"/>
  <c r="O288" i="6"/>
  <c r="O281" i="6"/>
  <c r="O280" i="6" s="1"/>
  <c r="O127" i="6"/>
  <c r="O126" i="6" s="1"/>
  <c r="O125" i="6" s="1"/>
  <c r="O279" i="6"/>
  <c r="O278" i="6" s="1"/>
  <c r="O182" i="6"/>
  <c r="O181" i="6" s="1"/>
  <c r="O51" i="6"/>
  <c r="O47" i="6"/>
  <c r="O76" i="6"/>
  <c r="O324" i="6"/>
  <c r="O236" i="6"/>
  <c r="O250" i="6"/>
  <c r="O249" i="6" s="1"/>
  <c r="O132" i="6"/>
  <c r="O60" i="6"/>
  <c r="O59" i="6" s="1"/>
  <c r="O58" i="6" s="1"/>
  <c r="O96" i="6"/>
  <c r="O95" i="6" s="1"/>
  <c r="O300" i="6"/>
  <c r="O299" i="6" s="1"/>
  <c r="O111" i="6"/>
  <c r="O110" i="6" s="1"/>
  <c r="O153" i="6"/>
  <c r="O103" i="6"/>
  <c r="O102" i="6" s="1"/>
  <c r="O99" i="6" s="1"/>
  <c r="O66" i="6"/>
  <c r="O65" i="6" s="1"/>
  <c r="O222" i="6"/>
  <c r="O160" i="6"/>
  <c r="O157" i="6" s="1"/>
  <c r="O161" i="6"/>
  <c r="O137" i="6"/>
  <c r="O155" i="6"/>
  <c r="O120" i="6"/>
  <c r="O119" i="6" s="1"/>
  <c r="O328" i="6"/>
  <c r="O327" i="6" s="1"/>
  <c r="O326" i="6" s="1"/>
  <c r="O325" i="6" s="1"/>
  <c r="O130" i="6"/>
  <c r="O168" i="6"/>
  <c r="O207" i="6"/>
  <c r="O206" i="6" s="1"/>
  <c r="O107" i="6"/>
  <c r="O177" i="6"/>
  <c r="O84" i="6"/>
  <c r="O83" i="6" s="1"/>
  <c r="O82" i="6" s="1"/>
  <c r="O149" i="6"/>
  <c r="O148" i="6" s="1"/>
  <c r="O50" i="6"/>
  <c r="O45" i="6" s="1"/>
  <c r="O42" i="6" s="1"/>
  <c r="O48" i="6"/>
  <c r="O113" i="6"/>
  <c r="O112" i="6" s="1"/>
  <c r="O29" i="6"/>
  <c r="O205" i="6"/>
  <c r="O204" i="6" s="1"/>
  <c r="O176" i="6"/>
  <c r="O152" i="6"/>
  <c r="O150" i="6" s="1"/>
  <c r="O166" i="6"/>
  <c r="O164" i="6" s="1"/>
  <c r="O142" i="6"/>
  <c r="O141" i="6" s="1"/>
  <c r="O27" i="6"/>
  <c r="O216" i="6"/>
  <c r="O215" i="6" s="1"/>
  <c r="O147" i="6"/>
  <c r="O146" i="6" s="1"/>
  <c r="O179" i="6"/>
  <c r="O178" i="6" s="1"/>
  <c r="O269" i="6"/>
  <c r="O268" i="6" s="1"/>
  <c r="O231" i="6"/>
  <c r="O40" i="6"/>
  <c r="O89" i="6"/>
  <c r="O88" i="6" s="1"/>
  <c r="O87" i="6" s="1"/>
  <c r="O237" i="6"/>
  <c r="O229" i="6"/>
  <c r="O226" i="6" s="1"/>
  <c r="O225" i="6" s="1"/>
  <c r="O163" i="6"/>
  <c r="O186" i="6"/>
  <c r="O185" i="6" s="1"/>
  <c r="G26" i="5"/>
  <c r="G25" i="5" s="1"/>
  <c r="G24" i="5" s="1"/>
  <c r="G23" i="5" s="1"/>
  <c r="O175" i="6"/>
  <c r="O21" i="6"/>
  <c r="O219" i="6"/>
  <c r="J282" i="7"/>
  <c r="J270" i="7" s="1"/>
  <c r="J269" i="7" s="1"/>
  <c r="O92" i="6"/>
  <c r="J164" i="7"/>
  <c r="J143" i="7" s="1"/>
  <c r="J67" i="7" s="1"/>
  <c r="O180" i="6"/>
  <c r="G13" i="5"/>
  <c r="G20" i="5"/>
  <c r="G19" i="5"/>
  <c r="G14" i="5" s="1"/>
  <c r="O201" i="6"/>
  <c r="O239" i="6"/>
  <c r="O238" i="6" s="1"/>
  <c r="O233" i="6"/>
  <c r="O211" i="6"/>
  <c r="O273" i="6"/>
  <c r="O104" i="6"/>
  <c r="O287" i="6"/>
  <c r="O284" i="6" s="1"/>
  <c r="O131" i="6"/>
  <c r="O154" i="6"/>
  <c r="O143" i="6" l="1"/>
  <c r="O255" i="6"/>
  <c r="O267" i="6"/>
  <c r="O210" i="6"/>
  <c r="O26" i="6"/>
  <c r="O75" i="6"/>
  <c r="O68" i="6" s="1"/>
  <c r="O67" i="6" s="1"/>
  <c r="O192" i="6"/>
  <c r="O189" i="6" s="1"/>
  <c r="O171" i="6" s="1"/>
  <c r="J268" i="7"/>
  <c r="J267" i="7" s="1"/>
  <c r="G12" i="5"/>
  <c r="G31" i="5" s="1"/>
  <c r="O272" i="6"/>
  <c r="O20" i="6"/>
  <c r="O19" i="6" s="1"/>
  <c r="O18" i="6" l="1"/>
  <c r="J266" i="7"/>
  <c r="J265" i="7" s="1"/>
  <c r="J254" i="7" s="1"/>
  <c r="J18" i="7" s="1"/>
  <c r="K326" i="7" l="1"/>
  <c r="K325" i="7" s="1"/>
  <c r="K324" i="7" s="1"/>
  <c r="K323" i="7" s="1"/>
  <c r="K284" i="7"/>
  <c r="K283" i="7" s="1"/>
  <c r="K281" i="7"/>
  <c r="K280" i="7" s="1"/>
  <c r="K245" i="7"/>
  <c r="K244" i="7" s="1"/>
  <c r="K233" i="7"/>
  <c r="K221" i="7"/>
  <c r="K176" i="7"/>
  <c r="K161" i="7"/>
  <c r="K152" i="7"/>
  <c r="K137" i="7"/>
  <c r="K316" i="7"/>
  <c r="K318" i="7"/>
  <c r="K317" i="7" s="1"/>
  <c r="K279" i="7"/>
  <c r="K278" i="7" s="1"/>
  <c r="K243" i="7"/>
  <c r="K231" i="7"/>
  <c r="K129" i="7"/>
  <c r="K108" i="7"/>
  <c r="K84" i="7"/>
  <c r="K83" i="7" s="1"/>
  <c r="K81" i="7"/>
  <c r="K80" i="7" s="1"/>
  <c r="K24" i="7"/>
  <c r="K256" i="7"/>
  <c r="K253" i="7"/>
  <c r="K252" i="7" s="1"/>
  <c r="K235" i="7"/>
  <c r="K103" i="7"/>
  <c r="K102" i="7" s="1"/>
  <c r="K259" i="7"/>
  <c r="K258" i="7" s="1"/>
  <c r="K229" i="7"/>
  <c r="K217" i="7"/>
  <c r="K202" i="7"/>
  <c r="K201" i="7" s="1"/>
  <c r="K199" i="7"/>
  <c r="K198" i="7" s="1"/>
  <c r="K197" i="7" s="1"/>
  <c r="K196" i="7"/>
  <c r="K195" i="7" s="1"/>
  <c r="K145" i="7"/>
  <c r="K144" i="7" s="1"/>
  <c r="K142" i="7"/>
  <c r="K141" i="7" s="1"/>
  <c r="K175" i="7"/>
  <c r="K169" i="7"/>
  <c r="K136" i="7"/>
  <c r="K109" i="7"/>
  <c r="K94" i="7"/>
  <c r="K93" i="7" s="1"/>
  <c r="K60" i="7"/>
  <c r="K59" i="7" s="1"/>
  <c r="K36" i="7"/>
  <c r="K35" i="7" s="1"/>
  <c r="K31" i="7"/>
  <c r="K249" i="7"/>
  <c r="K248" i="7" s="1"/>
  <c r="K223" i="7"/>
  <c r="K222" i="7" s="1"/>
  <c r="K277" i="7"/>
  <c r="K276" i="7" s="1"/>
  <c r="K160" i="7"/>
  <c r="K127" i="7"/>
  <c r="K112" i="7"/>
  <c r="K79" i="7"/>
  <c r="K78" i="7" s="1"/>
  <c r="K46" i="7"/>
  <c r="K22" i="7"/>
  <c r="K153" i="7"/>
  <c r="K106" i="7"/>
  <c r="K40" i="7"/>
  <c r="K286" i="7"/>
  <c r="K285" i="7" s="1"/>
  <c r="K178" i="7"/>
  <c r="K177" i="7" s="1"/>
  <c r="K34" i="7"/>
  <c r="K33" i="7" s="1"/>
  <c r="K27" i="7"/>
  <c r="K247" i="7"/>
  <c r="K246" i="7" s="1"/>
  <c r="K183" i="7"/>
  <c r="K182" i="7" s="1"/>
  <c r="K151" i="7"/>
  <c r="K52" i="7"/>
  <c r="K234" i="7"/>
  <c r="K226" i="7"/>
  <c r="K220" i="7"/>
  <c r="K91" i="7"/>
  <c r="K90" i="7" s="1"/>
  <c r="K213" i="7"/>
  <c r="K138" i="7"/>
  <c r="K76" i="7"/>
  <c r="K211" i="7"/>
  <c r="K130" i="7"/>
  <c r="K124" i="7"/>
  <c r="K123" i="7" s="1"/>
  <c r="K25" i="7"/>
  <c r="K181" i="7"/>
  <c r="K180" i="7" s="1"/>
  <c r="K162" i="7"/>
  <c r="K154" i="7"/>
  <c r="K48" i="7"/>
  <c r="K155" i="7"/>
  <c r="K44" i="7"/>
  <c r="K43" i="7" s="1"/>
  <c r="K261" i="7"/>
  <c r="K260" i="7" s="1"/>
  <c r="K115" i="7"/>
  <c r="K114" i="7" s="1"/>
  <c r="K159" i="7"/>
  <c r="K305" i="7"/>
  <c r="K304" i="7" s="1"/>
  <c r="K168" i="7"/>
  <c r="K23" i="7"/>
  <c r="K307" i="7"/>
  <c r="K306" i="7" s="1"/>
  <c r="K28" i="7"/>
  <c r="K157" i="7"/>
  <c r="K236" i="7"/>
  <c r="K163" i="7"/>
  <c r="K219" i="7"/>
  <c r="K218" i="7" s="1"/>
  <c r="K51" i="7"/>
  <c r="K140" i="7"/>
  <c r="K107" i="7"/>
  <c r="K47" i="7"/>
  <c r="K288" i="7"/>
  <c r="K194" i="7"/>
  <c r="K89" i="7"/>
  <c r="K88" i="7" s="1"/>
  <c r="K87" i="7" s="1"/>
  <c r="K230" i="7"/>
  <c r="K147" i="7"/>
  <c r="K146" i="7" s="1"/>
  <c r="K66" i="7"/>
  <c r="K65" i="7" s="1"/>
  <c r="K173" i="7"/>
  <c r="K172" i="7" s="1"/>
  <c r="K134" i="7"/>
  <c r="K216" i="7"/>
  <c r="K291" i="7"/>
  <c r="K290" i="7" s="1"/>
  <c r="K273" i="7"/>
  <c r="K272" i="7" s="1"/>
  <c r="K271" i="7" s="1"/>
  <c r="K264" i="7"/>
  <c r="K263" i="7" s="1"/>
  <c r="K262" i="7" s="1"/>
  <c r="K41" i="7"/>
  <c r="K57" i="7"/>
  <c r="K240" i="7"/>
  <c r="K315" i="7"/>
  <c r="K314" i="7" s="1"/>
  <c r="K192" i="7"/>
  <c r="K191" i="7" s="1"/>
  <c r="K187" i="7"/>
  <c r="K186" i="7" s="1"/>
  <c r="K64" i="7"/>
  <c r="K63" i="7" s="1"/>
  <c r="K32" i="7"/>
  <c r="K77" i="7"/>
  <c r="K118" i="7"/>
  <c r="K117" i="7" s="1"/>
  <c r="K105" i="7"/>
  <c r="K70" i="7"/>
  <c r="K69" i="7" s="1"/>
  <c r="K120" i="7"/>
  <c r="K119" i="7" s="1"/>
  <c r="K251" i="7"/>
  <c r="K250" i="7" s="1"/>
  <c r="K39" i="7"/>
  <c r="K227" i="7"/>
  <c r="K53" i="7"/>
  <c r="K204" i="7"/>
  <c r="K203" i="7" s="1"/>
  <c r="K98" i="7"/>
  <c r="K97" i="7" s="1"/>
  <c r="K239" i="7"/>
  <c r="K133" i="7"/>
  <c r="K322" i="7"/>
  <c r="K321" i="7" s="1"/>
  <c r="K190" i="7"/>
  <c r="K189" i="7" s="1"/>
  <c r="K38" i="7"/>
  <c r="K132" i="7"/>
  <c r="K101" i="7"/>
  <c r="K100" i="7" s="1"/>
  <c r="K312" i="7"/>
  <c r="K311" i="7" s="1"/>
  <c r="K310" i="7" s="1"/>
  <c r="K113" i="7"/>
  <c r="K149" i="7"/>
  <c r="K148" i="7" s="1"/>
  <c r="K275" i="7"/>
  <c r="K274" i="7" s="1"/>
  <c r="K185" i="7"/>
  <c r="K184" i="7" s="1"/>
  <c r="K56" i="7"/>
  <c r="K96" i="7"/>
  <c r="K95" i="7" s="1"/>
  <c r="K228" i="7"/>
  <c r="K50" i="7"/>
  <c r="K139" i="7"/>
  <c r="K72" i="7"/>
  <c r="K71" i="7" s="1"/>
  <c r="K303" i="7"/>
  <c r="K302" i="7" s="1"/>
  <c r="K62" i="7"/>
  <c r="K61" i="7" s="1"/>
  <c r="K242" i="7"/>
  <c r="K241" i="7" s="1"/>
  <c r="K158" i="7"/>
  <c r="K122" i="7"/>
  <c r="K121" i="7" s="1"/>
  <c r="K215" i="7"/>
  <c r="K214" i="7" s="1"/>
  <c r="K30" i="7"/>
  <c r="K128" i="7"/>
  <c r="K206" i="7"/>
  <c r="K205" i="7" s="1"/>
  <c r="K296" i="7"/>
  <c r="K295" i="7" s="1"/>
  <c r="K300" i="7"/>
  <c r="K299" i="7" s="1"/>
  <c r="K49" i="7"/>
  <c r="K156" i="7"/>
  <c r="K111" i="7"/>
  <c r="K110" i="7" s="1"/>
  <c r="K165" i="7"/>
  <c r="K257" i="7"/>
  <c r="K74" i="7"/>
  <c r="K73" i="7" s="1"/>
  <c r="K135" i="7"/>
  <c r="K293" i="7"/>
  <c r="K292" i="7" s="1"/>
  <c r="K320" i="7"/>
  <c r="K319" i="7" s="1"/>
  <c r="K309" i="7"/>
  <c r="K308" i="7" s="1"/>
  <c r="K86" i="7"/>
  <c r="K85" i="7" s="1"/>
  <c r="K29" i="7"/>
  <c r="K193" i="7"/>
  <c r="K212" i="7"/>
  <c r="K208" i="7"/>
  <c r="K207" i="7" s="1"/>
  <c r="K298" i="7"/>
  <c r="K297" i="7" s="1"/>
  <c r="K166" i="7"/>
  <c r="K287" i="7"/>
  <c r="K269" i="7"/>
  <c r="K268" i="7" s="1"/>
  <c r="K267" i="7"/>
  <c r="K266" i="7" s="1"/>
  <c r="K126" i="7" l="1"/>
  <c r="K125" i="7" s="1"/>
  <c r="K174" i="7"/>
  <c r="K255" i="7"/>
  <c r="K164" i="7"/>
  <c r="K150" i="7"/>
  <c r="K301" i="7"/>
  <c r="K104" i="7"/>
  <c r="K99" i="7" s="1"/>
  <c r="K179" i="7"/>
  <c r="K45" i="7"/>
  <c r="K294" i="7"/>
  <c r="K188" i="7"/>
  <c r="K210" i="7"/>
  <c r="K209" i="7" s="1"/>
  <c r="K26" i="7"/>
  <c r="K21" i="7" s="1"/>
  <c r="K20" i="7" s="1"/>
  <c r="K19" i="7" s="1"/>
  <c r="K116" i="7"/>
  <c r="K289" i="7"/>
  <c r="K75" i="7"/>
  <c r="K68" i="7" s="1"/>
  <c r="K143" i="7"/>
  <c r="K82" i="7"/>
  <c r="K265" i="7"/>
  <c r="K254" i="7" s="1"/>
  <c r="K55" i="7"/>
  <c r="K54" i="7" s="1"/>
  <c r="K238" i="7"/>
  <c r="K237" i="7" s="1"/>
  <c r="K42" i="7"/>
  <c r="K232" i="7"/>
  <c r="K171" i="7"/>
  <c r="K200" i="7"/>
  <c r="K225" i="7"/>
  <c r="K58" i="7"/>
  <c r="K282" i="7"/>
  <c r="K131" i="7"/>
  <c r="K37" i="7"/>
  <c r="K313" i="7"/>
  <c r="K92" i="7"/>
  <c r="K67" i="7" l="1"/>
  <c r="K224" i="7"/>
  <c r="K170" i="7" s="1"/>
  <c r="K18" i="7" s="1"/>
  <c r="K270" i="7"/>
</calcChain>
</file>

<file path=xl/comments1.xml><?xml version="1.0" encoding="utf-8"?>
<comments xmlns="http://schemas.openxmlformats.org/spreadsheetml/2006/main">
  <authors>
    <author/>
  </authors>
  <commentList>
    <comment ref="C5" authorId="0">
      <text>
        <r>
          <rPr>
            <sz val="10"/>
            <color rgb="FF000000"/>
            <rFont val="Arial"/>
            <family val="2"/>
            <scheme val="minor"/>
          </rPr>
          <t>Pestaña desplegable
	-Ilka Gonzalez</t>
        </r>
      </text>
    </comment>
    <comment ref="D8" authorId="0">
      <text>
        <r>
          <rPr>
            <sz val="10"/>
            <color rgb="FF000000"/>
            <rFont val="Arial"/>
            <family val="2"/>
            <scheme val="minor"/>
          </rPr>
          <t>Fórmula de Metas logradas: Productividad Actual /(# meses reportados) x 12
Trabajar hasta octubre 2024
	-Ilka Gonzalez</t>
        </r>
      </text>
    </comment>
    <comment ref="E8" authorId="0">
      <text>
        <r>
          <rPr>
            <sz val="10"/>
            <color rgb="FF000000"/>
            <rFont val="Arial"/>
            <family val="2"/>
            <scheme val="minor"/>
          </rPr>
          <t>Meta Actual/Meta Año anterior X Meta Actual
	-Fórmula Metas programadas</t>
        </r>
      </text>
    </comment>
    <comment ref="A33" authorId="0">
      <text>
        <r>
          <rPr>
            <sz val="10"/>
            <color rgb="FF000000"/>
            <rFont val="Arial"/>
            <family val="2"/>
            <scheme val="minor"/>
          </rPr>
          <t>[Comentario encadenado]
Tu versión de Excel te permite leer este comentario encadenado; sin embargo, las ediciones que se apliquen se quitarán si el archivo se abre en una versión más reciente de Excel. Más información: https://go.microsoft.com/fwlink/?linkid=870924
Comentario:
    Indicadores disponibles en el RIESS
	-tc={5308258B-F80A-4443-9BEE-4C9A499CD4F4}</t>
        </r>
      </text>
    </comment>
    <comment ref="D34" authorId="0">
      <text>
        <r>
          <rPr>
            <sz val="10"/>
            <color rgb="FF000000"/>
            <rFont val="Arial"/>
            <family val="2"/>
            <scheme val="minor"/>
          </rPr>
          <t>Número de camas x 365
	-Ilka Gonzalez</t>
        </r>
      </text>
    </comment>
    <comment ref="E34" authorId="0">
      <text>
        <r>
          <rPr>
            <sz val="10"/>
            <color rgb="FF000000"/>
            <rFont val="Arial"/>
            <family val="2"/>
            <scheme val="minor"/>
          </rPr>
          <t>Sumatoria de los días pacientes reportados en el censo diario
	-Ilka Gonzalez</t>
        </r>
      </text>
    </comment>
    <comment ref="F34" authorId="0">
      <text>
        <r>
          <rPr>
            <sz val="10"/>
            <color rgb="FF000000"/>
            <rFont val="Arial"/>
            <family val="2"/>
            <scheme val="minor"/>
          </rPr>
          <t>Total de días pacientes en un período dado/Total de egresos del mismo período
	-Ilka Gonzalez</t>
        </r>
      </text>
    </comment>
    <comment ref="G34" authorId="0">
      <text>
        <r>
          <rPr>
            <sz val="10"/>
            <color rgb="FF000000"/>
            <rFont val="Arial"/>
            <family val="2"/>
            <scheme val="minor"/>
          </rPr>
          <t>Total de días pacientes en un período dado/ Total de días camas disponibles del mismo período x 100
	-Ilka Gonzalez</t>
        </r>
      </text>
    </comment>
    <comment ref="H34" authorId="0">
      <text>
        <r>
          <rPr>
            <sz val="10"/>
            <color rgb="FF000000"/>
            <rFont val="Arial"/>
            <family val="2"/>
            <scheme val="minor"/>
          </rPr>
          <t>Número de nacidos vivos/ total nacimientos x 100
	-Ilka Gonzalez</t>
        </r>
      </text>
    </comment>
    <comment ref="I34" authorId="0">
      <text>
        <r>
          <rPr>
            <sz val="10"/>
            <color rgb="FF000000"/>
            <rFont val="Arial"/>
            <family val="2"/>
            <scheme val="minor"/>
          </rPr>
          <t>Número de partos por cesárea/Número total de partos x 100
	-Ilka Gonzalez</t>
        </r>
      </text>
    </comment>
  </commentList>
</comments>
</file>

<file path=xl/comments2.xml><?xml version="1.0" encoding="utf-8"?>
<comments xmlns="http://schemas.openxmlformats.org/spreadsheetml/2006/main">
  <authors>
    <author/>
  </authors>
  <commentList>
    <comment ref="D8" authorId="0">
      <text>
        <r>
          <rPr>
            <sz val="10"/>
            <color rgb="FF000000"/>
            <rFont val="Arial"/>
            <family val="2"/>
            <scheme val="minor"/>
          </rPr>
          <t>Inicia siglas de la dependencia, numeración línea estratégica, numeración objetivo, numeración resultado esperado, numeración producto y secuencia actividades para el producto en decimales.
Ej.: Servicio Regional de Salud X (sigla de identificación)
Eje Estratégico 1
Objetivo 1
Resultado Esperado 1
Producto 1
Actividad 01
Ejemplo: SRSM 1.1.1.1.01
	-Ilka Gonzalez</t>
        </r>
      </text>
    </comment>
    <comment ref="U8" authorId="0">
      <text>
        <r>
          <rPr>
            <sz val="10"/>
            <color rgb="FF000000"/>
            <rFont val="Arial"/>
            <family val="2"/>
            <scheme val="minor"/>
          </rPr>
          <t>Si el medio de verificación es "otros", describir cual sería utilizado. También aplicable para cualquier otra observación, incluyendo supuestos.
	-sns2</t>
        </r>
      </text>
    </comment>
  </commentList>
</comments>
</file>

<file path=xl/comments3.xml><?xml version="1.0" encoding="utf-8"?>
<comments xmlns="http://schemas.openxmlformats.org/spreadsheetml/2006/main">
  <authors>
    <author/>
  </authors>
  <commentList>
    <comment ref="A258" authorId="0">
      <text>
        <r>
          <rPr>
            <sz val="10"/>
            <color rgb="FF000000"/>
            <rFont val="Arial"/>
            <family val="2"/>
            <scheme val="minor"/>
          </rPr>
          <t>Bloquear cuentas a CEAS
	-Patricia Elisa Caba</t>
        </r>
      </text>
    </comment>
  </commentList>
</comments>
</file>

<file path=xl/sharedStrings.xml><?xml version="1.0" encoding="utf-8"?>
<sst xmlns="http://schemas.openxmlformats.org/spreadsheetml/2006/main" count="5546" uniqueCount="1416">
  <si>
    <t>Plan Operativo Anual</t>
  </si>
  <si>
    <t>Servicio Nacional de Salud</t>
  </si>
  <si>
    <t>Dirección de Planificación y Desarrollo</t>
  </si>
  <si>
    <t>Programación Insumos por Producto Nivel Especializado</t>
  </si>
  <si>
    <t>Cibao Norte</t>
  </si>
  <si>
    <t>Cibao Sur</t>
  </si>
  <si>
    <t>Cibao Nordeste</t>
  </si>
  <si>
    <t>Cibao Noroeste</t>
  </si>
  <si>
    <t>Valdesia</t>
  </si>
  <si>
    <t>El Valle</t>
  </si>
  <si>
    <t>Enriquillo</t>
  </si>
  <si>
    <t>Yuma</t>
  </si>
  <si>
    <t>Higüamo</t>
  </si>
  <si>
    <t>Ozama</t>
  </si>
  <si>
    <t>Año</t>
  </si>
  <si>
    <t>Servicio Regional de Salud:</t>
  </si>
  <si>
    <t>CEAS</t>
  </si>
  <si>
    <t>CEMADOJA</t>
  </si>
  <si>
    <t>Productos Terminales</t>
  </si>
  <si>
    <t>Unidad de Medida</t>
  </si>
  <si>
    <t>Meta Lograda Año 2023</t>
  </si>
  <si>
    <t>Meta Proyectada a Lograr Año 2024</t>
  </si>
  <si>
    <t>Meta Proyectada Año 2025</t>
  </si>
  <si>
    <t>Programación Trimestral</t>
  </si>
  <si>
    <t>Meta Lograda actual periodo                 Año 2024</t>
  </si>
  <si>
    <t>1er. Trimestre</t>
  </si>
  <si>
    <t>2do. Trimestre</t>
  </si>
  <si>
    <t>3er. Trimestre</t>
  </si>
  <si>
    <t>4to. Trimestre</t>
  </si>
  <si>
    <t>Servicio de Consulta Externa</t>
  </si>
  <si>
    <t>Consultas</t>
  </si>
  <si>
    <t>Primera Vez</t>
  </si>
  <si>
    <t>Subsecuente</t>
  </si>
  <si>
    <t>Servicio de Emergencia</t>
  </si>
  <si>
    <t>Emergencias</t>
  </si>
  <si>
    <t>Servicio Hospitalización</t>
  </si>
  <si>
    <t>Egresos</t>
  </si>
  <si>
    <t>Medicina General</t>
  </si>
  <si>
    <t>Cirugia General</t>
  </si>
  <si>
    <t>Ginecología</t>
  </si>
  <si>
    <t>Obstetricia</t>
  </si>
  <si>
    <t>Pediatria</t>
  </si>
  <si>
    <t>Cardiologia</t>
  </si>
  <si>
    <t>Gastroenterologia</t>
  </si>
  <si>
    <t>Endocrinologia</t>
  </si>
  <si>
    <t>Medicina Interna</t>
  </si>
  <si>
    <t>Ortopedia</t>
  </si>
  <si>
    <t>Neumología</t>
  </si>
  <si>
    <t>Cardiología</t>
  </si>
  <si>
    <t>Cuidados Intensivos</t>
  </si>
  <si>
    <t>Otros</t>
  </si>
  <si>
    <t>Servicios de Apoyo Diagnóstico</t>
  </si>
  <si>
    <t>Análisis de Laboratorio</t>
  </si>
  <si>
    <t>Pruebas</t>
  </si>
  <si>
    <t>Servicio de Imágenes</t>
  </si>
  <si>
    <t>Imágenes</t>
  </si>
  <si>
    <t>Indicadores de Producción</t>
  </si>
  <si>
    <t>Años</t>
  </si>
  <si>
    <t>Camas Disponibles</t>
  </si>
  <si>
    <t>Egresos Hospitalarios</t>
  </si>
  <si>
    <t>Día Cama Disponibles</t>
  </si>
  <si>
    <t>Dias Pacientes</t>
  </si>
  <si>
    <t>Promedio Días Estada</t>
  </si>
  <si>
    <t>Porcentaje Ocupacional</t>
  </si>
  <si>
    <t>Porcentaje nacidos vivos</t>
  </si>
  <si>
    <t>Porcentaje de cesárea</t>
  </si>
  <si>
    <t>Anticipo Financiero</t>
  </si>
  <si>
    <t>Programación de actividades</t>
  </si>
  <si>
    <t>Nómina</t>
  </si>
  <si>
    <t>Venta Servicios</t>
  </si>
  <si>
    <t>Recursos Externos</t>
  </si>
  <si>
    <t>CEAS:</t>
  </si>
  <si>
    <t>Resultados Esperados</t>
  </si>
  <si>
    <t xml:space="preserve">Productos </t>
  </si>
  <si>
    <t>Código</t>
  </si>
  <si>
    <t>Actividades Programables Presupuestables</t>
  </si>
  <si>
    <t>Ene</t>
  </si>
  <si>
    <t>Feb</t>
  </si>
  <si>
    <t>Mar</t>
  </si>
  <si>
    <t>Abr</t>
  </si>
  <si>
    <t>May</t>
  </si>
  <si>
    <t>Jun</t>
  </si>
  <si>
    <t>Jul</t>
  </si>
  <si>
    <t>Ago</t>
  </si>
  <si>
    <t>Sep</t>
  </si>
  <si>
    <t>Oct</t>
  </si>
  <si>
    <t>Nov</t>
  </si>
  <si>
    <t>Dic</t>
  </si>
  <si>
    <t xml:space="preserve">Total de Acciones </t>
  </si>
  <si>
    <t>Medio de Verificación 1</t>
  </si>
  <si>
    <t>Medio de Verificación 2</t>
  </si>
  <si>
    <t>Medio de Verificación 3</t>
  </si>
  <si>
    <t>Observaciones</t>
  </si>
  <si>
    <t>Área Responsable</t>
  </si>
  <si>
    <t>Fortalecimiento de la Red Pública de Servicios de Salud con énfasis en el Primer Nivel de Atención</t>
  </si>
  <si>
    <t>1.1.1  Primer Nivel de Atención fortalecido y con alta resolución para garantizar  la prestación de servicios integrales de promoción de la salud, prevención de la enfermedad, diagnóstico, tratamiento, rehabilitación y cuidados paliativos;  condicionada a la necesidades de salud y características de la población</t>
  </si>
  <si>
    <t xml:space="preserve">1.1.1.1 Mejora del suministro y abastecimiento de medicamentos </t>
  </si>
  <si>
    <t>1.1.1.1.01</t>
  </si>
  <si>
    <t>Reunión Comité Farmaco Terapeutico (CFT) Hospitalario y promoción del uso racional de los medicamentos</t>
  </si>
  <si>
    <t>Listado de participación</t>
  </si>
  <si>
    <t>Minuta</t>
  </si>
  <si>
    <t>Fotos</t>
  </si>
  <si>
    <t xml:space="preserve">División de Enfermería
</t>
  </si>
  <si>
    <t>1.1.1.2  Ampliación y mejora de la provisión de servicios de apoyo diagnóstico  y laboratorio</t>
  </si>
  <si>
    <t>1.1.1.2.01</t>
  </si>
  <si>
    <t>Supervisión para verificación de stock de insumos</t>
  </si>
  <si>
    <t>Informe</t>
  </si>
  <si>
    <t>Laboratorio Clínico</t>
  </si>
  <si>
    <t>Laboratorio e Imágenes</t>
  </si>
  <si>
    <t>1.1.1.2.02</t>
  </si>
  <si>
    <t>Conformación y/o actualización de  clubes de donantes de sangre en EES</t>
  </si>
  <si>
    <t>Acta de conformación</t>
  </si>
  <si>
    <t>1.1.1.2.03</t>
  </si>
  <si>
    <t>Realización la ruta de recolección de las muestras</t>
  </si>
  <si>
    <t>Hoja de ruta y formulario de envío muestras</t>
  </si>
  <si>
    <t>1.1.1.2.04</t>
  </si>
  <si>
    <t>Digitalización de las pruebas y resultados</t>
  </si>
  <si>
    <t>Reporte</t>
  </si>
  <si>
    <t>1.1.1.2.05</t>
  </si>
  <si>
    <t>Cumplimiento acuerdo establecido/ reunión de seguimiento al plan</t>
  </si>
  <si>
    <t>Plan</t>
  </si>
  <si>
    <t>1.1.1.2.06</t>
  </si>
  <si>
    <t>Implementación de ampliación cartera de servicios de acuerdo a complejidad</t>
  </si>
  <si>
    <t>Infolab</t>
  </si>
  <si>
    <t>1.1.1.2.07</t>
  </si>
  <si>
    <t>Mantenimiento a los equipos  y calibración</t>
  </si>
  <si>
    <t>Laboratorio Clínico/División de Servicios Generales</t>
  </si>
  <si>
    <t>1.1.1.2.08</t>
  </si>
  <si>
    <t>Reunion con DPS para cordinar entrega insumos/ Participación evaluación externa calidad</t>
  </si>
  <si>
    <t>Reporte de calidad</t>
  </si>
  <si>
    <t>1.1.1.2.09</t>
  </si>
  <si>
    <t>Envío mensual del Infolab</t>
  </si>
  <si>
    <t>Captura de correo enviado a DLI</t>
  </si>
  <si>
    <t>1.1.2  Reducida la carga de las enfermedades crónicas incluidos los diferentes tipos de cáncer, los trastornos de salud mental,  así como ante discapacidad, violencia y  traumatismos, a través de servicios de atención que faciliten la detección temprana y la continuidad de la atención, eliminando las brechas en el acceso y utilización de los servicios de salud.</t>
  </si>
  <si>
    <t>1.1.2.1 Operaciones de emergencias y gestión de riesgos</t>
  </si>
  <si>
    <t>1.1.2.1.06</t>
  </si>
  <si>
    <t>Elaboración y/o actualización de los Planes de Emergencias y Desastres Hospitalarios</t>
  </si>
  <si>
    <t>1.1.2.1.07</t>
  </si>
  <si>
    <t>Reunion del comité de emergencias para socializacion del plan Hospitalarios  Emergencias de salud publica y desastres naturales con el personal del hospital.</t>
  </si>
  <si>
    <t>1.1.2.1.08</t>
  </si>
  <si>
    <t>Simulacro para probar la funcionabilidad de los  Planes de  Emergencias y Desastres Hospitalarios.</t>
  </si>
  <si>
    <t>1.1.2.1.09</t>
  </si>
  <si>
    <t xml:space="preserve">Reunión con el Comite Hospitalario de Emergencias y Desastres para preparar el Operativo de Navidad y Año Nuevo comité de emergencias </t>
  </si>
  <si>
    <t>1.1.2.1.10</t>
  </si>
  <si>
    <t>Reunión con el Comite Hospitalario de Emergencias y Desastres para preparar el Operativo de Semana Santa comité de emergencias</t>
  </si>
  <si>
    <t>1.1.2.1.11</t>
  </si>
  <si>
    <t>Reunión con el Comite Hospitalario de Emergencias y Desastres para respuesta a Temporada Ciclonica y Eventos Hidrometeorologicos comité de emergencias</t>
  </si>
  <si>
    <t xml:space="preserve">1.1.2.2 Programa de Fortalecimiento del  Nivel Especializado </t>
  </si>
  <si>
    <t>1.1.2.2.01</t>
  </si>
  <si>
    <t>Análisis del comportamiento de las objeciones médicas y administrativas</t>
  </si>
  <si>
    <t>División de Facturación y Seguros Médicos</t>
  </si>
  <si>
    <t>1.1.2.2.02</t>
  </si>
  <si>
    <t xml:space="preserve">Elaboración de los planes de mejora para la disminucion de las objeciones médicas, administrativas y el incremento de la facturación </t>
  </si>
  <si>
    <t>1.1.2.2.03</t>
  </si>
  <si>
    <t>Implementación de los planes de mejora para la disminución de las objeciones médicas, administrativas y el incremento de la facturación de los CEAS.</t>
  </si>
  <si>
    <t>1.1.2.2.04</t>
  </si>
  <si>
    <t>Realizar matriz de las ARS contratadas en el centro de salud</t>
  </si>
  <si>
    <t>Matriz de ARS contratadas</t>
  </si>
  <si>
    <t>Humanización y Calidad de la Atención</t>
  </si>
  <si>
    <t>Desarrollo y mantenimiento de un modelo de evaluación de la entrega de servicios sanitarios con carácter igualitario y libre de discriminación, que promueva mediante la continua retroalimentación, la generación de mejores resultados en materia de salud lo que se traduzca en el aumento de la satisfacción de las personas con respecto a los servicios públicos de salud</t>
  </si>
  <si>
    <t>1.2.1.5 Monitoreo de la calidad de los servicios de salud ofertados</t>
  </si>
  <si>
    <t>1.2.1.5.01</t>
  </si>
  <si>
    <t>Reuniones del comité de mejora continua de la calidad en la atención y seguridad del paciente para establecer avances, logros, resultados e indicadores.</t>
  </si>
  <si>
    <t>Acta constitutiva</t>
  </si>
  <si>
    <t>Departamento de Diagnóstico e Imágenes Médicas</t>
  </si>
  <si>
    <t>1.2.2 Garantizada la atención integral con calidad y oportunidad, mediante la coordinación clínica y asistencial de los servicios de salud</t>
  </si>
  <si>
    <t>1.2.2.1 Articulación de la Red SNS</t>
  </si>
  <si>
    <t>1.2.2.1.01</t>
  </si>
  <si>
    <t>Registro de las referencias y contrareferencias de la Red.</t>
  </si>
  <si>
    <t>1.3.3 Desarrollo y mantenimiento de un modelo de evaluación de la entrega de servicios sanitarios con carácter igualitario y libre de discriminación, que promueva mediante la continua retroalimentación, la generación de mejores resultados en materia de salud lo que se traduzca en el aumento de la satisfacción de las personas con respecto a los servicios públicos de salud</t>
  </si>
  <si>
    <t>1.2.2.5 Programa de Gestión de Citas</t>
  </si>
  <si>
    <t>1.2.2.5.02</t>
  </si>
  <si>
    <t>Seguimiento a la actualización de las carteras de servicio de los establecimientos.</t>
  </si>
  <si>
    <t>Dirección</t>
  </si>
  <si>
    <t>1.2.3 Gestión integrada y articulada de las redes públicas de servicios de salud, con actores involucrados en la organización, gestión y atención de servicios de salud con enfoque y participación intra e intersectorial y participación social y de comités de salud, que promueva un ambiente favorable para la cobertura y acceso a los servicios de salud</t>
  </si>
  <si>
    <t>1.2.3.1 Comités de Salud Hospitalarios (priorizados según Reglamento Hospitalario 434-07)</t>
  </si>
  <si>
    <t>1.2.3.1.01</t>
  </si>
  <si>
    <t>Sesiones de los comités hospitalarios</t>
  </si>
  <si>
    <t>1.2.3.1.02</t>
  </si>
  <si>
    <t>Conformación de los comité Hospitalarios</t>
  </si>
  <si>
    <t>Actas de conformación</t>
  </si>
  <si>
    <t>Sostenibilidad y Eficiencia de los Recursos</t>
  </si>
  <si>
    <t>1.2.5 Aumentada la eficacia, eficiencia y equidad de la prestación de los servicios de salud a través de la reorganización y transformación de las estructuras de redes de servicios</t>
  </si>
  <si>
    <t>1.2.5.1 Metodología de la Gestión Productiva</t>
  </si>
  <si>
    <t>1.2.5.1.01</t>
  </si>
  <si>
    <t>Revisión y validación de los autodiagnósticos realizados por hospitales piloto para la implementación de MGPSS</t>
  </si>
  <si>
    <t>1.2.5.1.02</t>
  </si>
  <si>
    <t>Seguimiento a la elaboración y ejecución de los planes de mejora de la MGPSS en los centros priorizados del SRS</t>
  </si>
  <si>
    <t>1.2.5.1.03</t>
  </si>
  <si>
    <t>Seguimiento a la ejecucion de los  planes de mejora de la MGPSS</t>
  </si>
  <si>
    <t>1.3.3.1 Gestión de la Experiencia del Paciente</t>
  </si>
  <si>
    <t>1.3.3.1.01</t>
  </si>
  <si>
    <t>Aplicación de encuestas de satisfacción de usuarios acorde a cuota establecida mensualmente</t>
  </si>
  <si>
    <t>División de Servicio de Atención al Usuario</t>
  </si>
  <si>
    <t>1.3.3.1.02</t>
  </si>
  <si>
    <t>Generación de reporte de nivel de satisfacción de usuarios</t>
  </si>
  <si>
    <t xml:space="preserve">
División de Servicio de Atención al Usuario</t>
  </si>
  <si>
    <t>1.3.3.1.03</t>
  </si>
  <si>
    <t>Elaboración del plan de mejora de la experiencia del paciente</t>
  </si>
  <si>
    <t>Departamento de Diagnóstico e Imágenes/División de Servicio de Atención al Usuario</t>
  </si>
  <si>
    <t>1.3.3.1.05</t>
  </si>
  <si>
    <t>Seguimiento a la implementación del plan de mejora de la experiencia del paciente</t>
  </si>
  <si>
    <t>1.3.3.1.06</t>
  </si>
  <si>
    <t>Gestión de los buzones de sugerencias (QDRS)</t>
  </si>
  <si>
    <t>1.3.3.2 Continuidad implementacion de la Politica de estandar de los cuidados de enfemeria como indicadores de calidad</t>
  </si>
  <si>
    <t>1.3.3.2.03</t>
  </si>
  <si>
    <t>Monitoreo de los cuidados que ofrece el personal de enfermería a los usuarios en los EES de la red publica en el ambito ambulatorio y hospitalario</t>
  </si>
  <si>
    <t>Formulario de supervisión</t>
  </si>
  <si>
    <t>1.3.3.2.04</t>
  </si>
  <si>
    <t>Aplicación del estandar Prevención y control de infecciones asociadas a la atención de salud. (IAAS) Por el personal de enfermería</t>
  </si>
  <si>
    <t>Formulario</t>
  </si>
  <si>
    <t>1.3.4 Fortalecida la calidad de la atención en salud como resultado del seguimiento a los aspectos técnicos y no técnicos de la atención, que disminuya el riesgo de la seguridad del paciente y de los resultados esperados de salud</t>
  </si>
  <si>
    <t>1.3.4.2 Prevención y Control del Riesgo Biológico</t>
  </si>
  <si>
    <t>1.3.4.2.01</t>
  </si>
  <si>
    <t>Reuniones Ordinarias de los siguientes Comités: 
* Comité de Prevención y Control de Infecciones Asociadas a la Atención (IAAS)
* Comité de Bioseguridad
* Comité Ambiental de Higiene y Desechos Hospitalarios</t>
  </si>
  <si>
    <t>División de Epidemiología/Comité IASS/División de Enfermería/Comité de Bioseguridad/Comité Ambiental de Higiene y Desechos Hospitalarios</t>
  </si>
  <si>
    <t>1.3.4.2.02</t>
  </si>
  <si>
    <t>Autoevaluación de los procesos de Bioseguridad, Control de Infecciones e Higiene y Desechos Hospitalarios</t>
  </si>
  <si>
    <t>División de Epidemiología/Comité de Bioseguridad/División de Enfermería</t>
  </si>
  <si>
    <t>1.3.4.2.03</t>
  </si>
  <si>
    <t>Elaboración del Plan de Mejora de Bioseguridad, Control de Infecciones e Higiene y Desechos Hospitalarios</t>
  </si>
  <si>
    <t>1.3.4.2.04</t>
  </si>
  <si>
    <t>Seguimiento a la Implementación del Plan de Mejora de Bioseguridad, Control de Infecciones e Higiene y Desechos Hospitalarios</t>
  </si>
  <si>
    <t>1.3.4.2.05</t>
  </si>
  <si>
    <t>Elaboración de los planes de mejora a partir de los resultados de evaluacion de procesos de bioseguridad hospitalaria</t>
  </si>
  <si>
    <t>1.3.4.2.06</t>
  </si>
  <si>
    <t>Notificación oportuna de las enfermedades bajo vigilancia epidemiológica</t>
  </si>
  <si>
    <t>1.3.4.3 Seguimiento a la Habilitación de los Servicios de Salud</t>
  </si>
  <si>
    <t>1.3.4.3.01</t>
  </si>
  <si>
    <t>Ejecución de las Autoinspecciones de Habilitación en los servicios</t>
  </si>
  <si>
    <t>Departamento de Diagnóstico e Imágenes</t>
  </si>
  <si>
    <t>1.3.4.3.02</t>
  </si>
  <si>
    <t>Priorización de mejoras para la habilitación de los Servicios de Salud, incluyendo no conformidades del MSP</t>
  </si>
  <si>
    <t>1.3.4.3.03</t>
  </si>
  <si>
    <t>Seguimiento a la implementación de las mejoras priorizadas de habilitación</t>
  </si>
  <si>
    <t>Desarrollo de Recursos Humanos en Salud</t>
  </si>
  <si>
    <t>2.1.1 Incrementada las competencias y resolutividad de los colaboradores, de acuerdo a la complejidad de sus funciones, las necesidades de salud de la población y los compromisos del sector</t>
  </si>
  <si>
    <t>2.1.1.1 Programa Cuidados de enfermería en plataforma de capacitación</t>
  </si>
  <si>
    <t>2.1.1.1.01</t>
  </si>
  <si>
    <t>Capacitación Estandar Proceso de Atención de Enfermería en el ámbito ambulatorio y hospitalario</t>
  </si>
  <si>
    <t>Agenda</t>
  </si>
  <si>
    <t>2.1.1.1.02</t>
  </si>
  <si>
    <t>Capacitaciones de Liderazgo y Gestión por las encargadas regionales de enfermería en los EES</t>
  </si>
  <si>
    <t>2.1.1  Incrementada las competencias y resolutividad de los colaboradores, de acuerdo a la complejidad de sus funciones, las necesidades de salud de la población y los compromisos del sector</t>
  </si>
  <si>
    <t>2.1.1.2 Programas de desarrollo de competencias técnicas y habilidades blandas.</t>
  </si>
  <si>
    <t>2.1.1.2.01</t>
  </si>
  <si>
    <t>Ejecución Plan de Capacitación -2025.</t>
  </si>
  <si>
    <t>Plan Capacitación 2025</t>
  </si>
  <si>
    <t>Captura correo enviado a la Oficina regional</t>
  </si>
  <si>
    <t>2.1.1.2.02</t>
  </si>
  <si>
    <t>Seguimiento ejecución plan capacitación 2025</t>
  </si>
  <si>
    <t>Plan Capacitación 2026</t>
  </si>
  <si>
    <t>El informe trimestral se realiza en el formulario estandarizado por el INAP.</t>
  </si>
  <si>
    <t>Detección necesidades capacitación por departamento CEAS -Plan 2026.</t>
  </si>
  <si>
    <t>Formulario estandarizado para DNC.</t>
  </si>
  <si>
    <t>2.1.1.2.03</t>
  </si>
  <si>
    <t>Elaboración del Plan de Capacitación CEASS-2026.</t>
  </si>
  <si>
    <t>Plan de Capacitación 2026.</t>
  </si>
  <si>
    <t>2.1.1.3 Evaluación del desempeño laboral.</t>
  </si>
  <si>
    <t>2.1.1.3.01</t>
  </si>
  <si>
    <t>Revisión acuerdos de desempeño CEAS y  Primer Nivel de Atención.</t>
  </si>
  <si>
    <t>Minuta de revisión de acuerdos de desempeño por áreas</t>
  </si>
  <si>
    <t>Utilizar guía de revisión remitida por SNS.</t>
  </si>
  <si>
    <t>2.1.1.3.02</t>
  </si>
  <si>
    <t>Evaluación del desempeño laboral 2024.</t>
  </si>
  <si>
    <t>Matriz para reportar resultados de evaluación del desempeño laboral 2024.</t>
  </si>
  <si>
    <t>2.1.1.3.03</t>
  </si>
  <si>
    <t>Consolidado de resultados de acuerdos del desempeño laboral  2025.</t>
  </si>
  <si>
    <t>Matriz para reportar acuerdos del desempeño laboral 2025</t>
  </si>
  <si>
    <t xml:space="preserve">2.2.2  Desarrollados e implementados los aspectos de gestión relacionados con seguridad y salud en el trabajo </t>
  </si>
  <si>
    <t xml:space="preserve">2.2.2.1 Implementados los aspectos  de gestión relacionados con seguridad y salud en el trabajo. </t>
  </si>
  <si>
    <t>2.2.2.1.01</t>
  </si>
  <si>
    <t>Implementación del Sistema de Seguridad y Salud en la Administración Pública (SISTAP).</t>
  </si>
  <si>
    <t>Informes</t>
  </si>
  <si>
    <t>2.2.2.1.02</t>
  </si>
  <si>
    <t xml:space="preserve">Evaluación, seguimiento del personal con licencias recurrentes y los enviados a auditoria médica . </t>
  </si>
  <si>
    <t xml:space="preserve">Informe de evaluación, seguimiento del personal con licencias recurrentes y los enviados a auditoria médica . </t>
  </si>
  <si>
    <t>2.2.2.1.03</t>
  </si>
  <si>
    <t xml:space="preserve">Seguimiento e investigación de accidentes y enfermedades laborales. </t>
  </si>
  <si>
    <t>2.2.2.1.04</t>
  </si>
  <si>
    <t>Gestión de subsidios por enfermedad común.</t>
  </si>
  <si>
    <t xml:space="preserve">
Matriz, reporte del registro  SISALRIL. 
</t>
  </si>
  <si>
    <t>2.3.1  Reducida las disparidades en la disponibilidad de personal de salud en los diferentes niveles de atención</t>
  </si>
  <si>
    <t xml:space="preserve">2.3.1.1 Levantamiento de necesidades de personal para cubrir vacantes actuales y nuevos recursos. </t>
  </si>
  <si>
    <t>2.3.1.1.01</t>
  </si>
  <si>
    <t xml:space="preserve">Reporte  trimestral de la dotación de acuerdo a las estructuras aprobadas del establecimientos. </t>
  </si>
  <si>
    <t>Reporte consolidado (fisico y digital en formato de Excel)</t>
  </si>
  <si>
    <t>2.3.1.1.02</t>
  </si>
  <si>
    <t xml:space="preserve"> Validación de estatus de los perfiles de los colaboradores activos en nómina.</t>
  </si>
  <si>
    <t>Listados de participantes
Reporte trimestral (Físico y digital en formato de Excel).</t>
  </si>
  <si>
    <t>Incremento de la Participación Comunitaria</t>
  </si>
  <si>
    <t>3.1.1 Fortalecida la gestión institucional y productiva mediante la mejora de la transparencia, efectividad de la administración de recursos y servicios.</t>
  </si>
  <si>
    <t>3.1.1.1 Transparencia de la Gestión y Participación Ciudadana</t>
  </si>
  <si>
    <t>3.1.1.1.01</t>
  </si>
  <si>
    <t>Actualización del portal de transparencia</t>
  </si>
  <si>
    <t>Captura de imágenes</t>
  </si>
  <si>
    <t>OAI</t>
  </si>
  <si>
    <t>3.1.1.1.02</t>
  </si>
  <si>
    <t>Levantamiento de las necesidades de la OAI</t>
  </si>
  <si>
    <t>3.1.1.1.03</t>
  </si>
  <si>
    <t>Capacitación en la Ley 200-04 y la Resolución No. 002-21de la Dirección General de Etica e Integridad Gubernamental</t>
  </si>
  <si>
    <t>3.1.1.1.04</t>
  </si>
  <si>
    <t>Capacitación en el Sistema Nacional de Atención Ciudadana 311</t>
  </si>
  <si>
    <t>3.1.1.1.05</t>
  </si>
  <si>
    <t>Capacitación sobre declaración jurada de bienes, dirigida al personal que le corresponda pesentarla</t>
  </si>
  <si>
    <t>3.1.1.1.06</t>
  </si>
  <si>
    <t xml:space="preserve">Capacitación en la Ley No. 172-13 sobre Proteccion de Datos </t>
  </si>
  <si>
    <t>3.1.1.1.07</t>
  </si>
  <si>
    <t xml:space="preserve">Creación y/o socialización de la Matriz de Responsabilidad  </t>
  </si>
  <si>
    <t>Matriz de responsabilidad</t>
  </si>
  <si>
    <t>3.1.1.1.08</t>
  </si>
  <si>
    <t>Creación y/ o actualización de la Resolución de Información Clasificada (si aplica)</t>
  </si>
  <si>
    <t>Resolución</t>
  </si>
  <si>
    <t>Fortalecimiento de la Resiliencia del Sistema de Salud</t>
  </si>
  <si>
    <t>3.1.1.2 Fortalecimiento de la Fiscalización y de la evaluación del control interno</t>
  </si>
  <si>
    <t>3.1.1.2.01</t>
  </si>
  <si>
    <t>Rendir oportunamente las  cuentas de anticipos financieros  para su  regulación  en el período</t>
  </si>
  <si>
    <t>3.1.1.2.02</t>
  </si>
  <si>
    <t>Asegurar el reporte oportuno de facturación eficiente de ingresos por las diferentes fuentes de financiamiento.</t>
  </si>
  <si>
    <t>3.1.1.2.03</t>
  </si>
  <si>
    <t>Rendir oportunamente  las informaciones concernientes a los indicadores de ingreso, facturación. nómina, deuda e ingresos de odontología</t>
  </si>
  <si>
    <t>3.1.1.2.04</t>
  </si>
  <si>
    <t>Reportar oportunamente las informaciones financieras que alimentan el sistema de indicadores, fundamentas en el registro sistemático de las transacciones sosteniendo la calidad del dato.</t>
  </si>
  <si>
    <t>3.1.1.2.05</t>
  </si>
  <si>
    <t>Reportar la ejecución presupuestaria consolidada de ingresos y egresos proveniente de las diferentes fuentes de financiamiento.</t>
  </si>
  <si>
    <t>3.1.1.2.06</t>
  </si>
  <si>
    <t>Cargar oportunamente las informaciones financieras cumpliendo con los criterios de calidad dispuestos por las normativas para que estén disponible a la ciudadanía.</t>
  </si>
  <si>
    <t>3.1.1.2.07</t>
  </si>
  <si>
    <t>Realizar el cierre de las operaciones del año fiscal de acuerdo con las normativas emitidas por la DIGECOG.</t>
  </si>
  <si>
    <t>3.1.1.2.08</t>
  </si>
  <si>
    <t>Elaboración de los Estados Financieros y sus anexos</t>
  </si>
  <si>
    <t>3.1.1.2.09</t>
  </si>
  <si>
    <t xml:space="preserve">Reporte de ejecución Metas Físicas y Financieras 2025 en el SIGEF </t>
  </si>
  <si>
    <t>3.1.1.3 Fortalecimiento del Sistema de Administración de Bienes</t>
  </si>
  <si>
    <t>3.2.1.3.01</t>
  </si>
  <si>
    <t>Actualización de inventarios Sede</t>
  </si>
  <si>
    <t>Registro Digital</t>
  </si>
  <si>
    <t>3.2.1 Mejorada la sostenibilidad financiera del SNS mediante el control de gastos, saneamiento de las deudas e incremento de las distintas fuentes de financiamiento con el fin de garantizar la prestación de servicios en salud con oportunidad y eficiencia</t>
  </si>
  <si>
    <t>3.2.1.1  Ejecución de los procesos de compra en tiempo oportuno</t>
  </si>
  <si>
    <t>3.2.1.1.01</t>
  </si>
  <si>
    <t>Codificación y carga PACC 2026</t>
  </si>
  <si>
    <t>3.2.1.1.02</t>
  </si>
  <si>
    <t xml:space="preserve">Seguimiento al comportamiento del SISCOMPRA </t>
  </si>
  <si>
    <t>3.2.1.1.03</t>
  </si>
  <si>
    <t>Consolidación y validación de la plantilla SNCC F053 para el Plan Anual de Compras y Contrataciones</t>
  </si>
  <si>
    <t>Interinstitucionalidad y Coordinación Intersectorial</t>
  </si>
  <si>
    <t>3.3.1 Aumentada la conexión del SNS con los medios informativos y la población, manteniendo con ellos una comunicación ágil, fluida y de calidad; que nos permita satisfacer con rapidez las peticiones y necesidades de información sobre la institución y los servicios ofrecidos</t>
  </si>
  <si>
    <t>3.3.1.1 Implementación del Manual de Señalética e Identidad de la Red SNS (Comunicación estratégica y posicionamiento institucional).</t>
  </si>
  <si>
    <t>3.3.1.1.02</t>
  </si>
  <si>
    <t>Cumplimiento de la identidad institucional EES. (para el Programa Desempeño SNS).</t>
  </si>
  <si>
    <t>3.3.1.2 Desplique del Manual de Comunicaciones Internas y Externas</t>
  </si>
  <si>
    <t>3.3.1.2.01</t>
  </si>
  <si>
    <t xml:space="preserve">Despliegue Plan Institucional de Comunicaciones: Colocación carteles / displays publicitarios (impresos/digitales) en centros de la Red.
</t>
  </si>
  <si>
    <t xml:space="preserve">Fotos </t>
  </si>
  <si>
    <t>3.3.1.3 Despliegue Plan de Gestión Ambiental / Responsabilidad Social Institucional</t>
  </si>
  <si>
    <t>3.3.1.4.01</t>
  </si>
  <si>
    <t>Campaña de promoción del consumo de energía y eficiencia energética (interna / externa).</t>
  </si>
  <si>
    <t>Publicaciones en medios sociales/correo interno</t>
  </si>
  <si>
    <t>3.3.1.4.02</t>
  </si>
  <si>
    <t>Campaña para promuever reducción y  uso eficiente del agua (interna / externa).</t>
  </si>
  <si>
    <t>3.3.1.4.03</t>
  </si>
  <si>
    <t>Taller coordinado con la DCOM-SNS: Sensibilización en la Gestión de residuos peligrosos (para Hospitales / SRS).</t>
  </si>
  <si>
    <t>3.3.1.4.04</t>
  </si>
  <si>
    <t>Jornada ambiental (reforestación / limpieza de costas/otras) coordinada con instituciones públicas, privada y ONGs.</t>
  </si>
  <si>
    <t>Publicaciones en medios sociales/fotos</t>
  </si>
  <si>
    <t xml:space="preserve">3.4.1 Fomentadas las alianzas nacionales e internacionales para captación y optimización de recursos que favorezcan el fortalecimiento y calidad de los servicios </t>
  </si>
  <si>
    <t>3.4.1.1 Levantamiento de Necesidades de Cooperación no Reembolsable</t>
  </si>
  <si>
    <t>3.4.1.1.01</t>
  </si>
  <si>
    <t>Llenado y envío del formulario de levantamiento de necesidades de cooperación no reembolsable a la ORS</t>
  </si>
  <si>
    <t>Desarrollo y gestión de los Sistemas de Información en Salud</t>
  </si>
  <si>
    <t>3.5.1 Fortalecido el desarrollo y uso de tecnologías y sistemas de información para mejorar la calidad y eficiencia de la gestión operativa</t>
  </si>
  <si>
    <t>3.5.1.1 Mejora de la infraestructura tecnológica de la Red SNS</t>
  </si>
  <si>
    <t>3.5.1.1.01</t>
  </si>
  <si>
    <t xml:space="preserve">Actualización y manteniemiento de portales web  </t>
  </si>
  <si>
    <t> </t>
  </si>
  <si>
    <t>3.5.1.1.02</t>
  </si>
  <si>
    <t xml:space="preserve">Soportes incidencias tecnológicas atendidas </t>
  </si>
  <si>
    <t>3.5.1.1.03</t>
  </si>
  <si>
    <t xml:space="preserve">Inventario de activos tecnológicos </t>
  </si>
  <si>
    <t>Matriz de inventario</t>
  </si>
  <si>
    <t>3.7.1 Fortalecida la capacidad institucional mediante la optimización de los procesos, empoderamiento del talento humano y articulación interna contribuyendo a la mejora continua de la gestión institucional</t>
  </si>
  <si>
    <t>3.7.1.1 Fortalecimiento del modelo de gestión y monitoreo de la calidad institucional</t>
  </si>
  <si>
    <t>3.7.1.1.03</t>
  </si>
  <si>
    <t>Elaboración/ actualización de autodiagnóstico CAF</t>
  </si>
  <si>
    <t>Guía de autodiagnóstico sector salud
Sistema afinado de puntuación
Informe de autodiagnóstico</t>
  </si>
  <si>
    <t>Sección de Calidad en la Gestión</t>
  </si>
  <si>
    <t>3.7.1.1.04</t>
  </si>
  <si>
    <t>Elaboración plan de mejora CAF próximo año</t>
  </si>
  <si>
    <t>3.7.1.1.05</t>
  </si>
  <si>
    <t>Informe de seguimiento a plan de mejora CAF año en curso</t>
  </si>
  <si>
    <t>3.7.1.1.06</t>
  </si>
  <si>
    <t>Firma de acuerdo de evaluación de desempeño institucional (EDI) solo aplica si hay cambio de autoridad</t>
  </si>
  <si>
    <t>Acuerdo EDI</t>
  </si>
  <si>
    <t>3.7.1.1.07</t>
  </si>
  <si>
    <t>Ejecución de las sesiones del comité de calidad del CEAS</t>
  </si>
  <si>
    <t>3.7.1.1.10</t>
  </si>
  <si>
    <t>Mesa interna para la revisión y ajuste del Plan Operativo Anual 2026</t>
  </si>
  <si>
    <t>3.7.1.1.11</t>
  </si>
  <si>
    <t>Elaboración de la memoria institucional 2025</t>
  </si>
  <si>
    <t>Memoria</t>
  </si>
  <si>
    <t>3.7.1.1.12</t>
  </si>
  <si>
    <t>Formulación del presupuesto 2026</t>
  </si>
  <si>
    <t>3.7.1.2 Despliegue nueva estructura organizativa Red SNS por nivel de complejidad</t>
  </si>
  <si>
    <t>3.7.1.2.01</t>
  </si>
  <si>
    <t>Cumplimiento del análisis y rediseño de estructura organizativa, coordinado por el MAP y Desarrollo Institucional SNS (solo aplica a quienes no tienen estructura aprobada)</t>
  </si>
  <si>
    <t>3.7.1.3 Identificación de buenas prácticas en función del Programa de Innovación para los EES</t>
  </si>
  <si>
    <t>3.7.1.3.01</t>
  </si>
  <si>
    <t>Identificación de buenas prácticas en función del Programa de Innovación para los EESS.</t>
  </si>
  <si>
    <t>3.7.1.4 Ampliación del alcance del sistema de monitoreo</t>
  </si>
  <si>
    <t>3.7.1.4.01</t>
  </si>
  <si>
    <t>Autoevaluación POA 2025</t>
  </si>
  <si>
    <t>3.7.1.4.02</t>
  </si>
  <si>
    <t>Socialización y elaboración de planes de mejora acorde a los hallazgos de los MEP</t>
  </si>
  <si>
    <t>Desarrollo del Talento Humano</t>
  </si>
  <si>
    <t>Fortalecida la capacidad institucional mediante la optimización de los procesos, empoderamiento del talento humano, articulación interna, tecnologías de la información y la comunicación, la infraestructura física con el fin de mejorar la oferta institucional a la población en términos de calidad y eficiencia</t>
  </si>
  <si>
    <t xml:space="preserve">4.1.1.4 Implementación del plan mantenimiento preventivo de equipos e infraestructura </t>
  </si>
  <si>
    <t>4.1.1.4.01</t>
  </si>
  <si>
    <t>Elaboración del Plan de Mantenimiento preventivo de equipos en los EES</t>
  </si>
  <si>
    <t>4.1.1.4.02</t>
  </si>
  <si>
    <t>Seguimiento al plan  de mantenimiento de preventivo en el  EES</t>
  </si>
  <si>
    <t>Digitalización y Transformación Tecnológica</t>
  </si>
  <si>
    <t>1.1.3 Reducida la morbi-mortalidad de las enfermedades transmisibles, incluidas la infección por el VIH/SIDA, la Tuberculosis, las infecciones de transmisión sexual, las hepatitis virales, enfermedades transmitidas por vectores, enfermedades desatendidas, tropicales y zoonóticas, y las enfermedades prevenibles mediante vacunación; con especial atención en las poblaciones vulnerables</t>
  </si>
  <si>
    <t>1.1.4 Garantizado el cierre de brecha según cartera de servicios y Modelo de Atención en términos de recursos, a través del adecuado financiamiento del PN con las metas de la Red Pública</t>
  </si>
  <si>
    <t>Fomento de la Salud Mental y Bienestar Psicosocial</t>
  </si>
  <si>
    <t xml:space="preserve">1.2.1 Redes de servicios integradas y con mayor resolución para coordinar la prestación de servicios integrales de promoción de la salud, prevención de la enfermedad, diagnóstico,  tratamiento, rehabilitación y cuidados paliativos;  condicionada a la necesidades de salud y características de la población, con miras hacia la consecución progresiva del acceso universal a la salud y la cobertura universal de salud </t>
  </si>
  <si>
    <t>Prevención y Control de Enfermedades No Transmisibles (ENT)</t>
  </si>
  <si>
    <t>Protocolo</t>
  </si>
  <si>
    <t>Manual</t>
  </si>
  <si>
    <t>Mejora de la Infraestructura de Salud</t>
  </si>
  <si>
    <t>1.2.4 Redes de servicios ofertando servicios de promoción de la salud y prevención de la enfermedad, acorde a sus carteras de servicios por nivel de atención</t>
  </si>
  <si>
    <t>Boletin</t>
  </si>
  <si>
    <t>1.3.1 Disminuida la morbi-mortalidad materna, neonatal e infantil, mediante el fortalecimiento y la integración de los servicios de salud antes de la concepción, durante el embarazo, el parto y los primeros años de vida, garantizando la calidad de la atención.</t>
  </si>
  <si>
    <t>1.3.2 Incrementada la capacidad de respuesta que favorezca a disminuir la morbi-mortalidad  resultantes de las emergencias y desastres,  mediante la detección, preparación y mitigación de los eventos que suponen riesgos y amenazas, bajo un enfoque multisectorial que contribuya a la salud y seguridad de las personas</t>
  </si>
  <si>
    <t>Hoja de supervisión</t>
  </si>
  <si>
    <t>Inventario</t>
  </si>
  <si>
    <t>Reglamento</t>
  </si>
  <si>
    <t>2.2.1 Personal trabaja bajo un clima de satisfacción, realización personal y sentido de pertenencia hacia la institución</t>
  </si>
  <si>
    <t>Encuesta</t>
  </si>
  <si>
    <t xml:space="preserve">2.2.2 Desarrollados e implementados los aspectos de gestión relacionados con seguridad y salud en el trabajo </t>
  </si>
  <si>
    <t>2.3.1 Reducida las disparidades en la disponibilidad de personal de salud en los diferentes niveles de atención</t>
  </si>
  <si>
    <t>Base de datos</t>
  </si>
  <si>
    <t>3.6.1 Readecuada la infraestructura física y dotación de equipamiento médico de los establecimientos de salud acorde al nivel de atención</t>
  </si>
  <si>
    <t>Venta de Servicios</t>
  </si>
  <si>
    <t>Programación de Insumos</t>
  </si>
  <si>
    <t>Donaciones</t>
  </si>
  <si>
    <t>ID_Dependendencia</t>
  </si>
  <si>
    <t>POA</t>
  </si>
  <si>
    <t>SRS</t>
  </si>
  <si>
    <t>AREA</t>
  </si>
  <si>
    <t>TIPO</t>
  </si>
  <si>
    <t>Código_Actividad</t>
  </si>
  <si>
    <t>Insumos</t>
  </si>
  <si>
    <t>Cantidad de Insumos</t>
  </si>
  <si>
    <t>Precio Unitario</t>
  </si>
  <si>
    <t>Valor Total</t>
  </si>
  <si>
    <t>Código Presupuestario</t>
  </si>
  <si>
    <t>Fuente de Financiamiento</t>
  </si>
  <si>
    <t>#ERROR!</t>
  </si>
  <si>
    <t>Estimación de Ingresos</t>
  </si>
  <si>
    <t>Grupo</t>
  </si>
  <si>
    <t>Subgrupo</t>
  </si>
  <si>
    <t>Cuenta</t>
  </si>
  <si>
    <t>Auxiliar</t>
  </si>
  <si>
    <t>Descripción Ingresos por Cuenta</t>
  </si>
  <si>
    <t>Valor RD$</t>
  </si>
  <si>
    <t>%</t>
  </si>
  <si>
    <t>Donaciones Corrientes</t>
  </si>
  <si>
    <t>Donaciones corrientes de organismos internacionales</t>
  </si>
  <si>
    <t xml:space="preserve">Transferencias </t>
  </si>
  <si>
    <t>Transferencias Corrientes</t>
  </si>
  <si>
    <t>Transferencias Corrientes Recibidas de Instituciones Públicas Descentralizas y Autonomas No Financieras</t>
  </si>
  <si>
    <t>´01</t>
  </si>
  <si>
    <t>Aportes SNS Nomina</t>
  </si>
  <si>
    <t>´02</t>
  </si>
  <si>
    <t>Anticipos Financieros</t>
  </si>
  <si>
    <t>´03</t>
  </si>
  <si>
    <t>Aportes SNS Medicamentos</t>
  </si>
  <si>
    <t>Transferencias Corrientes Recibidas de Instituciones Públicas de la Seguridad Social</t>
  </si>
  <si>
    <t xml:space="preserve">Transferencia de Capital </t>
  </si>
  <si>
    <t>Tranferencia de Capital Recibidas de Instituciones Públicas Descentralizas y Autonomas No Financieras</t>
  </si>
  <si>
    <t>Aportes SNS Equipamiento</t>
  </si>
  <si>
    <t>Aportes para otros gastos de inversión del SNS</t>
  </si>
  <si>
    <t>Ingresos por Contraprestación</t>
  </si>
  <si>
    <t>Venta de Bienes y Servicios</t>
  </si>
  <si>
    <t>Venta de Servicios del Estado</t>
  </si>
  <si>
    <t>´99</t>
  </si>
  <si>
    <t xml:space="preserve">Otras ventas de servicios  </t>
  </si>
  <si>
    <t>Venta de Servicios a SENASA por afiliados regimen subsidiado</t>
  </si>
  <si>
    <t>Venta de Servicios a SENASA por afiliados regimen contributivo</t>
  </si>
  <si>
    <t>Venta de Servicios a otras ARS por atencion a Regimen contributivo</t>
  </si>
  <si>
    <t xml:space="preserve">Venta de Servicios a ARL </t>
  </si>
  <si>
    <t>Total Ingresos</t>
  </si>
  <si>
    <t>Consolidado Presupuesto Estimado de Ingresos y Gastos Nivel Especializado por Actividad Especifica</t>
  </si>
  <si>
    <t>Establecimiento:</t>
  </si>
  <si>
    <t xml:space="preserve">        Anticipos Financieros</t>
  </si>
  <si>
    <t xml:space="preserve">        Venta de Servicios y Otros Ingresos</t>
  </si>
  <si>
    <t xml:space="preserve">        Aportes SNS Nómina</t>
  </si>
  <si>
    <t xml:space="preserve">        Otros Aportes</t>
  </si>
  <si>
    <t xml:space="preserve">Transferencias Corrientes </t>
  </si>
  <si>
    <t xml:space="preserve">      Total Ingresos RD$</t>
  </si>
  <si>
    <t>Estimación de Gastos</t>
  </si>
  <si>
    <t>Tipo</t>
  </si>
  <si>
    <t>Objeto</t>
  </si>
  <si>
    <t>Sub-Cuenta</t>
  </si>
  <si>
    <t>Descripción Gasto por Cuenta</t>
  </si>
  <si>
    <t>Consultas Externa</t>
  </si>
  <si>
    <t>Hospitalización</t>
  </si>
  <si>
    <t>Apoyo Diagnóstico</t>
  </si>
  <si>
    <t>Servicios de Apoyo</t>
  </si>
  <si>
    <t>Total RD$</t>
  </si>
  <si>
    <t>Servicios de Laboratorios y Banco de Sangre</t>
  </si>
  <si>
    <t>Servicios de Imágenes RX</t>
  </si>
  <si>
    <t>Gestión de Usuario y Educación para la Salud</t>
  </si>
  <si>
    <t>Gestión Técnica y Administrativa</t>
  </si>
  <si>
    <t>Servicios Personales</t>
  </si>
  <si>
    <t>Remuneraciones</t>
  </si>
  <si>
    <t>Remuneraciones al personal fijo</t>
  </si>
  <si>
    <t>`01</t>
  </si>
  <si>
    <t>Sueldos fijos</t>
  </si>
  <si>
    <t>`02</t>
  </si>
  <si>
    <t>Sueldos a medicos</t>
  </si>
  <si>
    <t>`05</t>
  </si>
  <si>
    <t>Incentivos y escalafón</t>
  </si>
  <si>
    <t>`06</t>
  </si>
  <si>
    <t>Nuevas plazas a medicos</t>
  </si>
  <si>
    <t>Remuneraciones al personal con carácter transitorio</t>
  </si>
  <si>
    <t>`03</t>
  </si>
  <si>
    <t>Suplencias</t>
  </si>
  <si>
    <t>Sueldo al personal nominal en período probatorio</t>
  </si>
  <si>
    <t xml:space="preserve"> Jornales</t>
  </si>
  <si>
    <t>`08</t>
  </si>
  <si>
    <t>Empleados temporales</t>
  </si>
  <si>
    <t>`09</t>
  </si>
  <si>
    <t>Personal de carácter eventual</t>
  </si>
  <si>
    <t>`11</t>
  </si>
  <si>
    <t>Interinato</t>
  </si>
  <si>
    <t>Sueldos al personal fijo en trámite de pensiones</t>
  </si>
  <si>
    <t>Sueldo anual No. 13</t>
  </si>
  <si>
    <t>Prestacianes economicas</t>
  </si>
  <si>
    <t>Pago de porcentaje por desvinculación de cargo</t>
  </si>
  <si>
    <t>Prestacion laboral por desvinculación</t>
  </si>
  <si>
    <t>`04</t>
  </si>
  <si>
    <t>Proporción de vacaciones no disfrutadas</t>
  </si>
  <si>
    <t>Sobresueldos</t>
  </si>
  <si>
    <t>Primas por antigüedad</t>
  </si>
  <si>
    <t>Compensación</t>
  </si>
  <si>
    <t>Pago de horas extraordinarias, Horas extraordinarias fin de año (Reglamento 523-09)</t>
  </si>
  <si>
    <t>Prima de transporte</t>
  </si>
  <si>
    <t>Compensación servicios de Seguridad</t>
  </si>
  <si>
    <t>Incentivo por rendimiento individual</t>
  </si>
  <si>
    <t>`07</t>
  </si>
  <si>
    <t>Compensación por distancia</t>
  </si>
  <si>
    <t>Compensaciones especiales</t>
  </si>
  <si>
    <t>Bono por desempeño</t>
  </si>
  <si>
    <t>`10</t>
  </si>
  <si>
    <t>Compensación por cumplimiento de indicadores</t>
  </si>
  <si>
    <t>Dietas y Gastos de Representación</t>
  </si>
  <si>
    <t>Gastos de representación</t>
  </si>
  <si>
    <t>Gastos de representación en el país</t>
  </si>
  <si>
    <t>Gastos de representación en el exterior</t>
  </si>
  <si>
    <t>Contribuciones a la Seguridad Social y Riesgo Laboral</t>
  </si>
  <si>
    <t>Contribuciones al seguro de salud</t>
  </si>
  <si>
    <t>Contribuciones al seguro de pensiones</t>
  </si>
  <si>
    <t>Contribuciones al seguro de riesgo laboral</t>
  </si>
  <si>
    <t>Contribuciones al plan de retiro complementario</t>
  </si>
  <si>
    <t>Contratacion de servicios</t>
  </si>
  <si>
    <t>Servicios Básicos</t>
  </si>
  <si>
    <t>Servicios telefónico de larga distancia</t>
  </si>
  <si>
    <t>Teléfono local</t>
  </si>
  <si>
    <t>Servicio de internet y televisión por cable</t>
  </si>
  <si>
    <t>Electricidad</t>
  </si>
  <si>
    <t>Energía eléctrica</t>
  </si>
  <si>
    <t>Electricidad no cortable</t>
  </si>
  <si>
    <t>Agua</t>
  </si>
  <si>
    <t>Recolección de residuos sólidos</t>
  </si>
  <si>
    <t>Publicidad Impresión y Encuadernación</t>
  </si>
  <si>
    <t>Publicidad y propaganda</t>
  </si>
  <si>
    <t>Impresión y encuadernación</t>
  </si>
  <si>
    <t>Viáticos</t>
  </si>
  <si>
    <t>Viáticos dentro del país</t>
  </si>
  <si>
    <t>Viáticos fuera del país</t>
  </si>
  <si>
    <t>Transporte y Alamcenaje</t>
  </si>
  <si>
    <t>Pasajes y gastos de transporte</t>
  </si>
  <si>
    <t>Fletes</t>
  </si>
  <si>
    <t>Peaje</t>
  </si>
  <si>
    <t>Alquileres y Rentas</t>
  </si>
  <si>
    <t>Alquilleres y rentas de edificios y locales</t>
  </si>
  <si>
    <t>Alquileres de máquinas y equipos de producción</t>
  </si>
  <si>
    <t>Alquileres de equipos</t>
  </si>
  <si>
    <t>Alquiler de equipo educacional</t>
  </si>
  <si>
    <t>Alquiler de equipo para computación</t>
  </si>
  <si>
    <t>Alquiler de equipo de comunicación</t>
  </si>
  <si>
    <t>Alquiler de equipo de oficina y muebles</t>
  </si>
  <si>
    <t>Alquiler de equipos sanitarios y de laboratorios</t>
  </si>
  <si>
    <t>Alquileres de equipos de transporte, tracción y elevación</t>
  </si>
  <si>
    <t>Otros alquileres</t>
  </si>
  <si>
    <t>Derechos de uso</t>
  </si>
  <si>
    <t>Licencias informaticas</t>
  </si>
  <si>
    <t>Seguros</t>
  </si>
  <si>
    <t>Seguro de bienes inmuebles e infraestructura</t>
  </si>
  <si>
    <t>Seguro de bienes muebles</t>
  </si>
  <si>
    <t>Seguros de personas</t>
  </si>
  <si>
    <t>Otros seguros</t>
  </si>
  <si>
    <t>Servicios de Conservación, Reparaciones Menores e Instalaciones Temporales</t>
  </si>
  <si>
    <t>Contratación de mantenimiento y reparaciones menores</t>
  </si>
  <si>
    <t>Mantenimiento y reparaciones menores en edificaciones</t>
  </si>
  <si>
    <t>Mantenimiento y reparación de Instalaciones eléctricas</t>
  </si>
  <si>
    <t>Mantenimiento y reparación, servicios de pintura y sus derivados</t>
  </si>
  <si>
    <t>`99</t>
  </si>
  <si>
    <t>Otros mantenimientos, reparaciones y sus derivados, no identificados precedentamente.</t>
  </si>
  <si>
    <t>Mantenimientos y reparacion de maquinarias y equipos</t>
  </si>
  <si>
    <t>Mantenimiento y reparación de mobiliarios y equipos de oficina</t>
  </si>
  <si>
    <t>Mantenimiento y reparación de equipo tecnologia e informacion</t>
  </si>
  <si>
    <t>Mantenimiento y reparación de equipo de educacionales, deportivos y recreativos</t>
  </si>
  <si>
    <t>Mantenimiento y reparación de equipos medicos, sanitarios y de laboratorio</t>
  </si>
  <si>
    <t>Mantenimiento y reparación de equipos de comunicación</t>
  </si>
  <si>
    <t>Mantenimiento y reparación de equipos de transporte, tracción y elevación</t>
  </si>
  <si>
    <t>Mantenimiento y reparación de equipos industriales y producción</t>
  </si>
  <si>
    <t>Servicio de mantenimiento, reparación, desmonte e instalación</t>
  </si>
  <si>
    <t>Otros servicios de mantenimiento, reparación, desmonte e instalación</t>
  </si>
  <si>
    <t>Instalaciones temporales</t>
  </si>
  <si>
    <t>Otros Servicios No Incluidos en conceptos anteriores</t>
  </si>
  <si>
    <t>Gastos y representación judiciales</t>
  </si>
  <si>
    <t xml:space="preserve">Comisiones y gastos </t>
  </si>
  <si>
    <t>Comisiones y gastos</t>
  </si>
  <si>
    <t>Servicios funerarios y gastos conexos</t>
  </si>
  <si>
    <t>Fumigación, lavandería, limpieza e higiene</t>
  </si>
  <si>
    <t>Fumigación</t>
  </si>
  <si>
    <t>Lavandería</t>
  </si>
  <si>
    <t>Limpieza e higiene</t>
  </si>
  <si>
    <t>Servicio de organización de eventos, festividades y actividades de entretenimiento</t>
  </si>
  <si>
    <t>Eventos generals</t>
  </si>
  <si>
    <t>Festividades</t>
  </si>
  <si>
    <t>Servicios Técnicos y Profesionales</t>
  </si>
  <si>
    <t>Servicios técnicos y profesionales</t>
  </si>
  <si>
    <t>Servicios jurídicos</t>
  </si>
  <si>
    <t>Servicios de contabilidad y auditoría</t>
  </si>
  <si>
    <t>Servicios de capacitación</t>
  </si>
  <si>
    <t>Servicios de informática y sistemas computarizados</t>
  </si>
  <si>
    <t>Otros servicios técnicos profesionales</t>
  </si>
  <si>
    <t>Impuestos, derechos y tasas</t>
  </si>
  <si>
    <t>Impuestos</t>
  </si>
  <si>
    <t>Derechos</t>
  </si>
  <si>
    <t>Tasas</t>
  </si>
  <si>
    <t>Servicios de alimentación</t>
  </si>
  <si>
    <t>Servicio de alimentación</t>
  </si>
  <si>
    <t>Servicios de catering</t>
  </si>
  <si>
    <t>Materiales y Suministros</t>
  </si>
  <si>
    <t>Alimentos y Productos Agroforestales</t>
  </si>
  <si>
    <t>Alimentos y bebidas para personas</t>
  </si>
  <si>
    <t>Productos agroforestales y pecuarios</t>
  </si>
  <si>
    <t>Productos agrícolas</t>
  </si>
  <si>
    <t>Productos forestales</t>
  </si>
  <si>
    <t>Madera, corcho y sus manufacturas</t>
  </si>
  <si>
    <t>Textiles y Vestuarios</t>
  </si>
  <si>
    <t>Hilados, fibras y telas</t>
  </si>
  <si>
    <t>Acabados textiles</t>
  </si>
  <si>
    <t>Prendas de vestir</t>
  </si>
  <si>
    <t>Calzados</t>
  </si>
  <si>
    <t>Productos de Papel, Cartón e Impresos</t>
  </si>
  <si>
    <t>Papel de escritorio</t>
  </si>
  <si>
    <t>Productos de papel y cartón</t>
  </si>
  <si>
    <t>Productos de artes gráficas</t>
  </si>
  <si>
    <t>Libros, revistas y periódicos</t>
  </si>
  <si>
    <t>Productos Farmacéuticos</t>
  </si>
  <si>
    <t>Productos medicinales para uso humano</t>
  </si>
  <si>
    <t>Productos de Cuero, Caucho y Plasticos</t>
  </si>
  <si>
    <t>Producto de cuero</t>
  </si>
  <si>
    <t>Llantas y neumáticos</t>
  </si>
  <si>
    <t>Productos de caucho</t>
  </si>
  <si>
    <t xml:space="preserve">Artículos de plástico </t>
  </si>
  <si>
    <t>Artículos de plástico</t>
  </si>
  <si>
    <t>Productos de Minerales, Metalicos y No Metalicos</t>
  </si>
  <si>
    <t>Productos de cemento, cal, asbesto, yeso y arcilla</t>
  </si>
  <si>
    <t>Productos de cemento</t>
  </si>
  <si>
    <t>Productos de cal</t>
  </si>
  <si>
    <t>Productos de yeso</t>
  </si>
  <si>
    <t>Productos de vidrio, loza y porcelana</t>
  </si>
  <si>
    <t>Productos de vidrio</t>
  </si>
  <si>
    <t>Productos de loza</t>
  </si>
  <si>
    <t>Productos de porcelana</t>
  </si>
  <si>
    <t>Productos metálicos y sus derivados</t>
  </si>
  <si>
    <t>Herramientas menores</t>
  </si>
  <si>
    <t>Productos de hojalata</t>
  </si>
  <si>
    <t xml:space="preserve">Productos de metálicos </t>
  </si>
  <si>
    <t>Minerales</t>
  </si>
  <si>
    <t>Piedra, arcilla y arena</t>
  </si>
  <si>
    <t>Combustibles, Lubricantes, Productos Químicos y Conexos</t>
  </si>
  <si>
    <t>Combustibles y lubricantes</t>
  </si>
  <si>
    <t>Gasolina</t>
  </si>
  <si>
    <t>Gasoil</t>
  </si>
  <si>
    <t>Kerosén</t>
  </si>
  <si>
    <t>Gas GLP</t>
  </si>
  <si>
    <t>Aceites y Grasas</t>
  </si>
  <si>
    <t>Lubricantes</t>
  </si>
  <si>
    <t>Productos químicos y conexos</t>
  </si>
  <si>
    <t>Productos Fotoquímicos</t>
  </si>
  <si>
    <t>Productos Químicos de uso Personal</t>
  </si>
  <si>
    <t>Insecticidas, Fumigantes y Otros</t>
  </si>
  <si>
    <t>Pinturas, Lacas, Barnices, Diluyentes y Absorbentes para Pinturas</t>
  </si>
  <si>
    <t>Productos y Utiles Varios</t>
  </si>
  <si>
    <t>Material para limpieza e higiene</t>
  </si>
  <si>
    <t>Material para limpieza</t>
  </si>
  <si>
    <t>Utiles, materiales de limpieza e higiene personal</t>
  </si>
  <si>
    <t>Utiles y materiales de escritorio, oficina, informática y de enseñanza</t>
  </si>
  <si>
    <t>Utiles y materiales de escritorio, oficina e informática</t>
  </si>
  <si>
    <t>Utiles y materiales escolares y de enseñanza</t>
  </si>
  <si>
    <t>Utiles menores médico- quirúrgicos y de laboratorio</t>
  </si>
  <si>
    <t>Utiles de cocina y comedor</t>
  </si>
  <si>
    <t>Productos eléctricos y afines</t>
  </si>
  <si>
    <t>Repuestos y accesorios menores</t>
  </si>
  <si>
    <t>Productos y útiles varios no identificados precedentemente (n.i.p.)</t>
  </si>
  <si>
    <t xml:space="preserve"> Transferencias Corrientes Al Sector Privado</t>
  </si>
  <si>
    <t>Ayudas Y Donaciones A Personas</t>
  </si>
  <si>
    <t>Ayudas Y Donaciones Programadas A Hogares Y Personas</t>
  </si>
  <si>
    <t>Ayudas Y Donaciones Ocasionales A Hogares Y Personas</t>
  </si>
  <si>
    <t xml:space="preserve">Transferencias corrientes a empresas del sector privado </t>
  </si>
  <si>
    <t>Transferencias corrientes a Asociaciones sin fines de lucro y partidos políticos</t>
  </si>
  <si>
    <t>Transferencias corrientes a Asociaciones sin fines de lucro</t>
  </si>
  <si>
    <t xml:space="preserve">Transferencias corrientes a empresas públicas no financieras </t>
  </si>
  <si>
    <t>Transferencias corrientes a empresas públicas no financieras nacionales</t>
  </si>
  <si>
    <t>Transferencias corrientes a empresas públicas no financieras nacionales   para pago de electricidad no cortable.</t>
  </si>
  <si>
    <t>Transferencias de Corrientes a otras Instituciones Públicas</t>
  </si>
  <si>
    <t>Electricidad no cortable en las transferencias a otras instituciones públicas</t>
  </si>
  <si>
    <t>Bienes Muebles, Inmuebles e Intangibles</t>
  </si>
  <si>
    <t>Mobiliario Y Equipo</t>
  </si>
  <si>
    <t>Muebles, equipos de oficina y estantería</t>
  </si>
  <si>
    <t>Muebles de alojamiento</t>
  </si>
  <si>
    <t>Equipos de tecnología de la información y comunicación</t>
  </si>
  <si>
    <t>Electrodomesticos</t>
  </si>
  <si>
    <t>Otros mobiliarios y equipos no identificados precedentemente</t>
  </si>
  <si>
    <t xml:space="preserve">Mobiliario y Equipo Audiovisual, Recreativo y Educacional </t>
  </si>
  <si>
    <t>Equipos y aparatos audiovisuales</t>
  </si>
  <si>
    <t>Cámaras fotográficas y de video</t>
  </si>
  <si>
    <t>Mobiliario y equipos educacional y  recreativos</t>
  </si>
  <si>
    <t>Equipo e Instrumental, Científico Y Laboratorio</t>
  </si>
  <si>
    <t>Equipo médico y de laboratorio</t>
  </si>
  <si>
    <t>Instrumental médico y de laboratorio</t>
  </si>
  <si>
    <t>Vehículos y Equipo de Transporte, Tracción y Elevación</t>
  </si>
  <si>
    <t>Automóviles y camiones</t>
  </si>
  <si>
    <t>Carrocerías y remolques</t>
  </si>
  <si>
    <t>Otros equipos de transporte</t>
  </si>
  <si>
    <t>Maquinaria, Otros Equipos y Herramientas</t>
  </si>
  <si>
    <t>Maquinaria y equipo industrial</t>
  </si>
  <si>
    <t>Sistemas y equipos de climatización</t>
  </si>
  <si>
    <t>Equipo de comunicación, telecomunicaciones y señalamiento</t>
  </si>
  <si>
    <t>Equipo de generación eléctrica, aparatos y accesorios eléctricos</t>
  </si>
  <si>
    <t>Equipos de defensa y seguridad</t>
  </si>
  <si>
    <t>Equipos de defensa de defensa</t>
  </si>
  <si>
    <t>Bienes Intangibles</t>
  </si>
  <si>
    <t>Programas de informática y base de datos</t>
  </si>
  <si>
    <t>Programas de informática</t>
  </si>
  <si>
    <t>Estudios de preinversión</t>
  </si>
  <si>
    <t>Licencias informáticas e intelectuales, industriales y comerciales</t>
  </si>
  <si>
    <t>Licencias Informáticas</t>
  </si>
  <si>
    <t>Otros activos intangibles</t>
  </si>
  <si>
    <t>Obras</t>
  </si>
  <si>
    <t>Obras En Edificaciones</t>
  </si>
  <si>
    <t>Obras para edificación no residencial</t>
  </si>
  <si>
    <t>Consolidado Presupuesto Estimado de Ingresos y Gastos Nivel Especializado por Fuente de Financiamiento</t>
  </si>
  <si>
    <t>Anticipos Financieros / Transferencias</t>
  </si>
  <si>
    <t>Derecho de uso</t>
  </si>
  <si>
    <t>Servicios de mantenimiento, reparación, desmonte e instalación</t>
  </si>
  <si>
    <t xml:space="preserve">Otros servicios de mantenimiento, reparacion de maquinaria y equipos no identicados en los conceptos anteriores </t>
  </si>
  <si>
    <t>Eventos generales</t>
  </si>
  <si>
    <t>Equipos de seguridad</t>
  </si>
  <si>
    <t>Insumo</t>
  </si>
  <si>
    <t>InsumoAbrev</t>
  </si>
  <si>
    <t>Descripción</t>
  </si>
  <si>
    <t>CODIGO PRESUPUESTARIO</t>
  </si>
  <si>
    <t>lsAcabadosTextiles</t>
  </si>
  <si>
    <t>Manteles en encajes para bandejas grandes (rectangulares)</t>
  </si>
  <si>
    <t>unidad</t>
  </si>
  <si>
    <t>2.3.2.2.01</t>
  </si>
  <si>
    <t>Manteles en encajes para bandejas pequeñas (rectangulares)</t>
  </si>
  <si>
    <t>lsAlimentosyBebidas</t>
  </si>
  <si>
    <t>Almuerzo tipo Buffet para 10 personas (Cristaleria, Cuberteria, Servilletas, Jugo)</t>
  </si>
  <si>
    <t>Almuerzo tipo Buffet para 20 personas (Cristalería, Cubertería, Servilletas, Jugo, Café)</t>
  </si>
  <si>
    <t xml:space="preserve">Almuerzo tipo Buffet para 30 personas (Cristaleria, Cuberteria, Servilletas, Jugo) </t>
  </si>
  <si>
    <t>Almuerzo tipo Buffet para 40 personas (Cristalería, Cuberteria, Mesas, Sillas, Manteles, Servilletas)</t>
  </si>
  <si>
    <t>Refrigerio Dulce tipo Buffet p/65 Personas (Arreglo Flores, Alquiler Cristalería, Sillas, Servilletas, Mesa, Bambalina, Tope)</t>
  </si>
  <si>
    <t>Refrigerio tipo Buffet p/12 personas (4 Variedades, Desechables Transparentes, Jugo Natural, Servilletas, Hielo)</t>
  </si>
  <si>
    <t xml:space="preserve">Refrigerio tipo Buffet p/15 personas (3 Variedades, Desechables Transparentes, Jugo Natural, Servilletas, Hielo) </t>
  </si>
  <si>
    <t>Refrigerio tipo Buffet p/150 personas (Diferentes Variedades, Bambalinas, Manteles, Desechables, Hielo, Servilletas)</t>
  </si>
  <si>
    <t xml:space="preserve">Refrigerio tipo Buffet p/40 personas (5 Variedades, Cristaleria, Mantel, Tope, Bambalina, Servilletas, Hielo) </t>
  </si>
  <si>
    <t xml:space="preserve">Refrigerio tipo Buffet p/45 personas (5 Variedades, Desechable Transparentes, Servilletas, Hielo) </t>
  </si>
  <si>
    <t xml:space="preserve">Refrigerio tipo preempacado p/100 personas (4 Variedades, Jugo, Desechables Transparentes, Hielo, Servilleta) </t>
  </si>
  <si>
    <t xml:space="preserve">Refrigerio tipo preempacado p/110 personas (4 Variedades, Jugo, Desechables Transparentes,sillas plasticas, Servilletas) </t>
  </si>
  <si>
    <t xml:space="preserve">Refrigerio tipo preempacado p/125 personas (4 Variedades, Jugo, Desechables Transparentes,sillas plasticas, Servilletas) </t>
  </si>
  <si>
    <t>Refrigerio tipo preempacado p/20 personas (Variedades fuertes, Jugo, Desechables Transparentes, Servilletas, Hielo)</t>
  </si>
  <si>
    <t>Refrigerio tipo preempacado p/25 personas (4 Variedades, Jugo, Desechables Transparentes, Jugo Natural)</t>
  </si>
  <si>
    <t xml:space="preserve">Refrigerio tipo preempacado p/250 personas (4 Variedades, Jugo, Desechables Transparentes, Mesas, Manteles) </t>
  </si>
  <si>
    <t xml:space="preserve">Refrigerio tipo preempacado p/50 personas (3 Variedades, Jugo, Desechables Transparentes, Hielo, Servilleta) </t>
  </si>
  <si>
    <t>Refrigerio y Almuerzo tipo Buffet p/25 personas (Cristaleria, Mesas, Manteles, Bambalina, Hielo, Servilletas</t>
  </si>
  <si>
    <t>Servicio de Almuerzo tipo buffet para 30 Personas</t>
  </si>
  <si>
    <t>Servicio de Refrigerio tipo buffet 30 Personas</t>
  </si>
  <si>
    <t>lsArticulosdePlastico</t>
  </si>
  <si>
    <t>Cajas de Cucharas Plásticas</t>
  </si>
  <si>
    <t>Caja</t>
  </si>
  <si>
    <t>2.3.5.5.01</t>
  </si>
  <si>
    <t>Cajas de Tenedores Plásticos</t>
  </si>
  <si>
    <t>Cajas de Vasos No. 3</t>
  </si>
  <si>
    <t>Cajas de Vasos No. 7</t>
  </si>
  <si>
    <t>Fardos de Fundas Plásticas 17x22</t>
  </si>
  <si>
    <t>Fardos de Fundas Plásticas 24x30</t>
  </si>
  <si>
    <t>Fardos de Fundas Plásticas no. 55</t>
  </si>
  <si>
    <t>Electrodomésticos</t>
  </si>
  <si>
    <t>lsElectrodomesticos</t>
  </si>
  <si>
    <t>Aspiradora</t>
  </si>
  <si>
    <t>2.6.1.4.01</t>
  </si>
  <si>
    <t>Estufas de 20 pulgadas</t>
  </si>
  <si>
    <t>Microondas de 7 pies</t>
  </si>
  <si>
    <t>Refrigeradores de 8 pies</t>
  </si>
  <si>
    <t>Televisores de 32 pulgadas</t>
  </si>
  <si>
    <t>lsTelecomunicaciones</t>
  </si>
  <si>
    <t>Mapas de Evacuación</t>
  </si>
  <si>
    <t>2.6.5.5.01</t>
  </si>
  <si>
    <t>Otros Señales</t>
  </si>
  <si>
    <t>Punto de Reunion 2x2 pies, Metla colocado en pared</t>
  </si>
  <si>
    <t>Señal de Ruta de Evacuacion Area, Doble Cara 6x12, para techo con cables de acero  Fotoluminiscente</t>
  </si>
  <si>
    <t>Señales de Ruta de Evacuacion Flecha Derecha 5x8 en vinil fotoluminiscente sobre PVC de 4mm</t>
  </si>
  <si>
    <t>Señales de Ruta de Evacuacion Flecha Izquierda 5x8 en vinil fotoluminiscente sobre PVC de 4mm</t>
  </si>
  <si>
    <t>Señales de Salida 12x25¨ en vinil fotoluminiscente sobre PVC de 4mm</t>
  </si>
  <si>
    <t>Señalizaciones de Extintores y Modo de uso</t>
  </si>
  <si>
    <t xml:space="preserve">Equipo médico y de laboratorio </t>
  </si>
  <si>
    <t>lsEquiposMedicos</t>
  </si>
  <si>
    <t xml:space="preserve"> Agitador rotador VDRL.</t>
  </si>
  <si>
    <t>2.6.3.1.01</t>
  </si>
  <si>
    <t xml:space="preserve"> Aspirador de secreciones eléctrico rodable</t>
  </si>
  <si>
    <t xml:space="preserve"> Bandeja de Urología</t>
  </si>
  <si>
    <t xml:space="preserve"> Contador de células hematológicas.</t>
  </si>
  <si>
    <t xml:space="preserve"> Incubadora neonatal para UCI</t>
  </si>
  <si>
    <t xml:space="preserve"> Vitrina de acero inoxidable para material estéril 0.68x0.45x1.70m.</t>
  </si>
  <si>
    <t>Aza Diatermica</t>
  </si>
  <si>
    <t>Balanza  con tallímetro de 160 kg - 320 lbs.</t>
  </si>
  <si>
    <t>Balanza analítica de precisión</t>
  </si>
  <si>
    <t>Bandeja cirugía general</t>
  </si>
  <si>
    <t>Bandeja de acero inoxidable 30x20cms.</t>
  </si>
  <si>
    <t>Bandeja de cesárea.</t>
  </si>
  <si>
    <t>Bandeja de cirugía ortopédica</t>
  </si>
  <si>
    <t>Bandeja de legrado</t>
  </si>
  <si>
    <t>Bandeja de parto</t>
  </si>
  <si>
    <t>Bandeja ginecológica</t>
  </si>
  <si>
    <t>Baño maría 10 - 15 lts.</t>
  </si>
  <si>
    <t>Cama  tipo hospitalaria, de posición, con barandas,  colchón</t>
  </si>
  <si>
    <t>Cama cuna metálica rodable con barandas para niños 147 x 82.5 x 50 cms.</t>
  </si>
  <si>
    <t>Cama eléctrica de cuidados intensivos con barandas y funciones de posicionamientos especiales</t>
  </si>
  <si>
    <t>Cama unipersonal</t>
  </si>
  <si>
    <t>Camilla de emergencia  con barandas, ruedas  y  porta suero incluido</t>
  </si>
  <si>
    <t>Camilla de transporte intrahospitalaria con barandas, ruedas y porta suero</t>
  </si>
  <si>
    <t>Camilla de trauma shock</t>
  </si>
  <si>
    <t>Camilla para examen ginecológico.</t>
  </si>
  <si>
    <t>Carro de cura</t>
  </si>
  <si>
    <t>Centrífuga de Mesa de 24 tubos</t>
  </si>
  <si>
    <t>Chaleco plomado</t>
  </si>
  <si>
    <t>Cipap Fisher</t>
  </si>
  <si>
    <t>Colchones Hospitalarios 36' x 76' (Azul, Marron o Crema)</t>
  </si>
  <si>
    <t>Cuna de calor radiante</t>
  </si>
  <si>
    <t>Desfibrilador con monitor ECG, paleta externas y batería interna.</t>
  </si>
  <si>
    <t>Doppler fetal fijo</t>
  </si>
  <si>
    <t>Doppler fetal portátil</t>
  </si>
  <si>
    <t>Electrocardiógrafo de 3 canales portátil con carro</t>
  </si>
  <si>
    <t>Electrocauterio</t>
  </si>
  <si>
    <t>Escalinata de 2 peldaño</t>
  </si>
  <si>
    <t>Esfigmomanómetro De Pared Con Brazalete Adulto</t>
  </si>
  <si>
    <t>Esfigmomanómetro de pared con set de brazaletes pediátrico.</t>
  </si>
  <si>
    <t>Esfigmomanómetro de pedestal rodable adulto</t>
  </si>
  <si>
    <t>Esfigmomanómetro de pedestal rodable adulto/pediátrico</t>
  </si>
  <si>
    <t>Esfigmomanómetro portátil con brazalete para adulto</t>
  </si>
  <si>
    <t>Esfigmomanómetro portátil con set de Brazaletes pediátricos</t>
  </si>
  <si>
    <t>Estantería metalica de 4 niveles regulares</t>
  </si>
  <si>
    <t>Estetoscopio doble campana</t>
  </si>
  <si>
    <t>Estetoscopio pediátrico</t>
  </si>
  <si>
    <t>Frasco Esteril para muestras</t>
  </si>
  <si>
    <t>Horno eléctrico al seco cap. 28 litros.</t>
  </si>
  <si>
    <t>Incubadora de transporte</t>
  </si>
  <si>
    <t>Incubadora neonatal estándar</t>
  </si>
  <si>
    <t>Instalación de Rayos X en el Hospital Municipal de Haina</t>
  </si>
  <si>
    <t>Lámpara de fototerapia</t>
  </si>
  <si>
    <t>Lámpara quirúrgica cialítica de potencia alta.</t>
  </si>
  <si>
    <t>Lámpara quirúrgica de pie rodable .</t>
  </si>
  <si>
    <t>Laringoscopio adulto</t>
  </si>
  <si>
    <t>Máquina de anestesia 3 gases con monitoreo avanzado.</t>
  </si>
  <si>
    <t>Mesa de parto</t>
  </si>
  <si>
    <t>Mesa metálica angular rodable para instrumentos de acero inoxidable</t>
  </si>
  <si>
    <t>Mesa metálica tipo mayo acero inoxidable</t>
  </si>
  <si>
    <t>Mesa para operaciones mayores</t>
  </si>
  <si>
    <t>Microscopio binocular Tipo Estándar</t>
  </si>
  <si>
    <t>Monitor de actividad intrauterina y cardiofetal</t>
  </si>
  <si>
    <t>Monitor de funciones vitales de transporte 5 pararametros</t>
  </si>
  <si>
    <t>Monitores de signos vitales de pared de 5 parámetros .</t>
  </si>
  <si>
    <t>Nebulizador</t>
  </si>
  <si>
    <t>Negatoscopio metálico de 1 campo</t>
  </si>
  <si>
    <t>Negatoscopio metálico de 2 campos.</t>
  </si>
  <si>
    <t>Nevera para banco de sangre</t>
  </si>
  <si>
    <t>Nevera para Reactivos</t>
  </si>
  <si>
    <t>Orinal metálico</t>
  </si>
  <si>
    <t>Pulsoxímetro adulto pediátrico portátil.</t>
  </si>
  <si>
    <t>Pulsoxímetro con sensor neonatal.</t>
  </si>
  <si>
    <t>Resucitador manual adulto</t>
  </si>
  <si>
    <t>Resucitador manual neonatal</t>
  </si>
  <si>
    <t>Resucitador manual pediátrico</t>
  </si>
  <si>
    <t>Set de cirugía menor</t>
  </si>
  <si>
    <t>Set de diagnóstico de pared</t>
  </si>
  <si>
    <t>Set de diagnóstico portátil</t>
  </si>
  <si>
    <t>Set instrumental de curaciones.</t>
  </si>
  <si>
    <t>Silla de rueda aro No. 18</t>
  </si>
  <si>
    <t>Silla de rueda aro No. 24</t>
  </si>
  <si>
    <t>Sillón dental (de fabricación de local)</t>
  </si>
  <si>
    <t xml:space="preserve">Unidad de Monitoreo de Cuidados Intensivos </t>
  </si>
  <si>
    <t>Unidad de Rayos X portátil y con batería.</t>
  </si>
  <si>
    <t>Unidad dental digital completa</t>
  </si>
  <si>
    <t>Unidades dentales (de fabricación local)</t>
  </si>
  <si>
    <t>Ventilador mecánico adulto/pediátrico</t>
  </si>
  <si>
    <t>Ventilador mecánico neonatal</t>
  </si>
  <si>
    <t>Equipos de cómputo</t>
  </si>
  <si>
    <t>lsEquiposComputos</t>
  </si>
  <si>
    <t>Computadoras de escritorio</t>
  </si>
  <si>
    <t>2.6.1.3.01</t>
  </si>
  <si>
    <t xml:space="preserve">Headsets </t>
  </si>
  <si>
    <t>Impresora Multifunción</t>
  </si>
  <si>
    <t>Impresoras Blanco y Negro</t>
  </si>
  <si>
    <t>Laptop de 14 pulgadas</t>
  </si>
  <si>
    <t>lsEquiposSeguridad</t>
  </si>
  <si>
    <t>Arco Detector de Metales de 87' de alto x 35' de anho</t>
  </si>
  <si>
    <t>2.6.6.2.01</t>
  </si>
  <si>
    <t>Detectores de Metal Portatil de 16,5' de longitud</t>
  </si>
  <si>
    <t>lsEventosGenerales</t>
  </si>
  <si>
    <t>Alojamiento por una Noche por persona</t>
  </si>
  <si>
    <t>2.2.8.6.01</t>
  </si>
  <si>
    <t>Audivisuales, Decoración, Montaje y Desmontaje de Evento por 50 personas</t>
  </si>
  <si>
    <t>Audivisuales, Decoración, Montaje y Desmontaje de Evento por 80 personas</t>
  </si>
  <si>
    <t>lsGasoil</t>
  </si>
  <si>
    <t>Tickets de Combustible de RD$1,000.00</t>
  </si>
  <si>
    <t xml:space="preserve">2.3.7.1.02 </t>
  </si>
  <si>
    <t>Tickets de Combustible de RD$200.00</t>
  </si>
  <si>
    <t>Tickets de Combustible de RD$500.00</t>
  </si>
  <si>
    <t>Galones de Gasoil Optimo</t>
  </si>
  <si>
    <t>galon</t>
  </si>
  <si>
    <t>2.3.7.1.02</t>
  </si>
  <si>
    <t>Galones de Gasoil Regular</t>
  </si>
  <si>
    <t>Galones de Gasolina Premium</t>
  </si>
  <si>
    <t>Galones de Gasolina Regular</t>
  </si>
  <si>
    <t>Galones de GPL</t>
  </si>
  <si>
    <t>lsHerramientasMenores</t>
  </si>
  <si>
    <t>60 pie de Alambre Vinyl #14/2</t>
  </si>
  <si>
    <t>pie</t>
  </si>
  <si>
    <t>2.3.6.3.04</t>
  </si>
  <si>
    <t>Bandeja metálica colectora de agua de 1.50 x 0.70 x 0.70mts</t>
  </si>
  <si>
    <t>Cajas aéreas plásticas</t>
  </si>
  <si>
    <t>Canaleta de 1 pulgada</t>
  </si>
  <si>
    <t>Codos de 1' PVC</t>
  </si>
  <si>
    <t>Destornillador de Estria</t>
  </si>
  <si>
    <t>Destornillador Plano</t>
  </si>
  <si>
    <t>Faceplate 1 salida</t>
  </si>
  <si>
    <t>Grapas Plasticas para Alambre Vinyl #13</t>
  </si>
  <si>
    <t>Llave de Rueda tipo T</t>
  </si>
  <si>
    <t>Llaves de paso de bola (1 pulgada)</t>
  </si>
  <si>
    <t>Martillo</t>
  </si>
  <si>
    <t>Mini Jack RJ45</t>
  </si>
  <si>
    <t>Niples 1' x 2' hg</t>
  </si>
  <si>
    <t>Niples de 1' x 3' hg</t>
  </si>
  <si>
    <t>Organizador horizontal plástico</t>
  </si>
  <si>
    <t>Patch Cord UTP Cat.6 de 2 pies</t>
  </si>
  <si>
    <t>Patch Cord UTP Cat.6 de 7 pies</t>
  </si>
  <si>
    <t>Patch Panel 24 puertos Cat.6</t>
  </si>
  <si>
    <t>Pinzas para corte de tola</t>
  </si>
  <si>
    <t>Punta de Tria para Taladro</t>
  </si>
  <si>
    <t>PVC CR80/30 (kit de 500)</t>
  </si>
  <si>
    <t>Rack (Palometas) de Pared para Monitor NK PVM-2701</t>
  </si>
  <si>
    <t>Rack de pared 7U con Bisagras</t>
  </si>
  <si>
    <t>Tarugos Azules</t>
  </si>
  <si>
    <t>tee de 1 pulgada hg</t>
  </si>
  <si>
    <t>Tira de Lija 100/1</t>
  </si>
  <si>
    <t>Tira de Lija de Metal 12/1</t>
  </si>
  <si>
    <t>Tornillo para Tarugo Azul</t>
  </si>
  <si>
    <t>Tubo de Silicón Transparente</t>
  </si>
  <si>
    <t>lsImpresionyEncuadernacion</t>
  </si>
  <si>
    <t>Impresión Formularios (dos caras)</t>
  </si>
  <si>
    <t xml:space="preserve">2.2.2.2.01 </t>
  </si>
  <si>
    <t>lsLlantasyNeumaticos</t>
  </si>
  <si>
    <t xml:space="preserve">Goma (No.265/70/16 para camioneta Toyota Hilux) </t>
  </si>
  <si>
    <t>2.3.5.3.01</t>
  </si>
  <si>
    <t xml:space="preserve">Gomas (No. 265/70/15 para jeep Chevrolet Brazer) </t>
  </si>
  <si>
    <t>Neumáticos para Ford Ranger, Pirelli 265-70R-16</t>
  </si>
  <si>
    <t>Neumáticos para Motocicleta 110/80-18-58, trasera, Michelin</t>
  </si>
  <si>
    <t>Neumáticos para Motocicletas 80/90-21mc48p, delanteras Michelin</t>
  </si>
  <si>
    <t>Neumáticos para Toyota Hilux, Firestone 265/70 R 16</t>
  </si>
  <si>
    <t>Tubo de Neumáticos para Motocicleta, delantero, Michelin</t>
  </si>
  <si>
    <t>Tubo de Neumáticos para Motocicleta, trasero, Michelin</t>
  </si>
  <si>
    <t>lsMantenimiento</t>
  </si>
  <si>
    <t>Instalación, Correcion de Pintura, Cristal Delantero y Bumper de vehiculo</t>
  </si>
  <si>
    <t>2.7.2.6.01</t>
  </si>
  <si>
    <t>Mantenimiento de Vehículos</t>
  </si>
  <si>
    <t>Mantenimiento y reparación de equipos para computación</t>
  </si>
  <si>
    <t xml:space="preserve">Mantenimiento y/o Reparación Impresora  Multifuncional </t>
  </si>
  <si>
    <t>2.7.2.2.01</t>
  </si>
  <si>
    <t>Mantenimiento y/o Reparación Impresora Laser</t>
  </si>
  <si>
    <t>Servicio de Reparación y Mantenimiento de Fotocopiadora (anual)</t>
  </si>
  <si>
    <t>Mantenimiento y reparación de equipos sanitarios y de laboratorio</t>
  </si>
  <si>
    <t>Reparación de Tomógrafo General Electric Brights Speed, serial 277468nm5</t>
  </si>
  <si>
    <t>2.7.2.4.01</t>
  </si>
  <si>
    <t>Mantenimiento y reparación de maquinarias y equipos</t>
  </si>
  <si>
    <t>Mantenimiento de Planta Electrica Cummins 20KVA</t>
  </si>
  <si>
    <t>Mantenimiento y Reparación de Aire Acondicionado de 3 Toneladas</t>
  </si>
  <si>
    <t>Reparacion y Mantenimiento Planta Eléctrica</t>
  </si>
  <si>
    <t>Servicio de Mantenimiento de Aire Acondicionado</t>
  </si>
  <si>
    <t>2.2.7.2.01</t>
  </si>
  <si>
    <t>Servicio de mantenimiento,lavado y brillado de piso</t>
  </si>
  <si>
    <t>2.7.1.7.01</t>
  </si>
  <si>
    <t>Servicios de Desinstalacion,  Instalación y Mantenimiento</t>
  </si>
  <si>
    <t>Mantenimiento y reparación de muebles y equipos de oficina</t>
  </si>
  <si>
    <t>Mantenimiento Planta Eléctrica</t>
  </si>
  <si>
    <t>2.7.1.6.01</t>
  </si>
  <si>
    <t>Suministro, Instalación y drenaje</t>
  </si>
  <si>
    <t>2.7.1.4.01</t>
  </si>
  <si>
    <t>lsMaterialesdeLimpieza</t>
  </si>
  <si>
    <t>Ambientador en Spray, diferentes Frangancias</t>
  </si>
  <si>
    <t>2.3.9.1.01</t>
  </si>
  <si>
    <t>Carro de limpieza de 2 baldes</t>
  </si>
  <si>
    <t>Cleaner, 1 Litro para Maquina ABX Micros 60</t>
  </si>
  <si>
    <t>Cubo plastico , con brazalete en metal, Mediano</t>
  </si>
  <si>
    <t>Docenas de Brillo de Metal (Fregar)</t>
  </si>
  <si>
    <t>Escoba plastica</t>
  </si>
  <si>
    <t>Galón de Cloro</t>
  </si>
  <si>
    <t>Galones de Limpia Cristales</t>
  </si>
  <si>
    <t>Jabón Liquido Lavaplatos</t>
  </si>
  <si>
    <t>Jabón Liquido para Manos</t>
  </si>
  <si>
    <t>Neutralizador de Olor</t>
  </si>
  <si>
    <t xml:space="preserve">Pinespuma </t>
  </si>
  <si>
    <t>Rastrillo plastico palo en  en madera</t>
  </si>
  <si>
    <t>Saco de Detergente en Polvo</t>
  </si>
  <si>
    <t>Suaper</t>
  </si>
  <si>
    <t>lsMueblesdeAlojamiento</t>
  </si>
  <si>
    <t>Bancada de 3 asientos</t>
  </si>
  <si>
    <t>2.6.1.2.02</t>
  </si>
  <si>
    <t>Bancada de 4 asientos</t>
  </si>
  <si>
    <t>Muebles de oficina y estantería</t>
  </si>
  <si>
    <t>lsMueblesdeOficina</t>
  </si>
  <si>
    <t>Anaquel metalico de 5 niveles</t>
  </si>
  <si>
    <t>2.6.1.1.02</t>
  </si>
  <si>
    <t>Anaqueles de Metal de 1.20m+0.60 cm</t>
  </si>
  <si>
    <t>2.6.1.1.01</t>
  </si>
  <si>
    <t>Anaqueles de Metal de 1.m+0.60 cm</t>
  </si>
  <si>
    <t>Archivador metálico de 4 gavetas.</t>
  </si>
  <si>
    <t>Archivos Laterales 2.3 de 4 gavetas</t>
  </si>
  <si>
    <t>Armario metálico dobles o lockers con ojete para candado.</t>
  </si>
  <si>
    <t>Bandeja metálica rodable de sobre cama para alimentos</t>
  </si>
  <si>
    <t>Cubiculos (1.05mt x 1.00mt x 0.60mt)</t>
  </si>
  <si>
    <t>Cubo metalico para desperdicios con tapa accionada a pedal</t>
  </si>
  <si>
    <t>Dispositivo de Paso Rápido de Peajes para Vehículos</t>
  </si>
  <si>
    <t>Escritorio metálico de 2 cajones de 100 x 60 cms.</t>
  </si>
  <si>
    <t>Gabinetes Aereos 1.00mt con puerta tipo tambor</t>
  </si>
  <si>
    <t>Mesa comedor con 4 sillas</t>
  </si>
  <si>
    <t>Silla metálica giratoria rodable con asiento alto</t>
  </si>
  <si>
    <t>Silla secretarial</t>
  </si>
  <si>
    <t>Sillas de Oficina sin brazo, con soporte lumbar</t>
  </si>
  <si>
    <t>Sillas de visitas</t>
  </si>
  <si>
    <t>Sillas secretariales sin brazo con soporte lumbar</t>
  </si>
  <si>
    <t>Sillón ejecutivo color negro, con brazo, soporte lumbar, en leader</t>
  </si>
  <si>
    <t>Sillon Ergonomico o Postural color negro</t>
  </si>
  <si>
    <t>Sillón para sala de reuniones</t>
  </si>
  <si>
    <t>Sillón semiejecutivo sin porta brazos unipersonal</t>
  </si>
  <si>
    <t>Taburete metálico asiento giratorio rodable con espaldar.</t>
  </si>
  <si>
    <t>Taburete metalico giratorio con espaldar para anestesiologo</t>
  </si>
  <si>
    <t>Obras menores en edificaciones</t>
  </si>
  <si>
    <t>lsObrasMenoresEdificaciones</t>
  </si>
  <si>
    <t xml:space="preserve"> Adecuación Local </t>
  </si>
  <si>
    <t>2.7.1.1.01</t>
  </si>
  <si>
    <t>Otros equipos</t>
  </si>
  <si>
    <t>lsOtrosEquipos</t>
  </si>
  <si>
    <t>Bomba de agua de 1.5 hp, doble impele</t>
  </si>
  <si>
    <t>2.6.5.8.01</t>
  </si>
  <si>
    <t>Bomba de Agua de 3HP - 110-220V</t>
  </si>
  <si>
    <t>Gato Hidráulico 2 TOM. TW</t>
  </si>
  <si>
    <t>Tanque de hidroneumatico de 120 galones - alta presion</t>
  </si>
  <si>
    <t>lsPeaje</t>
  </si>
  <si>
    <t>Peaje (por vehiculo)</t>
  </si>
  <si>
    <t>2.2.4.4.01</t>
  </si>
  <si>
    <t>Pinturas, barnices, lacas, diluyentes y absorbentes para pintura</t>
  </si>
  <si>
    <t>lsPinturas</t>
  </si>
  <si>
    <t>Cemento de pvc de 16oz</t>
  </si>
  <si>
    <t>2.3.7.2.06</t>
  </si>
  <si>
    <t>Pastas de cloro de cisternas 200GRS</t>
  </si>
  <si>
    <t>lsProductosArtesGraficas</t>
  </si>
  <si>
    <t>Calcomanias</t>
  </si>
  <si>
    <t>2.3.3.3.01</t>
  </si>
  <si>
    <t>Letrero en Acrílico rotulado en Vinil adhesivo, Tornillos Decorativo (0.71mt x 1.06mt) con instalación</t>
  </si>
  <si>
    <t>lsProductosdeCemento</t>
  </si>
  <si>
    <t>Cemento blanco</t>
  </si>
  <si>
    <t>libra</t>
  </si>
  <si>
    <t>2.3.6.1.01</t>
  </si>
  <si>
    <t>lsProductosdeLoza</t>
  </si>
  <si>
    <t>Inodoros color blanco</t>
  </si>
  <si>
    <t>2.3.6.2.02</t>
  </si>
  <si>
    <t>Lavamanos con pedestal color blanco</t>
  </si>
  <si>
    <t>Pedestal de Lavamanos color blanco</t>
  </si>
  <si>
    <t>lsProductosdePapel</t>
  </si>
  <si>
    <t>Carpetas Azules de 5 Pulgadas con 3 aros.</t>
  </si>
  <si>
    <t>Carpetas institucionales con bolsillo full color, Cartón 9x12</t>
  </si>
  <si>
    <t>Carpetas No.1, Blanca c/Cover</t>
  </si>
  <si>
    <t>2.3.3.2.01</t>
  </si>
  <si>
    <t>Carpetas No.2</t>
  </si>
  <si>
    <t>Carpetas No.3</t>
  </si>
  <si>
    <t>Carpetas No.4</t>
  </si>
  <si>
    <t xml:space="preserve">Carpetas No.5, Blanca c/Cover </t>
  </si>
  <si>
    <t>Fardos de Papel Higiénico Jumbo</t>
  </si>
  <si>
    <t>Fardos de Papel Toalla</t>
  </si>
  <si>
    <t>Fardos de Servilletas</t>
  </si>
  <si>
    <t>Fólder de bolsillo color azul</t>
  </si>
  <si>
    <t>Folders 8 1/2x 11 (100/1) Impropapel</t>
  </si>
  <si>
    <t>Folders 8 1/2x 11 (100/1), de Colores</t>
  </si>
  <si>
    <t>Folders 8 1/2x 13 (100/1), Ofi Folder</t>
  </si>
  <si>
    <t>Folders 8 1/2x 13 (100/1), Ofinota</t>
  </si>
  <si>
    <t>Formulario de Requisicion de Materiales de 50 juegos con 3 autocopias</t>
  </si>
  <si>
    <t>Libretas Rayadas 5x8 (docena)</t>
  </si>
  <si>
    <t>Libretas Rayadas 8 1/2 x 11 (docena)</t>
  </si>
  <si>
    <t>Máquinas sumadoras Electrónicas</t>
  </si>
  <si>
    <t>Resma de Hojas timbradas con Logo de la Institución 8 1/2 x 11 (Bond 24)</t>
  </si>
  <si>
    <t>Resma de Papel 8 1/2x11</t>
  </si>
  <si>
    <t>resma</t>
  </si>
  <si>
    <t>2.3.3.1.01</t>
  </si>
  <si>
    <t>Resma de Papel 8 1/2x14</t>
  </si>
  <si>
    <t>Rollo de Papel para Sumadora, 21/4¨x120 Import</t>
  </si>
  <si>
    <t>Sobres para Carta (cajas) 500/1</t>
  </si>
  <si>
    <t>Sumadoras Electricas</t>
  </si>
  <si>
    <t>lsProductosdeVidrio</t>
  </si>
  <si>
    <t xml:space="preserve">Cristal Delantero para Isuzu D-Max </t>
  </si>
  <si>
    <t>2.3.6.2.01</t>
  </si>
  <si>
    <t xml:space="preserve">Cristal Delantero para Mitsubishi L200 </t>
  </si>
  <si>
    <t xml:space="preserve">Cristal Delantero para Nissan Frontier </t>
  </si>
  <si>
    <t>Cristal Delantero para Toyota Fortunner</t>
  </si>
  <si>
    <t xml:space="preserve">Cristal Delantero para Toyota Hilux </t>
  </si>
  <si>
    <t>lsProductosElectricos</t>
  </si>
  <si>
    <t>Alambre STD No. 12 (2.5 mm) Rollo</t>
  </si>
  <si>
    <t>2.3.9.6.01</t>
  </si>
  <si>
    <t>Alicate Eléctrico 9'' TRUPER (12351)</t>
  </si>
  <si>
    <t>Bateria AA (docenas) Maxell</t>
  </si>
  <si>
    <t>Bateria AAA  (docenas), Insterstate</t>
  </si>
  <si>
    <t>Bateria AAA  Maxell (docenas)</t>
  </si>
  <si>
    <t>Baterías de Vehículos para Isuzu D-Max</t>
  </si>
  <si>
    <t>Baterías de Vehículos para Nissan Frontier</t>
  </si>
  <si>
    <t>Baterías de Vehículos para Nissan Patrol</t>
  </si>
  <si>
    <t>Baterías de Vehículos para Toyota Corolla</t>
  </si>
  <si>
    <t>Baterías para UPS de Tomógrafo ( capacidad 80KVA/64KVA)</t>
  </si>
  <si>
    <t>Bombillo Pequeño 25W, Bajo Consumo</t>
  </si>
  <si>
    <t>Extensiones elécricas de 10 pies, color mamey (3M) 48006 Voltech</t>
  </si>
  <si>
    <t>Fotocelda con Base</t>
  </si>
  <si>
    <t>Main Breaker Trifasico de 240 voltios</t>
  </si>
  <si>
    <t>Reflectores LED 100W</t>
  </si>
  <si>
    <t>Regletas 6 Salidas Voltech</t>
  </si>
  <si>
    <t>Switch 24 puertos Gigabit (No POE)</t>
  </si>
  <si>
    <t>Tape 3M Scoth-23 de Goma</t>
  </si>
  <si>
    <t>Tape 3M Scoth-33 Vinil</t>
  </si>
  <si>
    <t>Tomacorrientes 110v, tipo Livingston</t>
  </si>
  <si>
    <t>Transformadores 2x32W Silvania de 110v/ 277v</t>
  </si>
  <si>
    <t>Tubos fluorescentes Blancos 32w Caja 25/1</t>
  </si>
  <si>
    <t>lsProductosMedicinalesH</t>
  </si>
  <si>
    <t>Anestesia al 2% 1 50.00</t>
  </si>
  <si>
    <t>2.3.4.1.01</t>
  </si>
  <si>
    <t>Anestesia al 3% 50/1</t>
  </si>
  <si>
    <t>Dycal brazil</t>
  </si>
  <si>
    <t>2.3.4.2.01</t>
  </si>
  <si>
    <t>Eugenol (frasco)</t>
  </si>
  <si>
    <t>Grabado Acido 37% Phosphoric 12g</t>
  </si>
  <si>
    <t>Grabado ácido 37% Phosphoric 12g</t>
  </si>
  <si>
    <t>Hidróxido de Calcio USA</t>
  </si>
  <si>
    <t>Hyaminol solución desinfectante 16 oz.</t>
  </si>
  <si>
    <t>Hyaminol solucion desinfectante 16oz.</t>
  </si>
  <si>
    <t>Kit de Resina</t>
  </si>
  <si>
    <t>Lysol Odontológico IC</t>
  </si>
  <si>
    <t>tonelada</t>
  </si>
  <si>
    <t>Minolyse LGM para Maquina ABX Micros 60</t>
  </si>
  <si>
    <t>Minoton/Minidil, 20 litros para Maquina ABX Micros 60</t>
  </si>
  <si>
    <t>Oxido de Zinc 2oz. (LC)</t>
  </si>
  <si>
    <t>Papel articular</t>
  </si>
  <si>
    <t>Pasta profiláctica Cherry 12oz</t>
  </si>
  <si>
    <t>Pasta Profiláctica Cherry 12oz.</t>
  </si>
  <si>
    <t>Resina flow</t>
  </si>
  <si>
    <t>lsProductosMetalicos</t>
  </si>
  <si>
    <t>Aro para Goma No. 265/70/16 para Camioneta Toyota Hilux</t>
  </si>
  <si>
    <t>2.3.6.3.01</t>
  </si>
  <si>
    <t>Productos químicos de uso personal</t>
  </si>
  <si>
    <t>lsProductosQuimicos</t>
  </si>
  <si>
    <t>Galón de Gel Anti-bacterial para manos</t>
  </si>
  <si>
    <t>2.3.7.2.03</t>
  </si>
  <si>
    <t>lsPublicidadyPropaganda</t>
  </si>
  <si>
    <t xml:space="preserve">Publicación en el Periódico, de Proceso de Licitación Publica Nacional durante 2 Días, </t>
  </si>
  <si>
    <t>dia</t>
  </si>
  <si>
    <t xml:space="preserve">2.2.2.1.01 </t>
  </si>
  <si>
    <t>lsServiciosTecnicosProfesionales</t>
  </si>
  <si>
    <t>Pagos facilitadores externos</t>
  </si>
  <si>
    <t xml:space="preserve">Cheque </t>
  </si>
  <si>
    <t>2.2.8.7.06</t>
  </si>
  <si>
    <t>Sistemas de aire acondicionado, calefacción y de refrigeración industrial y comercial</t>
  </si>
  <si>
    <t>lsAireAcondicionado</t>
  </si>
  <si>
    <t>Condensador de 24,000 BTU, Refrigerante 22</t>
  </si>
  <si>
    <t>2.6.5.4.01</t>
  </si>
  <si>
    <t>Motor para Aire Condicionado Centralizado</t>
  </si>
  <si>
    <t>Útiles de cocina y comedor</t>
  </si>
  <si>
    <t>lsUtilesdeCocina</t>
  </si>
  <si>
    <t>Azucareras en Acero Inoxidable</t>
  </si>
  <si>
    <t>2.3.9.5.01</t>
  </si>
  <si>
    <t>Bandeja de guano o Madera artesanal 18x10 (rectangular)</t>
  </si>
  <si>
    <t>Docena de Platos hondo para Sopa, Blancos</t>
  </si>
  <si>
    <t>docena</t>
  </si>
  <si>
    <t>Docena de Platos llanos color blanco</t>
  </si>
  <si>
    <t>Docenas de Copas de Cristal para agua 10.7 oz</t>
  </si>
  <si>
    <t>Docenas de Copas de Cristal para agua bajitas</t>
  </si>
  <si>
    <t>Docenas de cucharitas para cafe</t>
  </si>
  <si>
    <t>Grecas Industriales de 4 litros</t>
  </si>
  <si>
    <t>Set de docenas de Tazas color blanco para cafe</t>
  </si>
  <si>
    <t>sets de Cuchillos, Tenedores y Cucharas (acero inoxidable)</t>
  </si>
  <si>
    <t>Termos para Cafe de 1.5 litros color negro</t>
  </si>
  <si>
    <t>Tetera para Té</t>
  </si>
  <si>
    <t>Útiles de escritorio, oficina, informática y de enseñanza</t>
  </si>
  <si>
    <t>lsUtilesdeOficina</t>
  </si>
  <si>
    <t xml:space="preserve">	Cubeta de acero inoxidable rodable</t>
  </si>
  <si>
    <t xml:space="preserve">2.3.9.2.01 </t>
  </si>
  <si>
    <t xml:space="preserve">	Zafacón de acero inoxidable con tapa y pedal</t>
  </si>
  <si>
    <t>(662) COLOR para impresora HP 3515</t>
  </si>
  <si>
    <t>(662) NEGRO para impresora HP 3515</t>
  </si>
  <si>
    <t>122XL (CH563HC) para impresora HP 2050 (PERSONAL)</t>
  </si>
  <si>
    <t>670 (CZ113AL) NEGRO para impresora HP AVANTAGE 4625</t>
  </si>
  <si>
    <t>670 (CZ114AL) AZUL para impresora HP AVANTAGE 4625</t>
  </si>
  <si>
    <t>670 (CZ115AL) MAGENTA para impresora HP AVANTAGE 4625</t>
  </si>
  <si>
    <t>670 (CZ116AL) AMARILLO para impresora HP AVANTAGE 4625</t>
  </si>
  <si>
    <t>74 NEGRO para impresora HP C4280</t>
  </si>
  <si>
    <t>75 COLOR para impresora HP C4280</t>
  </si>
  <si>
    <t>AL-100 TD para impresora SHARP AL-2030</t>
  </si>
  <si>
    <t>Archivo Acordeon</t>
  </si>
  <si>
    <t>Bandas de Gomas No. 18 (cajas)</t>
  </si>
  <si>
    <t>Bandejas para Escritorio</t>
  </si>
  <si>
    <t>Cajas de Clips (19MM) pequeño</t>
  </si>
  <si>
    <t>Cajas de Clips (32MM) Mediano</t>
  </si>
  <si>
    <t>Cajas de Clips (51MM) Grande</t>
  </si>
  <si>
    <t>Cajas de Felpas Azules</t>
  </si>
  <si>
    <t>Cajas de Lapiceros Azules</t>
  </si>
  <si>
    <t>Cajas Marcadores de Pizarra</t>
  </si>
  <si>
    <t>Carpetas para archivos</t>
  </si>
  <si>
    <t>Cartucho 122 Color para impresora HP2050 (Personal)</t>
  </si>
  <si>
    <t>Cartucho 122 Negro para impresora HP 2050 (Personal)</t>
  </si>
  <si>
    <t>Cartucho 662 color para impresora HP 3515</t>
  </si>
  <si>
    <t>Cartucho 662 Negro para impresora HP 3515</t>
  </si>
  <si>
    <t>Cartucho 670 (CZ113AL) Negro  para impresora HP AVANTAGE 4625</t>
  </si>
  <si>
    <t>Cartucho 670 (CZ114AL) Magenta para impresora HP AVANTAGE 4625</t>
  </si>
  <si>
    <t>Cartucho 670 (CZ115AL) Amarillo para impresora HP AVANTAGE 4625</t>
  </si>
  <si>
    <t>Cartucho 670 (CZ116AL) Cian para impresora HP AVANTAGE 4625</t>
  </si>
  <si>
    <t>Cartucho 74 Negro para impresora HP C4280</t>
  </si>
  <si>
    <t>Cartucho 75 Color para impresora HP C4280</t>
  </si>
  <si>
    <t>Cartucho 954 Amarillo para impresora OFFICEJET PRO8710</t>
  </si>
  <si>
    <t>Cartucho 954 Cian para impresora OFFICEJET PRO8710</t>
  </si>
  <si>
    <t>Cartucho 954 Magenta para impresora HP OFFICEJET PRO8710</t>
  </si>
  <si>
    <t>Cartucho 954 Negro para impresora HP OFFICEJET PRO8710</t>
  </si>
  <si>
    <t>Cartucho CN050A (951) CIAN para impresora HP OFFICEJET PRO8610</t>
  </si>
  <si>
    <t>Cartucho CN051 (951) Magenta para impresora HP OFFICEJET PRO8610</t>
  </si>
  <si>
    <t>Cartucho CN052A Amarillo para impresora HP OFFICEJET PRO8610</t>
  </si>
  <si>
    <t>Cartucho HP 60 Negro para impresora HP DESKJET D1660</t>
  </si>
  <si>
    <t>Cartuchos color Negro para Impresora HP Photosmart C4280</t>
  </si>
  <si>
    <t>CB435A (35A) para impresora Laserjet P1006</t>
  </si>
  <si>
    <t>CE285A (85A) para impresora HP P1102W</t>
  </si>
  <si>
    <t>CE310A para impresora HP CP1025NW</t>
  </si>
  <si>
    <t>CE505A (05A) para impresora HP P2055DM</t>
  </si>
  <si>
    <t>Cera para contar Red Star 1.1 oz</t>
  </si>
  <si>
    <t>CF226A (26A) para impresora HP MFP M426 FDW</t>
  </si>
  <si>
    <t>CF283A (83A) para impresora HP MFP M127 FN</t>
  </si>
  <si>
    <t>Cinta adhesiva 3/4</t>
  </si>
  <si>
    <t>Cinta para Calculadora electronica CIO Negra-Roja</t>
  </si>
  <si>
    <t>CL-511 COLOR para impresora CANON PIXMA MP230</t>
  </si>
  <si>
    <t>CL-513 XL COLOR para impresora CANON PIXMA MP230</t>
  </si>
  <si>
    <t>Clip porta Carnet</t>
  </si>
  <si>
    <t>Clips Mediano 33MM</t>
  </si>
  <si>
    <t>Clips Sujeta Papel Grande</t>
  </si>
  <si>
    <t xml:space="preserve">Clips Sujeta Papel Pequeño </t>
  </si>
  <si>
    <t>CN050A (951) CIAN AZUL para impresora HP OFFICEJET PRO8610</t>
  </si>
  <si>
    <t>CN051A (951) MAGENTA para impresora HP OFFICEJET PRO8610</t>
  </si>
  <si>
    <t>CN052A (952) AMARILLO para impresora HP OFFICEJET PRO8610</t>
  </si>
  <si>
    <t>Corrector Liquido  20ml</t>
  </si>
  <si>
    <t>Disco Duro externo de 2 Tera Bytes</t>
  </si>
  <si>
    <t>E260A11L para impresora LEXMARK E260DN</t>
  </si>
  <si>
    <t>Grapa Industrial Grande (cajas)</t>
  </si>
  <si>
    <t>Grapadoras de Metal</t>
  </si>
  <si>
    <t>Guillotina 15¨</t>
  </si>
  <si>
    <t>Lapiceros Azules</t>
  </si>
  <si>
    <t>Lapiceros color Azul (cajas)</t>
  </si>
  <si>
    <t>Lapiceros color negro (cajas)</t>
  </si>
  <si>
    <t>Lapiceros color rojo (cajas)</t>
  </si>
  <si>
    <t>Lápiz de carbon (docena)</t>
  </si>
  <si>
    <t>Memoria Micro SD de 64GB</t>
  </si>
  <si>
    <t>Memorias USB 8 GB</t>
  </si>
  <si>
    <t>Mural de Corcho, Marco Madera 24x35</t>
  </si>
  <si>
    <t>Notas de papel autoadhesivo, Post it 3x3</t>
  </si>
  <si>
    <t>Paquetes Post-it Banderitas, 5 Colores Hopax (Sing Here)</t>
  </si>
  <si>
    <t>PG-510 NEGRO para impresora CANON PIXMA MP230</t>
  </si>
  <si>
    <t>PG-512 XL NEGRO para impresora CANON PIXMA MP230</t>
  </si>
  <si>
    <t>Pizarras Blancas Laminadas 90x60 cm con Trípode</t>
  </si>
  <si>
    <t>Plásticos Protectores de Carnet</t>
  </si>
  <si>
    <t>Porta Clips</t>
  </si>
  <si>
    <t>Porta Lápiz de Metal</t>
  </si>
  <si>
    <t>Porta Revista de Metal</t>
  </si>
  <si>
    <t>Post it 3x3,  Varios Colores</t>
  </si>
  <si>
    <t>Post it Banderita</t>
  </si>
  <si>
    <t>Post it Grandes</t>
  </si>
  <si>
    <t>Post it Pequeño</t>
  </si>
  <si>
    <t>Q1338A (38A) para impresora LASERJET 4200 DTN</t>
  </si>
  <si>
    <t>Q2612AD (12A) para impresora HP LASERJET 1022</t>
  </si>
  <si>
    <t>Q5942A (42A) para impresora LASERJET 4250</t>
  </si>
  <si>
    <t>Reglas Plásticas 12¨</t>
  </si>
  <si>
    <t>Resaltador Amarillo Fluorescente</t>
  </si>
  <si>
    <t>Resaltador Fluorescente</t>
  </si>
  <si>
    <t>Router wifi</t>
  </si>
  <si>
    <t>Sacapuntas</t>
  </si>
  <si>
    <t>Sacapuntas Eléctrico</t>
  </si>
  <si>
    <t>Sello de Despachado (CUADRADO)</t>
  </si>
  <si>
    <t>Sello de Recibido (CUADRADO)</t>
  </si>
  <si>
    <t>Sellos Gomigrafos</t>
  </si>
  <si>
    <t>Separadores carpeta 8 1/2 x11</t>
  </si>
  <si>
    <t>Stick de Colle 35g (Pegamento)</t>
  </si>
  <si>
    <t>Tabla de Apoyo de Madera</t>
  </si>
  <si>
    <t>Tabla de apoyo/ Madera</t>
  </si>
  <si>
    <t>Tape 33-3M (un rollo)</t>
  </si>
  <si>
    <t>Tijeras de oficina</t>
  </si>
  <si>
    <t>Tinta para Sello color azul (docenas)</t>
  </si>
  <si>
    <t>Tinta para Sello color rojo</t>
  </si>
  <si>
    <t>Toner AR-310NT para impresora SHARP AR-M237</t>
  </si>
  <si>
    <t>Toner CB435A (35A) para impresora LASERJET P1006</t>
  </si>
  <si>
    <t>Toner CE285A (85A) para impresora HP P1102W</t>
  </si>
  <si>
    <t>Toner CE310A 126A para impresora HP CP1025NW</t>
  </si>
  <si>
    <t>Toner CE505A (05A) para impresora HP P2055DM</t>
  </si>
  <si>
    <t>Toner CF217A (17A) para impresora HP M102W</t>
  </si>
  <si>
    <t>Toner CF226A (26A) para impresora HP MFP M426 FDW</t>
  </si>
  <si>
    <t>Toner CF280A (80A) para impresora HP 400 M401 DNE</t>
  </si>
  <si>
    <t>Toner CF283A (83A) para impresora HP MFP M127 FN</t>
  </si>
  <si>
    <t>Toner E260A11L para impresora LEXMARK E260DN</t>
  </si>
  <si>
    <t>Toner HP CF217A 17A</t>
  </si>
  <si>
    <t>Toner para Impresora Xeroz 3220</t>
  </si>
  <si>
    <t>Toner Q1338A (38A) para impresora LASERJET 4200 DTN</t>
  </si>
  <si>
    <t>Toner Q2612AD (12A) para impresora HP LASERJET 1020</t>
  </si>
  <si>
    <t>Toner Q5942A (42A) para impresora LASERJET 4250</t>
  </si>
  <si>
    <t>Toner Q5945A (45A) para impresora HP 4345 MFP</t>
  </si>
  <si>
    <t>Toner T3520 para impresora TOSHIBA T3520</t>
  </si>
  <si>
    <t>Toner T4710U para impresora TOSHIBA SUPER G3</t>
  </si>
  <si>
    <t xml:space="preserve">Unidades de Sacagrapas </t>
  </si>
  <si>
    <t>Zafacón de Metal para escritorio</t>
  </si>
  <si>
    <t>Útiles menores médico-quirúrgicos</t>
  </si>
  <si>
    <t>lsUtilesMenoresMQ</t>
  </si>
  <si>
    <t>Aguja con hilo de seda 3/0</t>
  </si>
  <si>
    <t>2.3.9.3.01</t>
  </si>
  <si>
    <t>Aguja con Hilo de Seda 3/0</t>
  </si>
  <si>
    <t xml:space="preserve">2.3.9.3.01 </t>
  </si>
  <si>
    <t>Aguja corta 27G  1x100</t>
  </si>
  <si>
    <t>Aguja Corta 27G 1x100 (cajas)</t>
  </si>
  <si>
    <t>Aguja larga 27G  1x100</t>
  </si>
  <si>
    <t>Aguja Larga 27G 1x100 (cajas)</t>
  </si>
  <si>
    <t>Algodon en rollo (libra)</t>
  </si>
  <si>
    <t>Algodón en rollo (libra)</t>
  </si>
  <si>
    <t>Babero desechable</t>
  </si>
  <si>
    <t>Babero desechable 500/1</t>
  </si>
  <si>
    <t>Baja Lengua (1 caja)</t>
  </si>
  <si>
    <t>Baja lengua 100/1</t>
  </si>
  <si>
    <t>Banda de Celuloide 1x100</t>
  </si>
  <si>
    <t>Espejo con mango</t>
  </si>
  <si>
    <t>Fresa de pulido de Resina dorada (larga)</t>
  </si>
  <si>
    <t>Fresa económica 2200F</t>
  </si>
  <si>
    <t>Fresa Económica 2200F</t>
  </si>
  <si>
    <t>Fresa redonda 1012</t>
  </si>
  <si>
    <t>Fresa Redonda 1012</t>
  </si>
  <si>
    <t>Fresa redonda 1014</t>
  </si>
  <si>
    <t>Fresa Redonda 1014</t>
  </si>
  <si>
    <t>Fresa tipo Schufu</t>
  </si>
  <si>
    <t>Gasa 2'x 2'/4 No esterelizada 200/1 (paquetes)</t>
  </si>
  <si>
    <t>Gasa 2'x 2'/4 no esterilizada 200/1 (paquetes)</t>
  </si>
  <si>
    <t>Gorro Azul de Cirugia 100/1</t>
  </si>
  <si>
    <t>Guantes L</t>
  </si>
  <si>
    <t>Guantes L (cajas)</t>
  </si>
  <si>
    <t>Guantes M</t>
  </si>
  <si>
    <t>Guantes M (cajas)</t>
  </si>
  <si>
    <t>Guantes S</t>
  </si>
  <si>
    <t>Guantes S (cajas)</t>
  </si>
  <si>
    <t>Instrumento de obturación plástica</t>
  </si>
  <si>
    <t>Jeringa porta Carpule</t>
  </si>
  <si>
    <t>Kits de Resina</t>
  </si>
  <si>
    <t>Mascarilla lisa rectangular azul 1x50</t>
  </si>
  <si>
    <t>Mascarilla Lisa Rectangular Azul 1x50</t>
  </si>
  <si>
    <t>Papel Articular</t>
  </si>
  <si>
    <t>Turbina</t>
  </si>
  <si>
    <t>lsViaticosDP</t>
  </si>
  <si>
    <t xml:space="preserve">Viáticos Chofer </t>
  </si>
  <si>
    <t>2.2.3.1.01</t>
  </si>
  <si>
    <t>Viáticos Director/a</t>
  </si>
  <si>
    <t>Viáticos Tecnicos/Profesionales</t>
  </si>
  <si>
    <t>Viáticos Encargados/Coordinadores</t>
  </si>
  <si>
    <t>lsEquiposTransporte</t>
  </si>
  <si>
    <t>Unidad</t>
  </si>
  <si>
    <t>2.6.4.1.01</t>
  </si>
  <si>
    <t>2.6.4.2.01</t>
  </si>
  <si>
    <t>2.6.4.8.01</t>
  </si>
  <si>
    <t>Dirección/División de Planificación y Desarrollo/CHED</t>
  </si>
  <si>
    <t>División de Planificación y Desarrollo/Sección de Calidad en la Gestión</t>
  </si>
  <si>
    <t>División de Epidemiología</t>
  </si>
  <si>
    <t>División de Enfermería</t>
  </si>
  <si>
    <t>División de Recursos Humanos</t>
  </si>
  <si>
    <t>Depto. Adm. Financiero/División de Contabilidad</t>
  </si>
  <si>
    <t>División de Tesorería/División de Contabilidad</t>
  </si>
  <si>
    <t>División de Planificación y Desarrollo</t>
  </si>
  <si>
    <t>Auxiliar de Inventario  Activo Fijo</t>
  </si>
  <si>
    <t>División de Compras y Contrataciones</t>
  </si>
  <si>
    <t>Depto. Administrativo Financiero/Relacionista Pública</t>
  </si>
  <si>
    <t>Relacionista Pública</t>
  </si>
  <si>
    <t>Dirección/Relacionista Pública</t>
  </si>
  <si>
    <t>Relacionista Pública/División de Epidemiología</t>
  </si>
  <si>
    <t>Depto. Adm. Financiero/División de Contabilidad/División de Planificación y Desarrollo/División de Compras y Contrataciones</t>
  </si>
  <si>
    <t>División de Tecnología de la Información y Comunicación</t>
  </si>
  <si>
    <t>Depto. Adm. Financiero/División de Planificación y Desarrollo/División de Contabilidad</t>
  </si>
  <si>
    <t>División de Servicios Generales</t>
  </si>
  <si>
    <t>División de Epidemiología/División de Enfermería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</si>
</sst>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_(* \(#,##0.00\);_(* &quot;-&quot;??_);_(@_)"/>
    <numFmt numFmtId="165" formatCode="#,##0.00;[Red]#,##0.00"/>
  </numFmts>
  <fonts count="43">
    <font>
      <sz val="10"/>
      <color rgb="FF000000"/>
      <name val="Arial"/>
      <scheme val="minor"/>
    </font>
    <font>
      <sz val="10"/>
      <color theme="1"/>
      <name val="Calibri"/>
      <family val="2"/>
    </font>
    <font>
      <b/>
      <sz val="12"/>
      <color theme="1"/>
      <name val="Calibri"/>
      <family val="2"/>
    </font>
    <font>
      <b/>
      <sz val="8"/>
      <color theme="1"/>
      <name val="Calibri"/>
      <family val="2"/>
    </font>
    <font>
      <sz val="10"/>
      <color theme="0"/>
      <name val="Arial"/>
      <family val="2"/>
    </font>
    <font>
      <sz val="10"/>
      <color rgb="FFFF0000"/>
      <name val="Arial"/>
      <family val="2"/>
    </font>
    <font>
      <b/>
      <sz val="11"/>
      <color theme="1"/>
      <name val="Calibri"/>
      <family val="2"/>
    </font>
    <font>
      <b/>
      <sz val="10"/>
      <color theme="1"/>
      <name val="Calibri"/>
      <family val="2"/>
    </font>
    <font>
      <sz val="10"/>
      <name val="Arial"/>
      <family val="2"/>
    </font>
    <font>
      <sz val="10"/>
      <color theme="0"/>
      <name val="Calibri"/>
      <family val="2"/>
    </font>
    <font>
      <sz val="11"/>
      <color theme="1"/>
      <name val="Times New Roman"/>
      <family val="1"/>
    </font>
    <font>
      <sz val="11"/>
      <color theme="1"/>
      <name val="Calibri"/>
      <family val="2"/>
    </font>
    <font>
      <sz val="11"/>
      <color rgb="FFFF0000"/>
      <name val="Calibri"/>
      <family val="2"/>
    </font>
    <font>
      <sz val="11"/>
      <color theme="0"/>
      <name val="Calibri"/>
      <family val="2"/>
    </font>
    <font>
      <sz val="11"/>
      <color theme="0"/>
      <name val="Times New Roman"/>
      <family val="1"/>
    </font>
    <font>
      <sz val="10"/>
      <color rgb="FFFF0000"/>
      <name val="Calibri"/>
      <family val="2"/>
    </font>
    <font>
      <b/>
      <sz val="11"/>
      <color theme="1"/>
      <name val="Times New Roman"/>
      <family val="1"/>
    </font>
    <font>
      <sz val="10"/>
      <color theme="1"/>
      <name val="Arial"/>
      <family val="2"/>
      <scheme val="minor"/>
    </font>
    <font>
      <sz val="10"/>
      <color theme="1"/>
      <name val="Arial"/>
      <family val="2"/>
    </font>
    <font>
      <b/>
      <sz val="9"/>
      <color theme="1"/>
      <name val="Calibri"/>
      <family val="2"/>
    </font>
    <font>
      <sz val="9"/>
      <color theme="1"/>
      <name val="Calibri"/>
      <family val="2"/>
    </font>
    <font>
      <b/>
      <sz val="10"/>
      <color theme="1"/>
      <name val="Cambria"/>
      <family val="1"/>
    </font>
    <font>
      <sz val="10"/>
      <color theme="1"/>
      <name val="Cambria"/>
      <family val="1"/>
    </font>
    <font>
      <sz val="10"/>
      <color theme="1"/>
      <name val="Sorts Mill Goudy"/>
    </font>
    <font>
      <b/>
      <sz val="9"/>
      <color theme="1"/>
      <name val="Cambria"/>
      <family val="1"/>
    </font>
    <font>
      <b/>
      <sz val="8"/>
      <color theme="1"/>
      <name val="Cambria"/>
      <family val="1"/>
    </font>
    <font>
      <sz val="8"/>
      <color theme="1"/>
      <name val="Calibri"/>
      <family val="2"/>
    </font>
    <font>
      <sz val="11"/>
      <color theme="1"/>
      <name val="Sorts Mill Goudy"/>
    </font>
    <font>
      <b/>
      <sz val="9"/>
      <color theme="1"/>
      <name val="Arial"/>
      <family val="2"/>
    </font>
    <font>
      <sz val="9"/>
      <color theme="1"/>
      <name val="Arial"/>
      <family val="2"/>
    </font>
    <font>
      <sz val="9"/>
      <color rgb="FF000000"/>
      <name val="Arial"/>
      <family val="2"/>
    </font>
    <font>
      <sz val="10"/>
      <color rgb="FF000000"/>
      <name val="Arial"/>
      <family val="2"/>
      <scheme val="minor"/>
    </font>
    <font>
      <sz val="10"/>
      <color rgb="FFFF0000"/>
      <name val="Arial"/>
      <family val="2"/>
      <scheme val="minor"/>
    </font>
    <font>
      <sz val="10"/>
      <name val="Calibri"/>
      <family val="2"/>
    </font>
    <font>
      <b/>
      <sz val="10"/>
      <name val="Calibri"/>
      <family val="2"/>
    </font>
    <font>
      <sz val="10"/>
      <color rgb="FFFF0000"/>
      <name val="Arial"/>
      <family val="2"/>
      <scheme val="minor"/>
    </font>
    <font>
      <sz val="10"/>
      <name val="Arial"/>
      <family val="2"/>
      <scheme val="minor"/>
    </font>
    <font>
      <b/>
      <sz val="10"/>
      <name val="Arial"/>
      <family val="2"/>
      <scheme val="minor"/>
    </font>
    <font>
      <b/>
      <sz val="10"/>
      <color theme="1"/>
      <name val="Arial"/>
      <family val="2"/>
      <scheme val="minor"/>
    </font>
    <font>
      <sz val="10"/>
      <name val="Arial"/>
      <family val="2"/>
      <scheme val="minor"/>
    </font>
    <font>
      <sz val="8"/>
      <name val="Arial"/>
      <family val="2"/>
      <scheme val="minor"/>
    </font>
    <font>
      <sz val="10"/>
      <name val="Times New Roman"/>
      <family val="1"/>
    </font>
    <font>
      <sz val="10"/>
      <color theme="0"/>
      <name val="Arial"/>
      <family val="2"/>
      <scheme val="minor"/>
    </font>
  </fonts>
  <fills count="43">
    <fill>
      <patternFill patternType="none"/>
    </fill>
    <fill>
      <patternFill patternType="gray125"/>
    </fill>
    <fill>
      <patternFill patternType="solid">
        <fgColor theme="0"/>
        <bgColor theme="0"/>
      </patternFill>
    </fill>
    <fill>
      <patternFill patternType="solid">
        <fgColor rgb="FFC2D69B"/>
        <bgColor rgb="FFC2D69B"/>
      </patternFill>
    </fill>
    <fill>
      <patternFill patternType="solid">
        <fgColor rgb="FFEAF1DD"/>
        <bgColor rgb="FFEAF1DD"/>
      </patternFill>
    </fill>
    <fill>
      <patternFill patternType="solid">
        <fgColor rgb="FF00B0F0"/>
        <bgColor rgb="FF00B0F0"/>
      </patternFill>
    </fill>
    <fill>
      <patternFill patternType="solid">
        <fgColor rgb="FF8DB3E2"/>
        <bgColor rgb="FF8DB3E2"/>
      </patternFill>
    </fill>
    <fill>
      <patternFill patternType="solid">
        <fgColor rgb="FFC6D9F0"/>
        <bgColor rgb="FFC6D9F0"/>
      </patternFill>
    </fill>
    <fill>
      <patternFill patternType="solid">
        <fgColor rgb="FFFFFFFF"/>
        <bgColor rgb="FFFFFFFF"/>
      </patternFill>
    </fill>
    <fill>
      <patternFill patternType="solid">
        <fgColor rgb="FFF2F2F2"/>
        <bgColor rgb="FFF2F2F2"/>
      </patternFill>
    </fill>
    <fill>
      <patternFill patternType="solid">
        <fgColor rgb="FFFFC000"/>
        <bgColor rgb="FFFFC000"/>
      </patternFill>
    </fill>
    <fill>
      <patternFill patternType="solid">
        <fgColor rgb="FFD6E3BC"/>
        <bgColor rgb="FFD6E3BC"/>
      </patternFill>
    </fill>
    <fill>
      <patternFill patternType="solid">
        <fgColor rgb="FF92D050"/>
        <bgColor rgb="FF92D050"/>
      </patternFill>
    </fill>
    <fill>
      <patternFill patternType="solid">
        <fgColor rgb="FF548DD4"/>
        <bgColor rgb="FF548DD4"/>
      </patternFill>
    </fill>
    <fill>
      <patternFill patternType="solid">
        <fgColor rgb="FFB8CCE4"/>
        <bgColor rgb="FFB8CCE4"/>
      </patternFill>
    </fill>
    <fill>
      <patternFill patternType="solid">
        <fgColor rgb="FFDBE5F1"/>
        <bgColor rgb="FFDBE5F1"/>
      </patternFill>
    </fill>
    <fill>
      <patternFill patternType="solid">
        <fgColor rgb="FFC0C0C0"/>
        <bgColor rgb="FFC0C0C0"/>
      </patternFill>
    </fill>
    <fill>
      <patternFill patternType="solid">
        <fgColor rgb="FFE5DFEC"/>
        <bgColor rgb="FFE5DFEC"/>
      </patternFill>
    </fill>
    <fill>
      <patternFill patternType="solid">
        <fgColor rgb="FF6666FF"/>
        <bgColor rgb="FF6666FF"/>
      </patternFill>
    </fill>
    <fill>
      <patternFill patternType="solid">
        <fgColor rgb="FFCCFFFF"/>
        <bgColor rgb="FFCCFFFF"/>
      </patternFill>
    </fill>
    <fill>
      <patternFill patternType="solid">
        <fgColor rgb="FFC4BD97"/>
        <bgColor rgb="FFC4BD97"/>
      </patternFill>
    </fill>
    <fill>
      <patternFill patternType="solid">
        <fgColor rgb="FFFF33CC"/>
        <bgColor rgb="FFFF33CC"/>
      </patternFill>
    </fill>
    <fill>
      <patternFill patternType="solid">
        <fgColor rgb="FFCCFF33"/>
        <bgColor rgb="FFCCFF33"/>
      </patternFill>
    </fill>
    <fill>
      <patternFill patternType="solid">
        <fgColor rgb="FFCCC0D9"/>
        <bgColor rgb="FFCCC0D9"/>
      </patternFill>
    </fill>
    <fill>
      <patternFill patternType="solid">
        <fgColor rgb="FFD99594"/>
        <bgColor rgb="FFD99594"/>
      </patternFill>
    </fill>
    <fill>
      <patternFill patternType="solid">
        <fgColor rgb="FFA5A5A5"/>
        <bgColor rgb="FFA5A5A5"/>
      </patternFill>
    </fill>
    <fill>
      <patternFill patternType="solid">
        <fgColor rgb="FF366092"/>
        <bgColor rgb="FF366092"/>
      </patternFill>
    </fill>
    <fill>
      <patternFill patternType="solid">
        <fgColor rgb="FFBFBFBF"/>
        <bgColor rgb="FFBFBFBF"/>
      </patternFill>
    </fill>
    <fill>
      <patternFill patternType="solid">
        <fgColor rgb="FF993300"/>
        <bgColor rgb="FF993300"/>
      </patternFill>
    </fill>
    <fill>
      <patternFill patternType="solid">
        <fgColor rgb="FFFFFF99"/>
        <bgColor rgb="FFFFFF99"/>
      </patternFill>
    </fill>
    <fill>
      <patternFill patternType="solid">
        <fgColor rgb="FFFFFF00"/>
        <bgColor rgb="FFFFFF00"/>
      </patternFill>
    </fill>
    <fill>
      <patternFill patternType="solid">
        <fgColor rgb="FFFF0000"/>
        <bgColor rgb="FFFF0000"/>
      </patternFill>
    </fill>
    <fill>
      <patternFill patternType="solid">
        <fgColor rgb="FF9999FF"/>
        <bgColor rgb="FF9999FF"/>
      </patternFill>
    </fill>
    <fill>
      <patternFill patternType="solid">
        <fgColor rgb="FFFF99FF"/>
        <bgColor rgb="FFFF99FF"/>
      </patternFill>
    </fill>
    <fill>
      <patternFill patternType="solid">
        <fgColor rgb="FFFF9900"/>
        <bgColor rgb="FFFF9900"/>
      </patternFill>
    </fill>
    <fill>
      <patternFill patternType="solid">
        <fgColor rgb="FFFABF8F"/>
        <bgColor rgb="FFFABF8F"/>
      </patternFill>
    </fill>
    <fill>
      <patternFill patternType="solid">
        <fgColor rgb="FF99FF66"/>
        <bgColor rgb="FF99FF66"/>
      </patternFill>
    </fill>
    <fill>
      <patternFill patternType="solid">
        <fgColor rgb="FFFF0066"/>
        <bgColor rgb="FFFF0066"/>
      </patternFill>
    </fill>
    <fill>
      <patternFill patternType="solid">
        <fgColor rgb="FF6699FF"/>
        <bgColor rgb="FF6699FF"/>
      </patternFill>
    </fill>
    <fill>
      <patternFill patternType="solid">
        <fgColor rgb="FF49B17B"/>
        <bgColor rgb="FF49B17B"/>
      </patternFill>
    </fill>
    <fill>
      <patternFill patternType="solid">
        <fgColor rgb="FF00FFFF"/>
        <bgColor rgb="FF00FFFF"/>
      </patternFill>
    </fill>
    <fill>
      <patternFill patternType="solid">
        <fgColor theme="0"/>
        <bgColor theme="4" tint="0.79998168889431442"/>
      </patternFill>
    </fill>
    <fill>
      <patternFill patternType="solid">
        <fgColor theme="0"/>
        <bgColor indexed="64"/>
      </patternFill>
    </fill>
  </fills>
  <borders count="30">
    <border>
      <left/>
      <right/>
      <top/>
      <bottom/>
      <diagonal/>
    </border>
    <border>
      <left/>
      <right style="thin">
        <color rgb="FF548DD4"/>
      </right>
      <top/>
      <bottom style="thin">
        <color rgb="FF548DD4"/>
      </bottom>
      <diagonal/>
    </border>
    <border>
      <left style="thin">
        <color rgb="FF548DD4"/>
      </left>
      <right style="thin">
        <color rgb="FF548DD4"/>
      </right>
      <top style="thin">
        <color rgb="FF548DD4"/>
      </top>
      <bottom style="thin">
        <color rgb="FF548DD4"/>
      </bottom>
      <diagonal/>
    </border>
    <border>
      <left style="thin">
        <color rgb="FF548DD4"/>
      </left>
      <right style="thin">
        <color rgb="FF548DD4"/>
      </right>
      <top/>
      <bottom style="thin">
        <color theme="4"/>
      </bottom>
      <diagonal/>
    </border>
    <border>
      <left style="thin">
        <color theme="4"/>
      </left>
      <right style="thin">
        <color theme="4"/>
      </right>
      <top style="thin">
        <color theme="4"/>
      </top>
      <bottom style="thin">
        <color theme="4"/>
      </bottom>
      <diagonal/>
    </border>
    <border>
      <left style="thin">
        <color rgb="FF548DD4"/>
      </left>
      <right/>
      <top/>
      <bottom style="thin">
        <color rgb="FF548DD4"/>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theme="4"/>
      </right>
      <top/>
      <bottom/>
      <diagonal/>
    </border>
    <border>
      <left style="thin">
        <color theme="4"/>
      </left>
      <right style="thin">
        <color theme="4"/>
      </right>
      <top/>
      <bottom/>
      <diagonal/>
    </border>
    <border>
      <left style="thin">
        <color theme="4"/>
      </left>
      <right/>
      <top/>
      <bottom/>
      <diagonal/>
    </border>
    <border>
      <left style="thin">
        <color rgb="FF548DD4"/>
      </left>
      <right/>
      <top/>
      <bottom/>
      <diagonal/>
    </border>
    <border>
      <left/>
      <right/>
      <top/>
      <bottom style="thin">
        <color rgb="FF548DD4"/>
      </bottom>
      <diagonal/>
    </border>
    <border>
      <left style="thin">
        <color rgb="FF548DD4"/>
      </left>
      <right/>
      <top style="thin">
        <color rgb="FF548DD4"/>
      </top>
      <bottom/>
      <diagonal/>
    </border>
    <border>
      <left/>
      <right/>
      <top style="thin">
        <color rgb="FF548DD4"/>
      </top>
      <bottom/>
      <diagonal/>
    </border>
    <border>
      <left/>
      <right style="thin">
        <color rgb="FF548DD4"/>
      </right>
      <top style="thin">
        <color rgb="FF548DD4"/>
      </top>
      <bottom/>
      <diagonal/>
    </border>
    <border>
      <left/>
      <right style="thin">
        <color rgb="FF548DD4"/>
      </right>
      <top/>
      <bottom/>
      <diagonal/>
    </border>
    <border>
      <left/>
      <right/>
      <top/>
      <bottom style="thin">
        <color rgb="FF000000"/>
      </bottom>
      <diagonal/>
    </border>
    <border>
      <left/>
      <right/>
      <top style="thin">
        <color rgb="FF000000"/>
      </top>
      <bottom style="double">
        <color rgb="FF000000"/>
      </bottom>
      <diagonal/>
    </border>
    <border>
      <left style="thin">
        <color rgb="FF548DD4"/>
      </left>
      <right style="thin">
        <color rgb="FF548DD4"/>
      </right>
      <top style="thin">
        <color rgb="FF548DD4"/>
      </top>
      <bottom/>
      <diagonal/>
    </border>
    <border>
      <left style="thin">
        <color rgb="FF548DD4"/>
      </left>
      <right/>
      <top style="thin">
        <color rgb="FF548DD4"/>
      </top>
      <bottom style="thin">
        <color rgb="FF548DD4"/>
      </bottom>
      <diagonal/>
    </border>
    <border>
      <left/>
      <right style="thin">
        <color rgb="FF548DD4"/>
      </right>
      <top style="thin">
        <color rgb="FF548DD4"/>
      </top>
      <bottom style="thin">
        <color rgb="FF548DD4"/>
      </bottom>
      <diagonal/>
    </border>
    <border>
      <left style="thin">
        <color rgb="FF548DD4"/>
      </left>
      <right style="thin">
        <color rgb="FF548DD4"/>
      </right>
      <top/>
      <bottom style="thin">
        <color rgb="FF548DD4"/>
      </bottom>
      <diagonal/>
    </border>
    <border>
      <left style="thin">
        <color rgb="FF548DD4"/>
      </left>
      <right style="thin">
        <color rgb="FF548DD4"/>
      </right>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diagonal/>
    </border>
  </borders>
  <cellStyleXfs count="1">
    <xf numFmtId="0" fontId="0" fillId="0" borderId="0"/>
  </cellStyleXfs>
  <cellXfs count="457">
    <xf numFmtId="0" fontId="0" fillId="0" borderId="0" xfId="0"/>
    <xf numFmtId="0" fontId="1" fillId="0" borderId="0" xfId="0" applyFont="1"/>
    <xf numFmtId="0" fontId="2" fillId="0" borderId="0" xfId="0" applyFont="1"/>
    <xf numFmtId="0" fontId="3" fillId="0" borderId="0" xfId="0" applyFont="1"/>
    <xf numFmtId="0" fontId="6" fillId="0" borderId="0" xfId="0" applyFont="1"/>
    <xf numFmtId="0" fontId="7" fillId="0" borderId="0" xfId="0" applyFont="1"/>
    <xf numFmtId="0" fontId="7" fillId="0" borderId="0" xfId="0" applyFont="1" applyAlignment="1">
      <alignment horizontal="left"/>
    </xf>
    <xf numFmtId="0" fontId="7" fillId="6" borderId="2" xfId="0" applyFont="1" applyFill="1" applyBorder="1" applyAlignment="1">
      <alignment horizontal="center" vertical="center" wrapText="1"/>
    </xf>
    <xf numFmtId="3" fontId="1" fillId="8" borderId="3" xfId="0" applyNumberFormat="1" applyFont="1" applyFill="1" applyBorder="1" applyAlignment="1">
      <alignment horizontal="center"/>
    </xf>
    <xf numFmtId="0" fontId="7" fillId="11" borderId="3" xfId="0" applyFont="1" applyFill="1" applyBorder="1" applyAlignment="1">
      <alignment horizontal="center" vertical="center" wrapText="1"/>
    </xf>
    <xf numFmtId="0" fontId="7" fillId="2" borderId="4" xfId="0" applyFont="1" applyFill="1" applyBorder="1" applyAlignment="1">
      <alignment horizontal="center"/>
    </xf>
    <xf numFmtId="0" fontId="1" fillId="2" borderId="4" xfId="0" applyFont="1" applyFill="1" applyBorder="1" applyAlignment="1">
      <alignment horizontal="center"/>
    </xf>
    <xf numFmtId="0" fontId="1" fillId="2" borderId="5" xfId="0" applyFont="1" applyFill="1" applyBorder="1" applyAlignment="1">
      <alignment horizontal="right"/>
    </xf>
    <xf numFmtId="0" fontId="7" fillId="5" borderId="7" xfId="0" applyFont="1" applyFill="1" applyBorder="1" applyAlignment="1">
      <alignment horizontal="center" vertical="center" wrapText="1"/>
    </xf>
    <xf numFmtId="0" fontId="1" fillId="2" borderId="7" xfId="0" applyFont="1" applyFill="1" applyBorder="1" applyAlignment="1">
      <alignment horizontal="left" vertical="center" wrapText="1"/>
    </xf>
    <xf numFmtId="0" fontId="6" fillId="0" borderId="7" xfId="0" applyFont="1" applyBorder="1"/>
    <xf numFmtId="0" fontId="16" fillId="0" borderId="7" xfId="0" applyFont="1" applyBorder="1"/>
    <xf numFmtId="0" fontId="16" fillId="0" borderId="7" xfId="0" applyFont="1" applyBorder="1" applyAlignment="1">
      <alignment horizontal="center" vertical="center"/>
    </xf>
    <xf numFmtId="0" fontId="16" fillId="0" borderId="7" xfId="0" applyFont="1" applyBorder="1" applyAlignment="1">
      <alignment horizontal="left" vertical="center" wrapText="1"/>
    </xf>
    <xf numFmtId="0" fontId="6" fillId="0" borderId="7" xfId="0" applyFont="1" applyBorder="1" applyAlignment="1">
      <alignment vertical="center"/>
    </xf>
    <xf numFmtId="0" fontId="17" fillId="0" borderId="0" xfId="0" applyFont="1"/>
    <xf numFmtId="0" fontId="7" fillId="0" borderId="8" xfId="0" applyFont="1" applyBorder="1" applyAlignment="1">
      <alignment vertical="center" wrapText="1"/>
    </xf>
    <xf numFmtId="0" fontId="7" fillId="0" borderId="9" xfId="0" applyFont="1" applyBorder="1" applyAlignment="1">
      <alignment vertical="center" wrapText="1"/>
    </xf>
    <xf numFmtId="0" fontId="7" fillId="0" borderId="10" xfId="0" applyFont="1" applyBorder="1" applyAlignment="1">
      <alignment vertical="center" wrapText="1"/>
    </xf>
    <xf numFmtId="0" fontId="7" fillId="5" borderId="7" xfId="0" applyFont="1" applyFill="1" applyBorder="1" applyAlignment="1">
      <alignment vertical="center" wrapText="1"/>
    </xf>
    <xf numFmtId="4" fontId="7" fillId="5" borderId="7" xfId="0" applyNumberFormat="1" applyFont="1" applyFill="1" applyBorder="1" applyAlignment="1">
      <alignment vertical="center" wrapText="1"/>
    </xf>
    <xf numFmtId="3" fontId="1" fillId="0" borderId="7" xfId="0" applyNumberFormat="1" applyFont="1" applyBorder="1" applyAlignment="1">
      <alignment horizontal="right" vertical="top"/>
    </xf>
    <xf numFmtId="0" fontId="1" fillId="0" borderId="7" xfId="0" applyFont="1" applyBorder="1" applyAlignment="1">
      <alignment vertical="top"/>
    </xf>
    <xf numFmtId="4" fontId="1" fillId="0" borderId="7" xfId="0" applyNumberFormat="1" applyFont="1" applyBorder="1" applyAlignment="1">
      <alignment vertical="top"/>
    </xf>
    <xf numFmtId="4" fontId="1" fillId="0" borderId="7" xfId="0" applyNumberFormat="1" applyFont="1" applyBorder="1" applyAlignment="1">
      <alignment horizontal="right" vertical="top"/>
    </xf>
    <xf numFmtId="4" fontId="1" fillId="0" borderId="7" xfId="0" applyNumberFormat="1" applyFont="1" applyBorder="1" applyAlignment="1">
      <alignment horizontal="center" vertical="top"/>
    </xf>
    <xf numFmtId="0" fontId="10" fillId="0" borderId="0" xfId="0" applyFont="1"/>
    <xf numFmtId="4" fontId="10" fillId="0" borderId="0" xfId="0" applyNumberFormat="1" applyFont="1"/>
    <xf numFmtId="0" fontId="7" fillId="5" borderId="2" xfId="0" applyFont="1" applyFill="1" applyBorder="1" applyAlignment="1">
      <alignment horizontal="center" textRotation="90" wrapText="1"/>
    </xf>
    <xf numFmtId="0" fontId="7" fillId="5" borderId="2" xfId="0" applyFont="1" applyFill="1" applyBorder="1" applyAlignment="1">
      <alignment horizontal="center" vertical="center" wrapText="1"/>
    </xf>
    <xf numFmtId="0" fontId="7" fillId="5" borderId="2" xfId="0" applyFont="1" applyFill="1" applyBorder="1" applyAlignment="1">
      <alignment horizontal="center" vertical="center"/>
    </xf>
    <xf numFmtId="0" fontId="18" fillId="0" borderId="0" xfId="0" applyFont="1"/>
    <xf numFmtId="0" fontId="1" fillId="5" borderId="2" xfId="0" applyFont="1" applyFill="1" applyBorder="1" applyAlignment="1">
      <alignment vertical="top" wrapText="1"/>
    </xf>
    <xf numFmtId="0" fontId="7" fillId="5" borderId="2" xfId="0" applyFont="1" applyFill="1" applyBorder="1" applyAlignment="1">
      <alignment vertical="top" wrapText="1"/>
    </xf>
    <xf numFmtId="4" fontId="7" fillId="5" borderId="2" xfId="0" applyNumberFormat="1" applyFont="1" applyFill="1" applyBorder="1" applyAlignment="1">
      <alignment vertical="top" wrapText="1"/>
    </xf>
    <xf numFmtId="0" fontId="11" fillId="0" borderId="0" xfId="0" applyFont="1"/>
    <xf numFmtId="4" fontId="22" fillId="9" borderId="17" xfId="0" applyNumberFormat="1" applyFont="1" applyFill="1" applyBorder="1"/>
    <xf numFmtId="4" fontId="21" fillId="5" borderId="18" xfId="0" applyNumberFormat="1" applyFont="1" applyFill="1" applyBorder="1"/>
    <xf numFmtId="0" fontId="25" fillId="6" borderId="2" xfId="0" applyFont="1" applyFill="1" applyBorder="1" applyAlignment="1">
      <alignment horizontal="center" vertical="center" wrapText="1"/>
    </xf>
    <xf numFmtId="0" fontId="26" fillId="2" borderId="22" xfId="0" applyFont="1" applyFill="1" applyBorder="1" applyAlignment="1">
      <alignment vertical="top"/>
    </xf>
    <xf numFmtId="0" fontId="26" fillId="2" borderId="22" xfId="0" applyFont="1" applyFill="1" applyBorder="1" applyAlignment="1">
      <alignment horizontal="center" vertical="top"/>
    </xf>
    <xf numFmtId="0" fontId="26" fillId="2" borderId="22" xfId="0" applyFont="1" applyFill="1" applyBorder="1" applyAlignment="1">
      <alignment vertical="top" wrapText="1"/>
    </xf>
    <xf numFmtId="164" fontId="26" fillId="2" borderId="22" xfId="0" applyNumberFormat="1" applyFont="1" applyFill="1" applyBorder="1"/>
    <xf numFmtId="165" fontId="26" fillId="2" borderId="22" xfId="0" applyNumberFormat="1" applyFont="1" applyFill="1" applyBorder="1" applyAlignment="1">
      <alignment vertical="center"/>
    </xf>
    <xf numFmtId="165" fontId="26" fillId="9" borderId="22" xfId="0" applyNumberFormat="1" applyFont="1" applyFill="1" applyBorder="1" applyAlignment="1">
      <alignment horizontal="right" vertical="center"/>
    </xf>
    <xf numFmtId="0" fontId="27" fillId="0" borderId="0" xfId="0" applyFont="1"/>
    <xf numFmtId="0" fontId="26" fillId="0" borderId="23" xfId="0" applyFont="1" applyBorder="1" applyAlignment="1">
      <alignment vertical="center"/>
    </xf>
    <xf numFmtId="0" fontId="26" fillId="0" borderId="23" xfId="0" applyFont="1" applyBorder="1" applyAlignment="1">
      <alignment horizontal="center" vertical="center"/>
    </xf>
    <xf numFmtId="0" fontId="26" fillId="0" borderId="23" xfId="0" applyFont="1" applyBorder="1" applyAlignment="1">
      <alignment vertical="center" wrapText="1"/>
    </xf>
    <xf numFmtId="0" fontId="26" fillId="2" borderId="22" xfId="0" applyFont="1" applyFill="1" applyBorder="1"/>
    <xf numFmtId="49" fontId="28" fillId="16" borderId="7" xfId="0" applyNumberFormat="1" applyFont="1" applyFill="1" applyBorder="1" applyAlignment="1">
      <alignment horizontal="left" vertical="center" wrapText="1"/>
    </xf>
    <xf numFmtId="49" fontId="28" fillId="16" borderId="7" xfId="0" applyNumberFormat="1" applyFont="1" applyFill="1" applyBorder="1" applyAlignment="1">
      <alignment horizontal="center" vertical="center" wrapText="1"/>
    </xf>
    <xf numFmtId="0" fontId="29" fillId="0" borderId="7" xfId="0" applyFont="1" applyBorder="1" applyAlignment="1">
      <alignment horizontal="center" vertical="center" wrapText="1"/>
    </xf>
    <xf numFmtId="0" fontId="18" fillId="0" borderId="0" xfId="0" applyFont="1" applyAlignment="1">
      <alignment horizontal="center" vertical="center" wrapText="1"/>
    </xf>
    <xf numFmtId="15" fontId="30" fillId="0" borderId="7" xfId="0" applyNumberFormat="1" applyFont="1" applyBorder="1" applyAlignment="1">
      <alignment horizontal="left" vertical="center" wrapText="1"/>
    </xf>
    <xf numFmtId="49" fontId="30" fillId="0" borderId="7" xfId="0" applyNumberFormat="1" applyFont="1" applyBorder="1" applyAlignment="1">
      <alignment horizontal="left" vertical="center" wrapText="1"/>
    </xf>
    <xf numFmtId="49" fontId="30" fillId="0" borderId="7" xfId="0" applyNumberFormat="1" applyFont="1" applyBorder="1" applyAlignment="1">
      <alignment horizontal="center" vertical="center" wrapText="1"/>
    </xf>
    <xf numFmtId="164" fontId="30" fillId="0" borderId="24" xfId="0" applyNumberFormat="1" applyFont="1" applyBorder="1" applyAlignment="1">
      <alignment horizontal="right" vertical="center" wrapText="1"/>
    </xf>
    <xf numFmtId="0" fontId="29" fillId="0" borderId="7" xfId="0" applyFont="1" applyBorder="1" applyAlignment="1">
      <alignment horizontal="left" vertical="center" wrapText="1"/>
    </xf>
    <xf numFmtId="0" fontId="18" fillId="0" borderId="0" xfId="0" applyFont="1" applyAlignment="1">
      <alignment vertical="center" wrapText="1"/>
    </xf>
    <xf numFmtId="49" fontId="30" fillId="17" borderId="7" xfId="0" applyNumberFormat="1" applyFont="1" applyFill="1" applyBorder="1" applyAlignment="1">
      <alignment horizontal="left" vertical="center" wrapText="1"/>
    </xf>
    <xf numFmtId="49" fontId="30" fillId="17" borderId="7" xfId="0" applyNumberFormat="1" applyFont="1" applyFill="1" applyBorder="1" applyAlignment="1">
      <alignment horizontal="center" vertical="center" wrapText="1"/>
    </xf>
    <xf numFmtId="0" fontId="29" fillId="17" borderId="7" xfId="0" applyFont="1" applyFill="1" applyBorder="1" applyAlignment="1">
      <alignment vertical="center" wrapText="1"/>
    </xf>
    <xf numFmtId="15" fontId="30" fillId="18" borderId="7" xfId="0" applyNumberFormat="1" applyFont="1" applyFill="1" applyBorder="1" applyAlignment="1">
      <alignment horizontal="left" vertical="center" wrapText="1"/>
    </xf>
    <xf numFmtId="49" fontId="30" fillId="18" borderId="7" xfId="0" applyNumberFormat="1" applyFont="1" applyFill="1" applyBorder="1" applyAlignment="1">
      <alignment horizontal="left" vertical="center" wrapText="1"/>
    </xf>
    <xf numFmtId="49" fontId="30" fillId="18" borderId="7" xfId="0" applyNumberFormat="1" applyFont="1" applyFill="1" applyBorder="1" applyAlignment="1">
      <alignment horizontal="center" vertical="center" wrapText="1"/>
    </xf>
    <xf numFmtId="0" fontId="29" fillId="18" borderId="7" xfId="0" applyFont="1" applyFill="1" applyBorder="1" applyAlignment="1">
      <alignment vertical="center" wrapText="1"/>
    </xf>
    <xf numFmtId="15" fontId="30" fillId="13" borderId="7" xfId="0" applyNumberFormat="1" applyFont="1" applyFill="1" applyBorder="1" applyAlignment="1">
      <alignment horizontal="left" vertical="center" wrapText="1"/>
    </xf>
    <xf numFmtId="49" fontId="30" fillId="13" borderId="7" xfId="0" applyNumberFormat="1" applyFont="1" applyFill="1" applyBorder="1" applyAlignment="1">
      <alignment horizontal="left" vertical="center" wrapText="1"/>
    </xf>
    <xf numFmtId="49" fontId="30" fillId="13" borderId="7" xfId="0" applyNumberFormat="1" applyFont="1" applyFill="1" applyBorder="1" applyAlignment="1">
      <alignment horizontal="center" vertical="center" wrapText="1"/>
    </xf>
    <xf numFmtId="0" fontId="29" fillId="13" borderId="7" xfId="0" applyFont="1" applyFill="1" applyBorder="1" applyAlignment="1">
      <alignment horizontal="left" vertical="center" wrapText="1"/>
    </xf>
    <xf numFmtId="15" fontId="30" fillId="19" borderId="7" xfId="0" applyNumberFormat="1" applyFont="1" applyFill="1" applyBorder="1" applyAlignment="1">
      <alignment horizontal="left" vertical="center" wrapText="1"/>
    </xf>
    <xf numFmtId="49" fontId="30" fillId="19" borderId="7" xfId="0" applyNumberFormat="1" applyFont="1" applyFill="1" applyBorder="1" applyAlignment="1">
      <alignment horizontal="left" vertical="center" wrapText="1"/>
    </xf>
    <xf numFmtId="49" fontId="30" fillId="19" borderId="7" xfId="0" applyNumberFormat="1" applyFont="1" applyFill="1" applyBorder="1" applyAlignment="1">
      <alignment horizontal="center" vertical="center" wrapText="1"/>
    </xf>
    <xf numFmtId="0" fontId="29" fillId="19" borderId="7" xfId="0" applyFont="1" applyFill="1" applyBorder="1" applyAlignment="1">
      <alignment vertical="center" wrapText="1"/>
    </xf>
    <xf numFmtId="15" fontId="30" fillId="20" borderId="7" xfId="0" applyNumberFormat="1" applyFont="1" applyFill="1" applyBorder="1" applyAlignment="1">
      <alignment horizontal="left" vertical="center" wrapText="1"/>
    </xf>
    <xf numFmtId="49" fontId="30" fillId="20" borderId="7" xfId="0" applyNumberFormat="1" applyFont="1" applyFill="1" applyBorder="1" applyAlignment="1">
      <alignment horizontal="left" vertical="center" wrapText="1"/>
    </xf>
    <xf numFmtId="49" fontId="30" fillId="20" borderId="7" xfId="0" applyNumberFormat="1" applyFont="1" applyFill="1" applyBorder="1" applyAlignment="1">
      <alignment horizontal="center" vertical="center" wrapText="1"/>
    </xf>
    <xf numFmtId="0" fontId="29" fillId="20" borderId="7" xfId="0" applyFont="1" applyFill="1" applyBorder="1" applyAlignment="1">
      <alignment horizontal="left" vertical="center" wrapText="1"/>
    </xf>
    <xf numFmtId="15" fontId="30" fillId="21" borderId="7" xfId="0" applyNumberFormat="1" applyFont="1" applyFill="1" applyBorder="1" applyAlignment="1">
      <alignment horizontal="left" vertical="center" wrapText="1"/>
    </xf>
    <xf numFmtId="49" fontId="30" fillId="21" borderId="7" xfId="0" applyNumberFormat="1" applyFont="1" applyFill="1" applyBorder="1" applyAlignment="1">
      <alignment horizontal="left" vertical="center" wrapText="1"/>
    </xf>
    <xf numFmtId="49" fontId="30" fillId="21" borderId="7" xfId="0" applyNumberFormat="1" applyFont="1" applyFill="1" applyBorder="1" applyAlignment="1">
      <alignment horizontal="center" vertical="center" wrapText="1"/>
    </xf>
    <xf numFmtId="0" fontId="29" fillId="21" borderId="7" xfId="0" applyFont="1" applyFill="1" applyBorder="1" applyAlignment="1">
      <alignment horizontal="left" vertical="center" wrapText="1"/>
    </xf>
    <xf numFmtId="15" fontId="30" fillId="22" borderId="7" xfId="0" applyNumberFormat="1" applyFont="1" applyFill="1" applyBorder="1" applyAlignment="1">
      <alignment horizontal="left" vertical="center" wrapText="1"/>
    </xf>
    <xf numFmtId="49" fontId="30" fillId="22" borderId="7" xfId="0" applyNumberFormat="1" applyFont="1" applyFill="1" applyBorder="1" applyAlignment="1">
      <alignment horizontal="left" vertical="center" wrapText="1"/>
    </xf>
    <xf numFmtId="49" fontId="30" fillId="22" borderId="7" xfId="0" applyNumberFormat="1" applyFont="1" applyFill="1" applyBorder="1" applyAlignment="1">
      <alignment horizontal="center" vertical="center" wrapText="1"/>
    </xf>
    <xf numFmtId="0" fontId="29" fillId="22" borderId="7" xfId="0" applyFont="1" applyFill="1" applyBorder="1" applyAlignment="1">
      <alignment horizontal="left" vertical="center" wrapText="1"/>
    </xf>
    <xf numFmtId="0" fontId="29" fillId="0" borderId="7" xfId="0" applyFont="1" applyBorder="1" applyAlignment="1">
      <alignment vertical="center" wrapText="1"/>
    </xf>
    <xf numFmtId="15" fontId="30" fillId="23" borderId="7" xfId="0" applyNumberFormat="1" applyFont="1" applyFill="1" applyBorder="1" applyAlignment="1">
      <alignment horizontal="left" vertical="center" wrapText="1"/>
    </xf>
    <xf numFmtId="49" fontId="30" fillId="23" borderId="7" xfId="0" applyNumberFormat="1" applyFont="1" applyFill="1" applyBorder="1" applyAlignment="1">
      <alignment horizontal="left" vertical="center" wrapText="1"/>
    </xf>
    <xf numFmtId="49" fontId="30" fillId="23" borderId="7" xfId="0" applyNumberFormat="1" applyFont="1" applyFill="1" applyBorder="1" applyAlignment="1">
      <alignment horizontal="center" vertical="center" wrapText="1"/>
    </xf>
    <xf numFmtId="0" fontId="29" fillId="23" borderId="7" xfId="0" applyFont="1" applyFill="1" applyBorder="1" applyAlignment="1">
      <alignment vertical="center" wrapText="1"/>
    </xf>
    <xf numFmtId="0" fontId="29" fillId="23" borderId="7" xfId="0" applyFont="1" applyFill="1" applyBorder="1" applyAlignment="1">
      <alignment horizontal="left" vertical="center" wrapText="1"/>
    </xf>
    <xf numFmtId="0" fontId="29" fillId="0" borderId="7" xfId="0" applyFont="1" applyBorder="1"/>
    <xf numFmtId="15" fontId="30" fillId="24" borderId="7" xfId="0" applyNumberFormat="1" applyFont="1" applyFill="1" applyBorder="1" applyAlignment="1">
      <alignment horizontal="left" vertical="center" wrapText="1"/>
    </xf>
    <xf numFmtId="49" fontId="30" fillId="24" borderId="7" xfId="0" applyNumberFormat="1" applyFont="1" applyFill="1" applyBorder="1" applyAlignment="1">
      <alignment horizontal="left" vertical="center" wrapText="1"/>
    </xf>
    <xf numFmtId="49" fontId="30" fillId="24" borderId="7" xfId="0" applyNumberFormat="1" applyFont="1" applyFill="1" applyBorder="1" applyAlignment="1">
      <alignment horizontal="center" vertical="center" wrapText="1"/>
    </xf>
    <xf numFmtId="0" fontId="29" fillId="24" borderId="7" xfId="0" applyFont="1" applyFill="1" applyBorder="1" applyAlignment="1">
      <alignment vertical="center" wrapText="1"/>
    </xf>
    <xf numFmtId="49" fontId="30" fillId="25" borderId="7" xfId="0" applyNumberFormat="1" applyFont="1" applyFill="1" applyBorder="1" applyAlignment="1">
      <alignment horizontal="left" vertical="center" wrapText="1"/>
    </xf>
    <xf numFmtId="49" fontId="30" fillId="25" borderId="7" xfId="0" applyNumberFormat="1" applyFont="1" applyFill="1" applyBorder="1" applyAlignment="1">
      <alignment horizontal="center" vertical="center" wrapText="1"/>
    </xf>
    <xf numFmtId="0" fontId="29" fillId="25" borderId="7" xfId="0" applyFont="1" applyFill="1" applyBorder="1" applyAlignment="1">
      <alignment horizontal="left" vertical="center" wrapText="1"/>
    </xf>
    <xf numFmtId="15" fontId="30" fillId="26" borderId="7" xfId="0" applyNumberFormat="1" applyFont="1" applyFill="1" applyBorder="1" applyAlignment="1">
      <alignment horizontal="left" vertical="center" wrapText="1"/>
    </xf>
    <xf numFmtId="49" fontId="30" fillId="26" borderId="7" xfId="0" applyNumberFormat="1" applyFont="1" applyFill="1" applyBorder="1" applyAlignment="1">
      <alignment horizontal="left" vertical="center" wrapText="1"/>
    </xf>
    <xf numFmtId="49" fontId="30" fillId="26" borderId="7" xfId="0" applyNumberFormat="1" applyFont="1" applyFill="1" applyBorder="1" applyAlignment="1">
      <alignment horizontal="center" vertical="center" wrapText="1"/>
    </xf>
    <xf numFmtId="0" fontId="29" fillId="26" borderId="7" xfId="0" applyFont="1" applyFill="1" applyBorder="1" applyAlignment="1">
      <alignment horizontal="left" vertical="center" wrapText="1"/>
    </xf>
    <xf numFmtId="15" fontId="30" fillId="26" borderId="7" xfId="0" applyNumberFormat="1" applyFont="1" applyFill="1" applyBorder="1" applyAlignment="1">
      <alignment horizontal="center" vertical="center" wrapText="1"/>
    </xf>
    <xf numFmtId="49" fontId="30" fillId="27" borderId="7" xfId="0" applyNumberFormat="1" applyFont="1" applyFill="1" applyBorder="1" applyAlignment="1">
      <alignment horizontal="left" vertical="center" wrapText="1"/>
    </xf>
    <xf numFmtId="49" fontId="30" fillId="27" borderId="7" xfId="0" applyNumberFormat="1" applyFont="1" applyFill="1" applyBorder="1" applyAlignment="1">
      <alignment horizontal="center" vertical="center" wrapText="1"/>
    </xf>
    <xf numFmtId="0" fontId="29" fillId="27" borderId="7" xfId="0" applyFont="1" applyFill="1" applyBorder="1" applyAlignment="1">
      <alignment horizontal="left" vertical="center" wrapText="1"/>
    </xf>
    <xf numFmtId="15" fontId="30" fillId="28" borderId="7" xfId="0" applyNumberFormat="1" applyFont="1" applyFill="1" applyBorder="1" applyAlignment="1">
      <alignment horizontal="left" vertical="center" wrapText="1"/>
    </xf>
    <xf numFmtId="49" fontId="30" fillId="28" borderId="7" xfId="0" applyNumberFormat="1" applyFont="1" applyFill="1" applyBorder="1" applyAlignment="1">
      <alignment horizontal="left" vertical="center" wrapText="1"/>
    </xf>
    <xf numFmtId="49" fontId="30" fillId="28" borderId="7" xfId="0" applyNumberFormat="1" applyFont="1" applyFill="1" applyBorder="1" applyAlignment="1">
      <alignment horizontal="center" vertical="center" wrapText="1"/>
    </xf>
    <xf numFmtId="0" fontId="29" fillId="28" borderId="7" xfId="0" applyFont="1" applyFill="1" applyBorder="1" applyAlignment="1">
      <alignment horizontal="left" vertical="center" wrapText="1"/>
    </xf>
    <xf numFmtId="15" fontId="30" fillId="29" borderId="7" xfId="0" applyNumberFormat="1" applyFont="1" applyFill="1" applyBorder="1" applyAlignment="1">
      <alignment horizontal="left" vertical="center" wrapText="1"/>
    </xf>
    <xf numFmtId="49" fontId="30" fillId="29" borderId="7" xfId="0" applyNumberFormat="1" applyFont="1" applyFill="1" applyBorder="1" applyAlignment="1">
      <alignment horizontal="left" vertical="center" wrapText="1"/>
    </xf>
    <xf numFmtId="49" fontId="30" fillId="29" borderId="7" xfId="0" applyNumberFormat="1" applyFont="1" applyFill="1" applyBorder="1" applyAlignment="1">
      <alignment horizontal="center" vertical="center" wrapText="1"/>
    </xf>
    <xf numFmtId="0" fontId="29" fillId="29" borderId="7" xfId="0" applyFont="1" applyFill="1" applyBorder="1" applyAlignment="1">
      <alignment horizontal="left" vertical="center" wrapText="1"/>
    </xf>
    <xf numFmtId="49" fontId="29" fillId="29" borderId="7" xfId="0" applyNumberFormat="1" applyFont="1" applyFill="1" applyBorder="1" applyAlignment="1">
      <alignment horizontal="center" vertical="center" wrapText="1"/>
    </xf>
    <xf numFmtId="15" fontId="30" fillId="30" borderId="7" xfId="0" applyNumberFormat="1" applyFont="1" applyFill="1" applyBorder="1" applyAlignment="1">
      <alignment horizontal="left" vertical="center" wrapText="1"/>
    </xf>
    <xf numFmtId="49" fontId="30" fillId="30" borderId="7" xfId="0" applyNumberFormat="1" applyFont="1" applyFill="1" applyBorder="1" applyAlignment="1">
      <alignment horizontal="left" vertical="center" wrapText="1"/>
    </xf>
    <xf numFmtId="49" fontId="30" fillId="30" borderId="7" xfId="0" applyNumberFormat="1" applyFont="1" applyFill="1" applyBorder="1" applyAlignment="1">
      <alignment horizontal="center" vertical="center" wrapText="1"/>
    </xf>
    <xf numFmtId="0" fontId="29" fillId="30" borderId="7" xfId="0" applyFont="1" applyFill="1" applyBorder="1" applyAlignment="1">
      <alignment horizontal="left" vertical="center" wrapText="1"/>
    </xf>
    <xf numFmtId="15" fontId="30" fillId="31" borderId="7" xfId="0" applyNumberFormat="1" applyFont="1" applyFill="1" applyBorder="1" applyAlignment="1">
      <alignment horizontal="left" vertical="center" wrapText="1"/>
    </xf>
    <xf numFmtId="49" fontId="30" fillId="31" borderId="7" xfId="0" applyNumberFormat="1" applyFont="1" applyFill="1" applyBorder="1" applyAlignment="1">
      <alignment horizontal="left" vertical="center" wrapText="1"/>
    </xf>
    <xf numFmtId="49" fontId="30" fillId="31" borderId="7" xfId="0" applyNumberFormat="1" applyFont="1" applyFill="1" applyBorder="1" applyAlignment="1">
      <alignment horizontal="center" vertical="center" wrapText="1"/>
    </xf>
    <xf numFmtId="0" fontId="29" fillId="31" borderId="7" xfId="0" applyFont="1" applyFill="1" applyBorder="1" applyAlignment="1">
      <alignment vertical="center" wrapText="1"/>
    </xf>
    <xf numFmtId="0" fontId="29" fillId="31" borderId="7" xfId="0" applyFont="1" applyFill="1" applyBorder="1" applyAlignment="1">
      <alignment horizontal="left" vertical="center" wrapText="1"/>
    </xf>
    <xf numFmtId="49" fontId="29" fillId="30" borderId="7" xfId="0" applyNumberFormat="1" applyFont="1" applyFill="1" applyBorder="1" applyAlignment="1">
      <alignment horizontal="center" vertical="center" wrapText="1"/>
    </xf>
    <xf numFmtId="49" fontId="29" fillId="30" borderId="7" xfId="0" applyNumberFormat="1" applyFont="1" applyFill="1" applyBorder="1" applyAlignment="1">
      <alignment horizontal="left" vertical="center" wrapText="1"/>
    </xf>
    <xf numFmtId="15" fontId="30" fillId="32" borderId="7" xfId="0" applyNumberFormat="1" applyFont="1" applyFill="1" applyBorder="1" applyAlignment="1">
      <alignment horizontal="left" vertical="center" wrapText="1"/>
    </xf>
    <xf numFmtId="49" fontId="30" fillId="32" borderId="7" xfId="0" applyNumberFormat="1" applyFont="1" applyFill="1" applyBorder="1" applyAlignment="1">
      <alignment horizontal="left" vertical="center" wrapText="1"/>
    </xf>
    <xf numFmtId="49" fontId="30" fillId="32" borderId="7" xfId="0" applyNumberFormat="1" applyFont="1" applyFill="1" applyBorder="1" applyAlignment="1">
      <alignment horizontal="center" vertical="center" wrapText="1"/>
    </xf>
    <xf numFmtId="0" fontId="29" fillId="32" borderId="7" xfId="0" applyFont="1" applyFill="1" applyBorder="1" applyAlignment="1">
      <alignment vertical="center" wrapText="1"/>
    </xf>
    <xf numFmtId="15" fontId="30" fillId="33" borderId="7" xfId="0" applyNumberFormat="1" applyFont="1" applyFill="1" applyBorder="1" applyAlignment="1">
      <alignment horizontal="left" vertical="center" wrapText="1"/>
    </xf>
    <xf numFmtId="49" fontId="30" fillId="33" borderId="7" xfId="0" applyNumberFormat="1" applyFont="1" applyFill="1" applyBorder="1" applyAlignment="1">
      <alignment horizontal="left" vertical="center" wrapText="1"/>
    </xf>
    <xf numFmtId="49" fontId="30" fillId="33" borderId="7" xfId="0" applyNumberFormat="1" applyFont="1" applyFill="1" applyBorder="1" applyAlignment="1">
      <alignment horizontal="center" vertical="center" wrapText="1"/>
    </xf>
    <xf numFmtId="0" fontId="29" fillId="33" borderId="7" xfId="0" applyFont="1" applyFill="1" applyBorder="1" applyAlignment="1">
      <alignment vertical="center" wrapText="1"/>
    </xf>
    <xf numFmtId="15" fontId="30" fillId="34" borderId="7" xfId="0" applyNumberFormat="1" applyFont="1" applyFill="1" applyBorder="1" applyAlignment="1">
      <alignment horizontal="left" vertical="center" wrapText="1"/>
    </xf>
    <xf numFmtId="49" fontId="30" fillId="34" borderId="7" xfId="0" applyNumberFormat="1" applyFont="1" applyFill="1" applyBorder="1" applyAlignment="1">
      <alignment horizontal="left" vertical="center" wrapText="1"/>
    </xf>
    <xf numFmtId="49" fontId="30" fillId="34" borderId="7" xfId="0" applyNumberFormat="1" applyFont="1" applyFill="1" applyBorder="1" applyAlignment="1">
      <alignment horizontal="center" vertical="center" wrapText="1"/>
    </xf>
    <xf numFmtId="0" fontId="29" fillId="34" borderId="7" xfId="0" applyFont="1" applyFill="1" applyBorder="1" applyAlignment="1">
      <alignment horizontal="left" vertical="center" wrapText="1"/>
    </xf>
    <xf numFmtId="15" fontId="30" fillId="35" borderId="7" xfId="0" applyNumberFormat="1" applyFont="1" applyFill="1" applyBorder="1" applyAlignment="1">
      <alignment horizontal="left" vertical="center" wrapText="1"/>
    </xf>
    <xf numFmtId="49" fontId="30" fillId="35" borderId="7" xfId="0" applyNumberFormat="1" applyFont="1" applyFill="1" applyBorder="1" applyAlignment="1">
      <alignment horizontal="left" vertical="center" wrapText="1"/>
    </xf>
    <xf numFmtId="49" fontId="30" fillId="35" borderId="7" xfId="0" applyNumberFormat="1" applyFont="1" applyFill="1" applyBorder="1" applyAlignment="1">
      <alignment horizontal="center" vertical="center" wrapText="1"/>
    </xf>
    <xf numFmtId="0" fontId="29" fillId="35" borderId="7" xfId="0" applyFont="1" applyFill="1" applyBorder="1" applyAlignment="1">
      <alignment vertical="center" wrapText="1"/>
    </xf>
    <xf numFmtId="0" fontId="29" fillId="36" borderId="7" xfId="0" applyFont="1" applyFill="1" applyBorder="1" applyAlignment="1">
      <alignment horizontal="left"/>
    </xf>
    <xf numFmtId="49" fontId="30" fillId="36" borderId="7" xfId="0" applyNumberFormat="1" applyFont="1" applyFill="1" applyBorder="1" applyAlignment="1">
      <alignment horizontal="left" vertical="center" wrapText="1"/>
    </xf>
    <xf numFmtId="49" fontId="30" fillId="36" borderId="7" xfId="0" applyNumberFormat="1" applyFont="1" applyFill="1" applyBorder="1" applyAlignment="1">
      <alignment horizontal="center" vertical="center" wrapText="1"/>
    </xf>
    <xf numFmtId="0" fontId="29" fillId="36" borderId="7" xfId="0" applyFont="1" applyFill="1" applyBorder="1" applyAlignment="1">
      <alignment vertical="center" wrapText="1"/>
    </xf>
    <xf numFmtId="15" fontId="30" fillId="37" borderId="7" xfId="0" applyNumberFormat="1" applyFont="1" applyFill="1" applyBorder="1" applyAlignment="1">
      <alignment horizontal="left" vertical="center" wrapText="1"/>
    </xf>
    <xf numFmtId="49" fontId="30" fillId="37" borderId="7" xfId="0" applyNumberFormat="1" applyFont="1" applyFill="1" applyBorder="1" applyAlignment="1">
      <alignment horizontal="left" vertical="center" wrapText="1"/>
    </xf>
    <xf numFmtId="49" fontId="30" fillId="37" borderId="7" xfId="0" applyNumberFormat="1" applyFont="1" applyFill="1" applyBorder="1" applyAlignment="1">
      <alignment horizontal="center" vertical="center" wrapText="1"/>
    </xf>
    <xf numFmtId="0" fontId="29" fillId="37" borderId="7" xfId="0" applyFont="1" applyFill="1" applyBorder="1" applyAlignment="1">
      <alignment vertical="center" wrapText="1"/>
    </xf>
    <xf numFmtId="49" fontId="29" fillId="37" borderId="7" xfId="0" applyNumberFormat="1" applyFont="1" applyFill="1" applyBorder="1" applyAlignment="1">
      <alignment horizontal="left" vertical="center" wrapText="1"/>
    </xf>
    <xf numFmtId="49" fontId="29" fillId="37" borderId="7" xfId="0" applyNumberFormat="1" applyFont="1" applyFill="1" applyBorder="1" applyAlignment="1">
      <alignment horizontal="center" vertical="center" wrapText="1"/>
    </xf>
    <xf numFmtId="0" fontId="29" fillId="37" borderId="7" xfId="0" applyFont="1" applyFill="1" applyBorder="1" applyAlignment="1">
      <alignment horizontal="left" vertical="center" wrapText="1"/>
    </xf>
    <xf numFmtId="0" fontId="29" fillId="38" borderId="7" xfId="0" applyFont="1" applyFill="1" applyBorder="1" applyAlignment="1">
      <alignment wrapText="1"/>
    </xf>
    <xf numFmtId="49" fontId="30" fillId="38" borderId="7" xfId="0" applyNumberFormat="1" applyFont="1" applyFill="1" applyBorder="1" applyAlignment="1">
      <alignment horizontal="left" vertical="center" wrapText="1"/>
    </xf>
    <xf numFmtId="49" fontId="30" fillId="38" borderId="7" xfId="0" applyNumberFormat="1" applyFont="1" applyFill="1" applyBorder="1" applyAlignment="1">
      <alignment horizontal="center" vertical="center" wrapText="1"/>
    </xf>
    <xf numFmtId="0" fontId="29" fillId="38" borderId="7" xfId="0" applyFont="1" applyFill="1" applyBorder="1" applyAlignment="1">
      <alignment horizontal="left" vertical="center" wrapText="1"/>
    </xf>
    <xf numFmtId="0" fontId="29" fillId="39" borderId="7" xfId="0" applyFont="1" applyFill="1" applyBorder="1" applyAlignment="1">
      <alignment horizontal="left"/>
    </xf>
    <xf numFmtId="49" fontId="30" fillId="39" borderId="7" xfId="0" applyNumberFormat="1" applyFont="1" applyFill="1" applyBorder="1" applyAlignment="1">
      <alignment horizontal="left" vertical="center" wrapText="1"/>
    </xf>
    <xf numFmtId="49" fontId="30" fillId="39" borderId="7" xfId="0" applyNumberFormat="1" applyFont="1" applyFill="1" applyBorder="1" applyAlignment="1">
      <alignment horizontal="center" vertical="center" wrapText="1"/>
    </xf>
    <xf numFmtId="0" fontId="29" fillId="39" borderId="7" xfId="0" applyFont="1" applyFill="1" applyBorder="1" applyAlignment="1">
      <alignment vertical="center" wrapText="1"/>
    </xf>
    <xf numFmtId="15" fontId="30" fillId="40" borderId="7" xfId="0" applyNumberFormat="1" applyFont="1" applyFill="1" applyBorder="1" applyAlignment="1">
      <alignment horizontal="left" vertical="center" wrapText="1"/>
    </xf>
    <xf numFmtId="49" fontId="30" fillId="40" borderId="7" xfId="0" applyNumberFormat="1" applyFont="1" applyFill="1" applyBorder="1" applyAlignment="1">
      <alignment horizontal="left" vertical="center" wrapText="1"/>
    </xf>
    <xf numFmtId="49" fontId="30" fillId="40" borderId="7" xfId="0" applyNumberFormat="1" applyFont="1" applyFill="1" applyBorder="1" applyAlignment="1">
      <alignment horizontal="center" vertical="center" wrapText="1"/>
    </xf>
    <xf numFmtId="0" fontId="29" fillId="40" borderId="7" xfId="0" applyFont="1" applyFill="1" applyBorder="1" applyAlignment="1">
      <alignment vertical="center" wrapText="1"/>
    </xf>
    <xf numFmtId="164" fontId="30" fillId="40" borderId="7" xfId="0" applyNumberFormat="1" applyFont="1" applyFill="1" applyBorder="1" applyAlignment="1">
      <alignment horizontal="left" vertical="center" wrapText="1"/>
    </xf>
    <xf numFmtId="15" fontId="30" fillId="7" borderId="7" xfId="0" applyNumberFormat="1" applyFont="1" applyFill="1" applyBorder="1" applyAlignment="1">
      <alignment horizontal="left" vertical="center" wrapText="1"/>
    </xf>
    <xf numFmtId="49" fontId="30" fillId="7" borderId="7" xfId="0" applyNumberFormat="1" applyFont="1" applyFill="1" applyBorder="1" applyAlignment="1">
      <alignment horizontal="left" vertical="center" wrapText="1"/>
    </xf>
    <xf numFmtId="49" fontId="30" fillId="7" borderId="7" xfId="0" applyNumberFormat="1" applyFont="1" applyFill="1" applyBorder="1" applyAlignment="1">
      <alignment horizontal="center" vertical="center" wrapText="1"/>
    </xf>
    <xf numFmtId="0" fontId="29" fillId="7" borderId="7" xfId="0" applyFont="1" applyFill="1" applyBorder="1" applyAlignment="1">
      <alignment vertical="center" wrapText="1"/>
    </xf>
    <xf numFmtId="49" fontId="30" fillId="7" borderId="25" xfId="0" applyNumberFormat="1" applyFont="1" applyFill="1" applyBorder="1" applyAlignment="1">
      <alignment horizontal="left" vertical="center" wrapText="1"/>
    </xf>
    <xf numFmtId="49" fontId="30" fillId="7" borderId="25" xfId="0" applyNumberFormat="1" applyFont="1" applyFill="1" applyBorder="1" applyAlignment="1">
      <alignment horizontal="center" vertical="center" wrapText="1"/>
    </xf>
    <xf numFmtId="164" fontId="30" fillId="7" borderId="26" xfId="0" applyNumberFormat="1" applyFont="1" applyFill="1" applyBorder="1" applyAlignment="1">
      <alignment horizontal="right" vertical="center" wrapText="1"/>
    </xf>
    <xf numFmtId="0" fontId="29" fillId="0" borderId="0" xfId="0" applyFont="1" applyAlignment="1">
      <alignment horizontal="left" vertical="center" wrapText="1"/>
    </xf>
    <xf numFmtId="0" fontId="29" fillId="0" borderId="0" xfId="0" applyFont="1" applyAlignment="1">
      <alignment vertical="center" wrapText="1"/>
    </xf>
    <xf numFmtId="0" fontId="29" fillId="0" borderId="0" xfId="0" applyFont="1" applyAlignment="1">
      <alignment horizontal="center" vertical="center" wrapText="1"/>
    </xf>
    <xf numFmtId="0" fontId="11" fillId="0" borderId="0" xfId="0" applyFont="1" applyAlignment="1">
      <alignment horizontal="left"/>
    </xf>
    <xf numFmtId="0" fontId="33" fillId="2" borderId="7" xfId="0" applyFont="1" applyFill="1" applyBorder="1" applyAlignment="1">
      <alignment horizontal="left" vertical="center" wrapText="1"/>
    </xf>
    <xf numFmtId="0" fontId="15" fillId="2" borderId="6" xfId="0" applyFont="1" applyFill="1" applyBorder="1"/>
    <xf numFmtId="0" fontId="1" fillId="2" borderId="6" xfId="0" applyFont="1" applyFill="1" applyBorder="1"/>
    <xf numFmtId="0" fontId="9" fillId="2" borderId="6" xfId="0" applyFont="1" applyFill="1" applyBorder="1"/>
    <xf numFmtId="0" fontId="35" fillId="0" borderId="0" xfId="0" applyFont="1"/>
    <xf numFmtId="0" fontId="33" fillId="2" borderId="6" xfId="0" applyFont="1" applyFill="1" applyBorder="1"/>
    <xf numFmtId="0" fontId="39" fillId="0" borderId="0" xfId="0" applyFont="1"/>
    <xf numFmtId="0" fontId="1" fillId="2" borderId="25" xfId="0" applyFont="1" applyFill="1" applyBorder="1" applyAlignment="1">
      <alignment horizontal="left" vertical="center" wrapText="1"/>
    </xf>
    <xf numFmtId="0" fontId="36" fillId="41" borderId="27" xfId="0" applyFont="1" applyFill="1" applyBorder="1" applyAlignment="1">
      <alignment horizontal="left" vertical="center" wrapText="1"/>
    </xf>
    <xf numFmtId="0" fontId="36" fillId="42" borderId="27" xfId="0" applyFont="1" applyFill="1" applyBorder="1" applyAlignment="1">
      <alignment horizontal="left" vertical="center" wrapText="1"/>
    </xf>
    <xf numFmtId="0" fontId="36" fillId="0" borderId="0" xfId="0" applyFont="1"/>
    <xf numFmtId="0" fontId="32" fillId="42" borderId="0" xfId="0" applyFont="1" applyFill="1"/>
    <xf numFmtId="0" fontId="36" fillId="42" borderId="0" xfId="0" applyFont="1" applyFill="1"/>
    <xf numFmtId="0" fontId="42" fillId="42" borderId="0" xfId="0" applyFont="1" applyFill="1"/>
    <xf numFmtId="0" fontId="36" fillId="0" borderId="27" xfId="0" applyFont="1" applyBorder="1" applyAlignment="1">
      <alignment horizontal="left" vertical="center" wrapText="1"/>
    </xf>
    <xf numFmtId="0" fontId="17" fillId="41" borderId="27" xfId="0" applyFont="1" applyFill="1" applyBorder="1" applyAlignment="1">
      <alignment horizontal="left" vertical="center" wrapText="1"/>
    </xf>
    <xf numFmtId="0" fontId="33" fillId="2" borderId="7" xfId="0" applyFont="1" applyFill="1" applyBorder="1" applyAlignment="1">
      <alignment horizontal="left" vertical="center"/>
    </xf>
    <xf numFmtId="0" fontId="34" fillId="2" borderId="7" xfId="0" applyFont="1" applyFill="1" applyBorder="1" applyAlignment="1">
      <alignment horizontal="left" vertical="center"/>
    </xf>
    <xf numFmtId="0" fontId="1" fillId="2" borderId="7" xfId="0" applyFont="1" applyFill="1" applyBorder="1" applyAlignment="1">
      <alignment horizontal="left" vertical="center"/>
    </xf>
    <xf numFmtId="0" fontId="7" fillId="2" borderId="7" xfId="0" applyFont="1" applyFill="1" applyBorder="1" applyAlignment="1">
      <alignment horizontal="left" vertical="center"/>
    </xf>
    <xf numFmtId="0" fontId="17" fillId="42" borderId="27" xfId="0" applyFont="1" applyFill="1" applyBorder="1" applyAlignment="1">
      <alignment horizontal="left" vertical="center" wrapText="1"/>
    </xf>
    <xf numFmtId="0" fontId="1" fillId="2" borderId="25" xfId="0" applyFont="1" applyFill="1" applyBorder="1" applyAlignment="1">
      <alignment horizontal="left" vertical="center"/>
    </xf>
    <xf numFmtId="0" fontId="7" fillId="2" borderId="25" xfId="0" applyFont="1" applyFill="1" applyBorder="1" applyAlignment="1">
      <alignment horizontal="left" vertical="center"/>
    </xf>
    <xf numFmtId="0" fontId="17" fillId="0" borderId="27" xfId="0" applyFont="1" applyBorder="1" applyAlignment="1">
      <alignment horizontal="left" vertical="center" wrapText="1"/>
    </xf>
    <xf numFmtId="0" fontId="36" fillId="0" borderId="27" xfId="0" applyFont="1" applyBorder="1" applyAlignment="1">
      <alignment horizontal="left" vertical="center"/>
    </xf>
    <xf numFmtId="1" fontId="37" fillId="0" borderId="27" xfId="0" applyNumberFormat="1" applyFont="1" applyBorder="1" applyAlignment="1">
      <alignment horizontal="left" vertical="center"/>
    </xf>
    <xf numFmtId="0" fontId="37" fillId="41" borderId="27" xfId="0" applyFont="1" applyFill="1" applyBorder="1" applyAlignment="1">
      <alignment horizontal="left" vertical="center"/>
    </xf>
    <xf numFmtId="0" fontId="38" fillId="41" borderId="27" xfId="0" applyFont="1" applyFill="1" applyBorder="1" applyAlignment="1">
      <alignment horizontal="left" vertical="center"/>
    </xf>
    <xf numFmtId="0" fontId="36" fillId="41" borderId="27" xfId="0" applyFont="1" applyFill="1" applyBorder="1" applyAlignment="1">
      <alignment horizontal="left" vertical="center"/>
    </xf>
    <xf numFmtId="0" fontId="17" fillId="42" borderId="27" xfId="0" applyFont="1" applyFill="1" applyBorder="1" applyAlignment="1">
      <alignment horizontal="left" vertical="center"/>
    </xf>
    <xf numFmtId="0" fontId="36" fillId="41" borderId="25" xfId="0" applyFont="1" applyFill="1" applyBorder="1" applyAlignment="1">
      <alignment horizontal="left" vertical="center" wrapText="1"/>
    </xf>
    <xf numFmtId="0" fontId="1" fillId="2" borderId="27" xfId="0" applyFont="1" applyFill="1" applyBorder="1" applyAlignment="1">
      <alignment horizontal="left" vertical="center" wrapText="1"/>
    </xf>
    <xf numFmtId="0" fontId="36" fillId="41" borderId="7" xfId="0" applyFont="1" applyFill="1" applyBorder="1" applyAlignment="1">
      <alignment horizontal="left" vertical="center" wrapText="1"/>
    </xf>
    <xf numFmtId="0" fontId="17" fillId="41" borderId="7" xfId="0" applyFont="1" applyFill="1" applyBorder="1" applyAlignment="1">
      <alignment horizontal="left" vertical="center" wrapText="1"/>
    </xf>
    <xf numFmtId="0" fontId="33" fillId="2" borderId="27" xfId="0" applyFont="1" applyFill="1" applyBorder="1" applyAlignment="1">
      <alignment horizontal="left" vertical="center" wrapText="1"/>
    </xf>
    <xf numFmtId="0" fontId="17" fillId="42" borderId="7" xfId="0" applyFont="1" applyFill="1" applyBorder="1" applyAlignment="1">
      <alignment horizontal="left" vertical="center" wrapText="1"/>
    </xf>
    <xf numFmtId="0" fontId="36" fillId="42" borderId="7" xfId="0" applyFont="1" applyFill="1" applyBorder="1" applyAlignment="1">
      <alignment horizontal="left" vertical="center" wrapText="1"/>
    </xf>
    <xf numFmtId="0" fontId="36" fillId="41" borderId="25" xfId="0" applyFont="1" applyFill="1" applyBorder="1" applyAlignment="1">
      <alignment horizontal="left" vertical="center"/>
    </xf>
    <xf numFmtId="0" fontId="1" fillId="2" borderId="27" xfId="0" applyFont="1" applyFill="1" applyBorder="1" applyAlignment="1">
      <alignment horizontal="left" vertical="center"/>
    </xf>
    <xf numFmtId="0" fontId="36" fillId="41" borderId="7" xfId="0" applyFont="1" applyFill="1" applyBorder="1" applyAlignment="1">
      <alignment horizontal="left" vertical="center"/>
    </xf>
    <xf numFmtId="0" fontId="17" fillId="41" borderId="7" xfId="0" applyFont="1" applyFill="1" applyBorder="1" applyAlignment="1">
      <alignment horizontal="left" vertical="center"/>
    </xf>
    <xf numFmtId="0" fontId="33" fillId="2" borderId="27" xfId="0" applyFont="1" applyFill="1" applyBorder="1" applyAlignment="1">
      <alignment horizontal="left" vertical="center"/>
    </xf>
    <xf numFmtId="0" fontId="41" fillId="0" borderId="7" xfId="0" applyFont="1" applyBorder="1" applyAlignment="1">
      <alignment horizontal="left" vertical="center" wrapText="1"/>
    </xf>
    <xf numFmtId="0" fontId="36" fillId="42" borderId="7" xfId="0" applyFont="1" applyFill="1" applyBorder="1" applyAlignment="1">
      <alignment horizontal="left" vertical="center"/>
    </xf>
    <xf numFmtId="0" fontId="37" fillId="41" borderId="25" xfId="0" applyFont="1" applyFill="1" applyBorder="1" applyAlignment="1">
      <alignment horizontal="left" vertical="center"/>
    </xf>
    <xf numFmtId="0" fontId="7" fillId="2" borderId="27" xfId="0" applyFont="1" applyFill="1" applyBorder="1" applyAlignment="1">
      <alignment horizontal="left" vertical="center"/>
    </xf>
    <xf numFmtId="0" fontId="37" fillId="41" borderId="7" xfId="0" applyFont="1" applyFill="1" applyBorder="1" applyAlignment="1">
      <alignment horizontal="left" vertical="center"/>
    </xf>
    <xf numFmtId="0" fontId="38" fillId="41" borderId="7" xfId="0" applyFont="1" applyFill="1" applyBorder="1" applyAlignment="1">
      <alignment horizontal="left" vertical="center"/>
    </xf>
    <xf numFmtId="0" fontId="34" fillId="2" borderId="27" xfId="0" applyFont="1" applyFill="1" applyBorder="1" applyAlignment="1">
      <alignment horizontal="left" vertical="center"/>
    </xf>
    <xf numFmtId="1" fontId="37" fillId="42" borderId="7" xfId="0" applyNumberFormat="1" applyFont="1" applyFill="1" applyBorder="1" applyAlignment="1">
      <alignment horizontal="left" vertical="center"/>
    </xf>
    <xf numFmtId="0" fontId="36" fillId="0" borderId="4" xfId="0" applyFont="1" applyBorder="1" applyAlignment="1">
      <alignment horizontal="left" vertical="center" wrapText="1"/>
    </xf>
    <xf numFmtId="0" fontId="36" fillId="0" borderId="28" xfId="0" applyFont="1" applyBorder="1" applyAlignment="1">
      <alignment horizontal="left" vertical="center" wrapText="1"/>
    </xf>
    <xf numFmtId="0" fontId="1" fillId="2" borderId="0" xfId="0" applyFont="1" applyFill="1" applyAlignment="1">
      <alignment horizontal="left" vertical="center" wrapText="1"/>
    </xf>
    <xf numFmtId="0" fontId="17" fillId="42" borderId="28" xfId="0" applyFont="1" applyFill="1" applyBorder="1" applyAlignment="1">
      <alignment horizontal="left" vertical="center" wrapText="1"/>
    </xf>
    <xf numFmtId="0" fontId="17" fillId="41" borderId="25" xfId="0" applyFont="1" applyFill="1" applyBorder="1" applyAlignment="1">
      <alignment horizontal="left" vertical="center" wrapText="1"/>
    </xf>
    <xf numFmtId="0" fontId="4" fillId="2" borderId="6" xfId="0" applyFont="1" applyFill="1" applyBorder="1"/>
    <xf numFmtId="0" fontId="5" fillId="2" borderId="6" xfId="0" applyFont="1" applyFill="1" applyBorder="1"/>
    <xf numFmtId="0" fontId="7" fillId="3" borderId="11" xfId="0" applyFont="1" applyFill="1" applyBorder="1" applyAlignment="1">
      <alignment horizontal="left"/>
    </xf>
    <xf numFmtId="0" fontId="7" fillId="3" borderId="6" xfId="0" applyFont="1" applyFill="1" applyBorder="1" applyAlignment="1">
      <alignment horizontal="center"/>
    </xf>
    <xf numFmtId="0" fontId="7" fillId="4" borderId="11" xfId="0" applyFont="1" applyFill="1" applyBorder="1"/>
    <xf numFmtId="0" fontId="7" fillId="7" borderId="23" xfId="0" applyFont="1" applyFill="1" applyBorder="1"/>
    <xf numFmtId="0" fontId="1" fillId="7" borderId="23" xfId="0" applyFont="1" applyFill="1" applyBorder="1"/>
    <xf numFmtId="0" fontId="7" fillId="7" borderId="23" xfId="0" applyFont="1" applyFill="1" applyBorder="1" applyAlignment="1">
      <alignment horizontal="center"/>
    </xf>
    <xf numFmtId="3" fontId="7" fillId="7" borderId="23" xfId="0" applyNumberFormat="1" applyFont="1" applyFill="1" applyBorder="1" applyAlignment="1">
      <alignment horizontal="center"/>
    </xf>
    <xf numFmtId="0" fontId="1" fillId="8" borderId="23" xfId="0" applyFont="1" applyFill="1" applyBorder="1"/>
    <xf numFmtId="0" fontId="1" fillId="8" borderId="23" xfId="0" applyFont="1" applyFill="1" applyBorder="1" applyAlignment="1">
      <alignment horizontal="center"/>
    </xf>
    <xf numFmtId="1" fontId="1" fillId="9" borderId="23" xfId="0" applyNumberFormat="1" applyFont="1" applyFill="1" applyBorder="1" applyAlignment="1">
      <alignment horizontal="center"/>
    </xf>
    <xf numFmtId="3" fontId="1" fillId="8" borderId="23" xfId="0" applyNumberFormat="1" applyFont="1" applyFill="1" applyBorder="1" applyAlignment="1">
      <alignment horizontal="center"/>
    </xf>
    <xf numFmtId="3" fontId="7" fillId="7" borderId="6" xfId="0" applyNumberFormat="1" applyFont="1" applyFill="1" applyBorder="1" applyAlignment="1">
      <alignment horizontal="center"/>
    </xf>
    <xf numFmtId="0" fontId="1" fillId="8" borderId="23" xfId="0" applyFont="1" applyFill="1" applyBorder="1" applyAlignment="1">
      <alignment horizontal="left"/>
    </xf>
    <xf numFmtId="3" fontId="4" fillId="2" borderId="6" xfId="0" applyNumberFormat="1" applyFont="1" applyFill="1" applyBorder="1"/>
    <xf numFmtId="3" fontId="1" fillId="9" borderId="23" xfId="0" applyNumberFormat="1" applyFont="1" applyFill="1" applyBorder="1" applyAlignment="1">
      <alignment horizontal="center"/>
    </xf>
    <xf numFmtId="3" fontId="5" fillId="2" borderId="6" xfId="0" applyNumberFormat="1" applyFont="1" applyFill="1" applyBorder="1"/>
    <xf numFmtId="0" fontId="7" fillId="10" borderId="23" xfId="0" applyFont="1" applyFill="1" applyBorder="1"/>
    <xf numFmtId="0" fontId="1" fillId="10" borderId="23" xfId="0" applyFont="1" applyFill="1" applyBorder="1"/>
    <xf numFmtId="0" fontId="7" fillId="11" borderId="23" xfId="0" applyFont="1" applyFill="1" applyBorder="1" applyAlignment="1">
      <alignment horizontal="right" vertical="center"/>
    </xf>
    <xf numFmtId="0" fontId="1" fillId="2" borderId="11" xfId="0" applyFont="1" applyFill="1" applyBorder="1" applyAlignment="1">
      <alignment horizontal="right"/>
    </xf>
    <xf numFmtId="0" fontId="10" fillId="2" borderId="6" xfId="0" applyFont="1" applyFill="1" applyBorder="1"/>
    <xf numFmtId="0" fontId="11" fillId="2" borderId="6" xfId="0" applyFont="1" applyFill="1" applyBorder="1"/>
    <xf numFmtId="0" fontId="11" fillId="2" borderId="6" xfId="0" applyFont="1" applyFill="1" applyBorder="1" applyAlignment="1">
      <alignment vertical="center"/>
    </xf>
    <xf numFmtId="0" fontId="12" fillId="2" borderId="6" xfId="0" applyFont="1" applyFill="1" applyBorder="1"/>
    <xf numFmtId="49" fontId="10" fillId="2" borderId="6" xfId="0" applyNumberFormat="1" applyFont="1" applyFill="1" applyBorder="1"/>
    <xf numFmtId="0" fontId="7" fillId="3" borderId="6" xfId="0" applyFont="1" applyFill="1" applyBorder="1" applyAlignment="1">
      <alignment horizontal="left"/>
    </xf>
    <xf numFmtId="0" fontId="13" fillId="2" borderId="6" xfId="0" applyFont="1" applyFill="1" applyBorder="1"/>
    <xf numFmtId="0" fontId="13" fillId="2" borderId="6" xfId="0" applyFont="1" applyFill="1" applyBorder="1" applyAlignment="1">
      <alignment vertical="center"/>
    </xf>
    <xf numFmtId="0" fontId="7" fillId="11" borderId="6" xfId="0" applyFont="1" applyFill="1" applyBorder="1" applyAlignment="1">
      <alignment horizontal="left"/>
    </xf>
    <xf numFmtId="0" fontId="14" fillId="2" borderId="6" xfId="0" applyFont="1" applyFill="1" applyBorder="1"/>
    <xf numFmtId="0" fontId="18" fillId="2" borderId="6" xfId="0" applyFont="1" applyFill="1" applyBorder="1"/>
    <xf numFmtId="0" fontId="7" fillId="2" borderId="6" xfId="0" applyFont="1" applyFill="1" applyBorder="1" applyAlignment="1">
      <alignment horizontal="left" vertical="top" wrapText="1"/>
    </xf>
    <xf numFmtId="0" fontId="2" fillId="2" borderId="6" xfId="0" applyFont="1" applyFill="1" applyBorder="1" applyAlignment="1">
      <alignment vertical="top" wrapText="1"/>
    </xf>
    <xf numFmtId="4" fontId="2" fillId="2" borderId="6" xfId="0" applyNumberFormat="1" applyFont="1" applyFill="1" applyBorder="1" applyAlignment="1">
      <alignment vertical="top" wrapText="1"/>
    </xf>
    <xf numFmtId="0" fontId="10" fillId="2" borderId="6" xfId="0" applyFont="1" applyFill="1" applyBorder="1" applyAlignment="1">
      <alignment horizontal="center" vertical="center"/>
    </xf>
    <xf numFmtId="0" fontId="10" fillId="2" borderId="6" xfId="0" applyFont="1" applyFill="1" applyBorder="1" applyAlignment="1">
      <alignment horizontal="left" vertical="center"/>
    </xf>
    <xf numFmtId="0" fontId="14" fillId="2" borderId="6" xfId="0" applyFont="1" applyFill="1" applyBorder="1" applyAlignment="1">
      <alignment horizontal="left" vertical="center"/>
    </xf>
    <xf numFmtId="0" fontId="10" fillId="2" borderId="6" xfId="0" applyFont="1" applyFill="1" applyBorder="1" applyAlignment="1">
      <alignment horizontal="left" vertical="center" wrapText="1"/>
    </xf>
    <xf numFmtId="0" fontId="7" fillId="3" borderId="6" xfId="0" applyFont="1" applyFill="1" applyBorder="1" applyAlignment="1">
      <alignment horizontal="left" vertical="top" wrapText="1"/>
    </xf>
    <xf numFmtId="4" fontId="10" fillId="2" borderId="6" xfId="0" applyNumberFormat="1" applyFont="1" applyFill="1" applyBorder="1"/>
    <xf numFmtId="0" fontId="7" fillId="4" borderId="6" xfId="0" applyFont="1" applyFill="1" applyBorder="1"/>
    <xf numFmtId="0" fontId="1" fillId="4" borderId="6" xfId="0" applyFont="1" applyFill="1" applyBorder="1"/>
    <xf numFmtId="0" fontId="19" fillId="7" borderId="19" xfId="0" applyFont="1" applyFill="1" applyBorder="1" applyAlignment="1">
      <alignment horizontal="left" vertical="top" wrapText="1"/>
    </xf>
    <xf numFmtId="0" fontId="19" fillId="7" borderId="19" xfId="0" applyFont="1" applyFill="1" applyBorder="1" applyAlignment="1">
      <alignment horizontal="center" vertical="top" wrapText="1"/>
    </xf>
    <xf numFmtId="0" fontId="19" fillId="7" borderId="19" xfId="0" applyFont="1" applyFill="1" applyBorder="1" applyAlignment="1">
      <alignment vertical="top" wrapText="1"/>
    </xf>
    <xf numFmtId="4" fontId="19" fillId="7" borderId="19" xfId="0" applyNumberFormat="1" applyFont="1" applyFill="1" applyBorder="1" applyAlignment="1">
      <alignment vertical="top" wrapText="1"/>
    </xf>
    <xf numFmtId="4" fontId="19" fillId="7" borderId="19" xfId="0" applyNumberFormat="1" applyFont="1" applyFill="1" applyBorder="1" applyAlignment="1">
      <alignment horizontal="right" vertical="top" wrapText="1"/>
    </xf>
    <xf numFmtId="0" fontId="19" fillId="8" borderId="23" xfId="0" applyFont="1" applyFill="1" applyBorder="1" applyAlignment="1">
      <alignment horizontal="left" vertical="top" wrapText="1"/>
    </xf>
    <xf numFmtId="0" fontId="19" fillId="8" borderId="23" xfId="0" applyFont="1" applyFill="1" applyBorder="1" applyAlignment="1">
      <alignment horizontal="center" vertical="top" wrapText="1"/>
    </xf>
    <xf numFmtId="0" fontId="19" fillId="2" borderId="23" xfId="0" applyFont="1" applyFill="1" applyBorder="1" applyAlignment="1">
      <alignment vertical="top" wrapText="1"/>
    </xf>
    <xf numFmtId="4" fontId="19" fillId="8" borderId="23" xfId="0" applyNumberFormat="1" applyFont="1" applyFill="1" applyBorder="1" applyAlignment="1">
      <alignment vertical="top" wrapText="1"/>
    </xf>
    <xf numFmtId="4" fontId="19" fillId="9" borderId="23" xfId="0" applyNumberFormat="1" applyFont="1" applyFill="1" applyBorder="1" applyAlignment="1">
      <alignment horizontal="right" vertical="top" wrapText="1"/>
    </xf>
    <xf numFmtId="0" fontId="20" fillId="8" borderId="23" xfId="0" applyFont="1" applyFill="1" applyBorder="1" applyAlignment="1">
      <alignment horizontal="left" vertical="top" wrapText="1"/>
    </xf>
    <xf numFmtId="0" fontId="20" fillId="8" borderId="23" xfId="0" applyFont="1" applyFill="1" applyBorder="1" applyAlignment="1">
      <alignment horizontal="center" vertical="top" wrapText="1"/>
    </xf>
    <xf numFmtId="0" fontId="20" fillId="2" borderId="23" xfId="0" applyFont="1" applyFill="1" applyBorder="1" applyAlignment="1">
      <alignment vertical="top" wrapText="1"/>
    </xf>
    <xf numFmtId="4" fontId="20" fillId="8" borderId="23" xfId="0" applyNumberFormat="1" applyFont="1" applyFill="1" applyBorder="1" applyAlignment="1">
      <alignment vertical="top" wrapText="1"/>
    </xf>
    <xf numFmtId="4" fontId="20" fillId="9" borderId="23" xfId="0" applyNumberFormat="1" applyFont="1" applyFill="1" applyBorder="1" applyAlignment="1">
      <alignment horizontal="right" vertical="top" wrapText="1"/>
    </xf>
    <xf numFmtId="0" fontId="19" fillId="7" borderId="23" xfId="0" applyFont="1" applyFill="1" applyBorder="1" applyAlignment="1">
      <alignment horizontal="left" vertical="top" wrapText="1"/>
    </xf>
    <xf numFmtId="0" fontId="19" fillId="7" borderId="23" xfId="0" applyFont="1" applyFill="1" applyBorder="1" applyAlignment="1">
      <alignment horizontal="center" vertical="top" wrapText="1"/>
    </xf>
    <xf numFmtId="0" fontId="19" fillId="7" borderId="23" xfId="0" applyFont="1" applyFill="1" applyBorder="1" applyAlignment="1">
      <alignment vertical="top" wrapText="1"/>
    </xf>
    <xf numFmtId="4" fontId="19" fillId="7" borderId="23" xfId="0" applyNumberFormat="1" applyFont="1" applyFill="1" applyBorder="1" applyAlignment="1">
      <alignment vertical="top" wrapText="1"/>
    </xf>
    <xf numFmtId="0" fontId="19" fillId="8" borderId="23" xfId="0" applyFont="1" applyFill="1" applyBorder="1" applyAlignment="1">
      <alignment vertical="top" wrapText="1"/>
    </xf>
    <xf numFmtId="4" fontId="19" fillId="9" borderId="23" xfId="0" applyNumberFormat="1" applyFont="1" applyFill="1" applyBorder="1" applyAlignment="1">
      <alignment vertical="top" wrapText="1"/>
    </xf>
    <xf numFmtId="0" fontId="20" fillId="2" borderId="23" xfId="0" applyFont="1" applyFill="1" applyBorder="1" applyAlignment="1">
      <alignment wrapText="1"/>
    </xf>
    <xf numFmtId="0" fontId="20" fillId="8" borderId="11" xfId="0" applyFont="1" applyFill="1" applyBorder="1" applyAlignment="1">
      <alignment horizontal="center" vertical="top" wrapText="1"/>
    </xf>
    <xf numFmtId="0" fontId="20" fillId="8" borderId="23" xfId="0" applyFont="1" applyFill="1" applyBorder="1" applyAlignment="1">
      <alignment vertical="top" wrapText="1"/>
    </xf>
    <xf numFmtId="4" fontId="19" fillId="8" borderId="16" xfId="0" applyNumberFormat="1" applyFont="1" applyFill="1" applyBorder="1" applyAlignment="1">
      <alignment vertical="top" wrapText="1"/>
    </xf>
    <xf numFmtId="0" fontId="21" fillId="12" borderId="11" xfId="0" applyFont="1" applyFill="1" applyBorder="1" applyAlignment="1">
      <alignment horizontal="left"/>
    </xf>
    <xf numFmtId="0" fontId="22" fillId="12" borderId="6" xfId="0" applyFont="1" applyFill="1" applyBorder="1"/>
    <xf numFmtId="0" fontId="22" fillId="12" borderId="16" xfId="0" applyFont="1" applyFill="1" applyBorder="1"/>
    <xf numFmtId="0" fontId="22" fillId="9" borderId="11" xfId="0" applyFont="1" applyFill="1" applyBorder="1" applyAlignment="1">
      <alignment horizontal="left"/>
    </xf>
    <xf numFmtId="0" fontId="22" fillId="9" borderId="6" xfId="0" applyFont="1" applyFill="1" applyBorder="1"/>
    <xf numFmtId="0" fontId="23" fillId="9" borderId="6" xfId="0" applyFont="1" applyFill="1" applyBorder="1"/>
    <xf numFmtId="4" fontId="22" fillId="9" borderId="6" xfId="0" applyNumberFormat="1" applyFont="1" applyFill="1" applyBorder="1"/>
    <xf numFmtId="0" fontId="18" fillId="9" borderId="16" xfId="0" applyFont="1" applyFill="1" applyBorder="1"/>
    <xf numFmtId="0" fontId="21" fillId="5" borderId="11" xfId="0" applyFont="1" applyFill="1" applyBorder="1" applyAlignment="1">
      <alignment horizontal="left"/>
    </xf>
    <xf numFmtId="0" fontId="22" fillId="5" borderId="6" xfId="0" applyFont="1" applyFill="1" applyBorder="1"/>
    <xf numFmtId="0" fontId="23" fillId="5" borderId="6" xfId="0" applyFont="1" applyFill="1" applyBorder="1"/>
    <xf numFmtId="4" fontId="22" fillId="5" borderId="6" xfId="0" applyNumberFormat="1" applyFont="1" applyFill="1" applyBorder="1"/>
    <xf numFmtId="0" fontId="18" fillId="5" borderId="16" xfId="0" applyFont="1" applyFill="1" applyBorder="1"/>
    <xf numFmtId="0" fontId="21" fillId="12" borderId="11" xfId="0" applyFont="1" applyFill="1" applyBorder="1"/>
    <xf numFmtId="0" fontId="21" fillId="12" borderId="6" xfId="0" applyFont="1" applyFill="1" applyBorder="1"/>
    <xf numFmtId="0" fontId="21" fillId="12" borderId="16" xfId="0" applyFont="1" applyFill="1" applyBorder="1"/>
    <xf numFmtId="0" fontId="3" fillId="13" borderId="19" xfId="0" applyFont="1" applyFill="1" applyBorder="1" applyAlignment="1">
      <alignment vertical="top"/>
    </xf>
    <xf numFmtId="0" fontId="3" fillId="13" borderId="19" xfId="0" applyFont="1" applyFill="1" applyBorder="1" applyAlignment="1">
      <alignment horizontal="center" vertical="top"/>
    </xf>
    <xf numFmtId="165" fontId="3" fillId="13" borderId="19" xfId="0" applyNumberFormat="1" applyFont="1" applyFill="1" applyBorder="1" applyAlignment="1">
      <alignment vertical="top"/>
    </xf>
    <xf numFmtId="0" fontId="3" fillId="14" borderId="23" xfId="0" applyFont="1" applyFill="1" applyBorder="1"/>
    <xf numFmtId="0" fontId="3" fillId="14" borderId="23" xfId="0" applyFont="1" applyFill="1" applyBorder="1" applyAlignment="1">
      <alignment horizontal="center"/>
    </xf>
    <xf numFmtId="0" fontId="3" fillId="14" borderId="23" xfId="0" applyFont="1" applyFill="1" applyBorder="1" applyAlignment="1">
      <alignment horizontal="center" vertical="top"/>
    </xf>
    <xf numFmtId="165" fontId="3" fillId="14" borderId="23" xfId="0" applyNumberFormat="1" applyFont="1" applyFill="1" applyBorder="1" applyAlignment="1">
      <alignment vertical="top"/>
    </xf>
    <xf numFmtId="0" fontId="3" fillId="15" borderId="23" xfId="0" applyFont="1" applyFill="1" applyBorder="1" applyAlignment="1">
      <alignment vertical="top"/>
    </xf>
    <xf numFmtId="0" fontId="3" fillId="15" borderId="23" xfId="0" applyFont="1" applyFill="1" applyBorder="1" applyAlignment="1">
      <alignment horizontal="center" vertical="top"/>
    </xf>
    <xf numFmtId="165" fontId="3" fillId="15" borderId="23" xfId="0" applyNumberFormat="1" applyFont="1" applyFill="1" applyBorder="1" applyAlignment="1">
      <alignment vertical="top"/>
    </xf>
    <xf numFmtId="0" fontId="3" fillId="2" borderId="23" xfId="0" applyFont="1" applyFill="1" applyBorder="1" applyAlignment="1">
      <alignment vertical="top"/>
    </xf>
    <xf numFmtId="0" fontId="3" fillId="2" borderId="23" xfId="0" applyFont="1" applyFill="1" applyBorder="1" applyAlignment="1">
      <alignment horizontal="center" vertical="top"/>
    </xf>
    <xf numFmtId="165" fontId="3" fillId="2" borderId="23" xfId="0" applyNumberFormat="1" applyFont="1" applyFill="1" applyBorder="1" applyAlignment="1">
      <alignment vertical="top"/>
    </xf>
    <xf numFmtId="165" fontId="3" fillId="9" borderId="23" xfId="0" applyNumberFormat="1" applyFont="1" applyFill="1" applyBorder="1" applyAlignment="1">
      <alignment horizontal="right" vertical="top"/>
    </xf>
    <xf numFmtId="0" fontId="26" fillId="2" borderId="23" xfId="0" applyFont="1" applyFill="1" applyBorder="1" applyAlignment="1">
      <alignment vertical="top"/>
    </xf>
    <xf numFmtId="0" fontId="26" fillId="2" borderId="23" xfId="0" applyFont="1" applyFill="1" applyBorder="1" applyAlignment="1">
      <alignment horizontal="center" vertical="top"/>
    </xf>
    <xf numFmtId="165" fontId="26" fillId="2" borderId="23" xfId="0" applyNumberFormat="1" applyFont="1" applyFill="1" applyBorder="1" applyAlignment="1">
      <alignment vertical="top"/>
    </xf>
    <xf numFmtId="165" fontId="26" fillId="9" borderId="23" xfId="0" applyNumberFormat="1" applyFont="1" applyFill="1" applyBorder="1" applyAlignment="1">
      <alignment horizontal="right" vertical="top"/>
    </xf>
    <xf numFmtId="0" fontId="26" fillId="2" borderId="23" xfId="0" applyFont="1" applyFill="1" applyBorder="1" applyAlignment="1">
      <alignment vertical="top" wrapText="1"/>
    </xf>
    <xf numFmtId="0" fontId="26" fillId="2" borderId="23" xfId="0" applyFont="1" applyFill="1" applyBorder="1"/>
    <xf numFmtId="0" fontId="3" fillId="2" borderId="23" xfId="0" applyFont="1" applyFill="1" applyBorder="1"/>
    <xf numFmtId="165" fontId="3" fillId="15" borderId="23" xfId="0" applyNumberFormat="1" applyFont="1" applyFill="1" applyBorder="1" applyAlignment="1">
      <alignment horizontal="right" vertical="top"/>
    </xf>
    <xf numFmtId="0" fontId="26" fillId="2" borderId="23" xfId="0" applyFont="1" applyFill="1" applyBorder="1" applyAlignment="1">
      <alignment wrapText="1"/>
    </xf>
    <xf numFmtId="0" fontId="26" fillId="2" borderId="23" xfId="0" applyFont="1" applyFill="1" applyBorder="1" applyAlignment="1">
      <alignment horizontal="center" vertical="top" wrapText="1"/>
    </xf>
    <xf numFmtId="0" fontId="3" fillId="2" borderId="23" xfId="0" applyFont="1" applyFill="1" applyBorder="1" applyAlignment="1">
      <alignment vertical="top" wrapText="1"/>
    </xf>
    <xf numFmtId="165" fontId="3" fillId="14" borderId="23" xfId="0" applyNumberFormat="1" applyFont="1" applyFill="1" applyBorder="1" applyAlignment="1">
      <alignment horizontal="right" vertical="top"/>
    </xf>
    <xf numFmtId="0" fontId="27" fillId="2" borderId="6" xfId="0" applyFont="1" applyFill="1" applyBorder="1"/>
    <xf numFmtId="0" fontId="3" fillId="13" borderId="19" xfId="0" applyFont="1" applyFill="1" applyBorder="1" applyAlignment="1">
      <alignment vertical="center"/>
    </xf>
    <xf numFmtId="0" fontId="3" fillId="13" borderId="19" xfId="0" applyFont="1" applyFill="1" applyBorder="1" applyAlignment="1">
      <alignment horizontal="center" vertical="center"/>
    </xf>
    <xf numFmtId="0" fontId="3" fillId="13" borderId="19" xfId="0" applyFont="1" applyFill="1" applyBorder="1" applyAlignment="1">
      <alignment vertical="center" wrapText="1"/>
    </xf>
    <xf numFmtId="165" fontId="3" fillId="13" borderId="19" xfId="0" applyNumberFormat="1" applyFont="1" applyFill="1" applyBorder="1" applyAlignment="1">
      <alignment vertical="center"/>
    </xf>
    <xf numFmtId="0" fontId="3" fillId="14" borderId="23" xfId="0" applyFont="1" applyFill="1" applyBorder="1" applyAlignment="1">
      <alignment vertical="center"/>
    </xf>
    <xf numFmtId="0" fontId="3" fillId="14" borderId="23" xfId="0" applyFont="1" applyFill="1" applyBorder="1" applyAlignment="1">
      <alignment horizontal="center" vertical="center"/>
    </xf>
    <xf numFmtId="0" fontId="3" fillId="14" borderId="23" xfId="0" applyFont="1" applyFill="1" applyBorder="1" applyAlignment="1">
      <alignment vertical="center" wrapText="1"/>
    </xf>
    <xf numFmtId="165" fontId="3" fillId="14" borderId="23" xfId="0" applyNumberFormat="1" applyFont="1" applyFill="1" applyBorder="1" applyAlignment="1">
      <alignment vertical="center"/>
    </xf>
    <xf numFmtId="0" fontId="3" fillId="15" borderId="23" xfId="0" applyFont="1" applyFill="1" applyBorder="1" applyAlignment="1">
      <alignment vertical="center"/>
    </xf>
    <xf numFmtId="0" fontId="3" fillId="15" borderId="23" xfId="0" applyFont="1" applyFill="1" applyBorder="1" applyAlignment="1">
      <alignment horizontal="center" vertical="center"/>
    </xf>
    <xf numFmtId="0" fontId="3" fillId="15" borderId="23" xfId="0" applyFont="1" applyFill="1" applyBorder="1" applyAlignment="1">
      <alignment vertical="center" wrapText="1"/>
    </xf>
    <xf numFmtId="165" fontId="3" fillId="15" borderId="23" xfId="0" applyNumberFormat="1" applyFont="1" applyFill="1" applyBorder="1" applyAlignment="1">
      <alignment vertical="center"/>
    </xf>
    <xf numFmtId="0" fontId="3" fillId="2" borderId="23" xfId="0" applyFont="1" applyFill="1" applyBorder="1" applyAlignment="1">
      <alignment vertical="center"/>
    </xf>
    <xf numFmtId="0" fontId="3" fillId="2" borderId="23" xfId="0" applyFont="1" applyFill="1" applyBorder="1" applyAlignment="1">
      <alignment horizontal="center" vertical="center"/>
    </xf>
    <xf numFmtId="0" fontId="3" fillId="2" borderId="23" xfId="0" applyFont="1" applyFill="1" applyBorder="1" applyAlignment="1">
      <alignment vertical="center" wrapText="1"/>
    </xf>
    <xf numFmtId="165" fontId="3" fillId="2" borderId="23" xfId="0" applyNumberFormat="1" applyFont="1" applyFill="1" applyBorder="1" applyAlignment="1">
      <alignment vertical="center"/>
    </xf>
    <xf numFmtId="0" fontId="26" fillId="2" borderId="23" xfId="0" applyFont="1" applyFill="1" applyBorder="1" applyAlignment="1">
      <alignment vertical="center"/>
    </xf>
    <xf numFmtId="0" fontId="26" fillId="2" borderId="23" xfId="0" applyFont="1" applyFill="1" applyBorder="1" applyAlignment="1">
      <alignment horizontal="center" vertical="center"/>
    </xf>
    <xf numFmtId="0" fontId="26" fillId="2" borderId="23" xfId="0" applyFont="1" applyFill="1" applyBorder="1" applyAlignment="1">
      <alignment vertical="center" wrapText="1"/>
    </xf>
    <xf numFmtId="165" fontId="26" fillId="2" borderId="23" xfId="0" applyNumberFormat="1" applyFont="1" applyFill="1" applyBorder="1" applyAlignment="1">
      <alignment vertical="center"/>
    </xf>
    <xf numFmtId="165" fontId="3" fillId="15" borderId="23" xfId="0" applyNumberFormat="1" applyFont="1" applyFill="1" applyBorder="1" applyAlignment="1">
      <alignment horizontal="right" vertical="center"/>
    </xf>
    <xf numFmtId="0" fontId="26" fillId="2" borderId="23" xfId="0" applyFont="1" applyFill="1" applyBorder="1" applyAlignment="1">
      <alignment horizontal="center" vertical="center" wrapText="1"/>
    </xf>
    <xf numFmtId="165" fontId="3" fillId="14" borderId="23" xfId="0" applyNumberFormat="1" applyFont="1" applyFill="1" applyBorder="1" applyAlignment="1">
      <alignment horizontal="right" vertical="center"/>
    </xf>
    <xf numFmtId="49" fontId="28" fillId="16" borderId="24" xfId="0" applyNumberFormat="1" applyFont="1" applyFill="1" applyBorder="1" applyAlignment="1">
      <alignment horizontal="center" vertical="center" wrapText="1"/>
    </xf>
    <xf numFmtId="164" fontId="30" fillId="17" borderId="24" xfId="0" applyNumberFormat="1" applyFont="1" applyFill="1" applyBorder="1" applyAlignment="1">
      <alignment horizontal="right" vertical="center" wrapText="1"/>
    </xf>
    <xf numFmtId="164" fontId="30" fillId="18" borderId="24" xfId="0" applyNumberFormat="1" applyFont="1" applyFill="1" applyBorder="1" applyAlignment="1">
      <alignment horizontal="right" vertical="center" wrapText="1"/>
    </xf>
    <xf numFmtId="164" fontId="30" fillId="13" borderId="24" xfId="0" applyNumberFormat="1" applyFont="1" applyFill="1" applyBorder="1" applyAlignment="1">
      <alignment horizontal="right" vertical="center" wrapText="1"/>
    </xf>
    <xf numFmtId="164" fontId="30" fillId="19" borderId="24" xfId="0" applyNumberFormat="1" applyFont="1" applyFill="1" applyBorder="1" applyAlignment="1">
      <alignment horizontal="right" vertical="center" wrapText="1"/>
    </xf>
    <xf numFmtId="164" fontId="30" fillId="20" borderId="24" xfId="0" applyNumberFormat="1" applyFont="1" applyFill="1" applyBorder="1" applyAlignment="1">
      <alignment horizontal="right" vertical="center" wrapText="1"/>
    </xf>
    <xf numFmtId="164" fontId="30" fillId="21" borderId="24" xfId="0" applyNumberFormat="1" applyFont="1" applyFill="1" applyBorder="1" applyAlignment="1">
      <alignment horizontal="right" vertical="center" wrapText="1"/>
    </xf>
    <xf numFmtId="164" fontId="30" fillId="22" borderId="24" xfId="0" applyNumberFormat="1" applyFont="1" applyFill="1" applyBorder="1" applyAlignment="1">
      <alignment horizontal="right" vertical="center" wrapText="1"/>
    </xf>
    <xf numFmtId="164" fontId="30" fillId="23" borderId="24" xfId="0" applyNumberFormat="1" applyFont="1" applyFill="1" applyBorder="1" applyAlignment="1">
      <alignment horizontal="right" vertical="center" wrapText="1"/>
    </xf>
    <xf numFmtId="164" fontId="30" fillId="24" borderId="24" xfId="0" applyNumberFormat="1" applyFont="1" applyFill="1" applyBorder="1" applyAlignment="1">
      <alignment horizontal="right" vertical="center" wrapText="1"/>
    </xf>
    <xf numFmtId="164" fontId="30" fillId="25" borderId="24" xfId="0" applyNumberFormat="1" applyFont="1" applyFill="1" applyBorder="1" applyAlignment="1">
      <alignment horizontal="right" vertical="center" wrapText="1"/>
    </xf>
    <xf numFmtId="164" fontId="30" fillId="26" borderId="24" xfId="0" applyNumberFormat="1" applyFont="1" applyFill="1" applyBorder="1" applyAlignment="1">
      <alignment horizontal="right" vertical="center" wrapText="1"/>
    </xf>
    <xf numFmtId="164" fontId="30" fillId="27" borderId="24" xfId="0" applyNumberFormat="1" applyFont="1" applyFill="1" applyBorder="1" applyAlignment="1">
      <alignment horizontal="right" vertical="center" wrapText="1"/>
    </xf>
    <xf numFmtId="164" fontId="30" fillId="28" borderId="24" xfId="0" applyNumberFormat="1" applyFont="1" applyFill="1" applyBorder="1" applyAlignment="1">
      <alignment horizontal="right" vertical="center" wrapText="1"/>
    </xf>
    <xf numFmtId="164" fontId="30" fillId="29" borderId="24" xfId="0" applyNumberFormat="1" applyFont="1" applyFill="1" applyBorder="1" applyAlignment="1">
      <alignment horizontal="right" vertical="center" wrapText="1"/>
    </xf>
    <xf numFmtId="164" fontId="29" fillId="29" borderId="24" xfId="0" applyNumberFormat="1" applyFont="1" applyFill="1" applyBorder="1" applyAlignment="1">
      <alignment horizontal="right" vertical="center" wrapText="1"/>
    </xf>
    <xf numFmtId="164" fontId="30" fillId="30" borderId="24" xfId="0" applyNumberFormat="1" applyFont="1" applyFill="1" applyBorder="1" applyAlignment="1">
      <alignment horizontal="right" vertical="center" wrapText="1"/>
    </xf>
    <xf numFmtId="164" fontId="30" fillId="31" borderId="24" xfId="0" applyNumberFormat="1" applyFont="1" applyFill="1" applyBorder="1" applyAlignment="1">
      <alignment horizontal="right" vertical="center" wrapText="1"/>
    </xf>
    <xf numFmtId="164" fontId="29" fillId="30" borderId="24" xfId="0" applyNumberFormat="1" applyFont="1" applyFill="1" applyBorder="1" applyAlignment="1">
      <alignment horizontal="right" vertical="center" wrapText="1"/>
    </xf>
    <xf numFmtId="164" fontId="30" fillId="32" borderId="24" xfId="0" applyNumberFormat="1" applyFont="1" applyFill="1" applyBorder="1" applyAlignment="1">
      <alignment horizontal="right" vertical="center" wrapText="1"/>
    </xf>
    <xf numFmtId="164" fontId="30" fillId="33" borderId="24" xfId="0" applyNumberFormat="1" applyFont="1" applyFill="1" applyBorder="1" applyAlignment="1">
      <alignment horizontal="right" vertical="center" wrapText="1"/>
    </xf>
    <xf numFmtId="164" fontId="30" fillId="34" borderId="24" xfId="0" applyNumberFormat="1" applyFont="1" applyFill="1" applyBorder="1" applyAlignment="1">
      <alignment horizontal="right" vertical="center" wrapText="1"/>
    </xf>
    <xf numFmtId="164" fontId="30" fillId="35" borderId="24" xfId="0" applyNumberFormat="1" applyFont="1" applyFill="1" applyBorder="1" applyAlignment="1">
      <alignment horizontal="right" vertical="center" wrapText="1"/>
    </xf>
    <xf numFmtId="164" fontId="30" fillId="36" borderId="24" xfId="0" applyNumberFormat="1" applyFont="1" applyFill="1" applyBorder="1" applyAlignment="1">
      <alignment horizontal="right" vertical="center" wrapText="1"/>
    </xf>
    <xf numFmtId="164" fontId="30" fillId="37" borderId="24" xfId="0" applyNumberFormat="1" applyFont="1" applyFill="1" applyBorder="1" applyAlignment="1">
      <alignment horizontal="right" vertical="center" wrapText="1"/>
    </xf>
    <xf numFmtId="164" fontId="29" fillId="37" borderId="24" xfId="0" applyNumberFormat="1" applyFont="1" applyFill="1" applyBorder="1" applyAlignment="1">
      <alignment horizontal="right" vertical="center" wrapText="1"/>
    </xf>
    <xf numFmtId="164" fontId="30" fillId="38" borderId="24" xfId="0" applyNumberFormat="1" applyFont="1" applyFill="1" applyBorder="1" applyAlignment="1">
      <alignment horizontal="right" vertical="center" wrapText="1"/>
    </xf>
    <xf numFmtId="164" fontId="30" fillId="39" borderId="24" xfId="0" applyNumberFormat="1" applyFont="1" applyFill="1" applyBorder="1" applyAlignment="1">
      <alignment horizontal="right" vertical="center" wrapText="1"/>
    </xf>
    <xf numFmtId="164" fontId="30" fillId="40" borderId="24" xfId="0" applyNumberFormat="1" applyFont="1" applyFill="1" applyBorder="1" applyAlignment="1">
      <alignment horizontal="right" vertical="center" wrapText="1"/>
    </xf>
    <xf numFmtId="49" fontId="30" fillId="40" borderId="24" xfId="0" applyNumberFormat="1" applyFont="1" applyFill="1" applyBorder="1" applyAlignment="1">
      <alignment horizontal="right" vertical="center" wrapText="1"/>
    </xf>
    <xf numFmtId="0" fontId="29" fillId="40" borderId="24" xfId="0" applyFont="1" applyFill="1" applyBorder="1" applyAlignment="1">
      <alignment vertical="center" wrapText="1"/>
    </xf>
    <xf numFmtId="164" fontId="30" fillId="7" borderId="24" xfId="0" applyNumberFormat="1" applyFont="1" applyFill="1" applyBorder="1" applyAlignment="1">
      <alignment horizontal="right" vertical="center" wrapText="1"/>
    </xf>
    <xf numFmtId="0" fontId="36" fillId="42" borderId="27" xfId="0" applyFont="1" applyFill="1" applyBorder="1" applyAlignment="1">
      <alignment horizontal="center" vertical="center" wrapText="1"/>
    </xf>
    <xf numFmtId="0" fontId="33" fillId="2" borderId="7"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7" fillId="41" borderId="27" xfId="0" applyFont="1" applyFill="1" applyBorder="1" applyAlignment="1">
      <alignment horizontal="center" vertical="center" wrapText="1"/>
    </xf>
    <xf numFmtId="0" fontId="17" fillId="42" borderId="27" xfId="0" applyFont="1" applyFill="1" applyBorder="1" applyAlignment="1">
      <alignment horizontal="center" vertical="center" wrapText="1"/>
    </xf>
    <xf numFmtId="0" fontId="33" fillId="2" borderId="27" xfId="0" applyFont="1" applyFill="1" applyBorder="1" applyAlignment="1">
      <alignment horizontal="center" vertical="center" wrapText="1"/>
    </xf>
    <xf numFmtId="0" fontId="1" fillId="2" borderId="7" xfId="0" applyFont="1" applyFill="1" applyBorder="1" applyAlignment="1">
      <alignment horizontal="center" vertical="center"/>
    </xf>
    <xf numFmtId="0" fontId="1" fillId="2" borderId="27" xfId="0" applyFont="1" applyFill="1" applyBorder="1" applyAlignment="1">
      <alignment horizontal="center" vertical="center"/>
    </xf>
    <xf numFmtId="0" fontId="1" fillId="2" borderId="29" xfId="0" applyFont="1" applyFill="1" applyBorder="1" applyAlignment="1">
      <alignment horizontal="center" vertical="center" wrapText="1"/>
    </xf>
    <xf numFmtId="0" fontId="1" fillId="2" borderId="27" xfId="0" applyFont="1" applyFill="1" applyBorder="1" applyAlignment="1">
      <alignment horizontal="center" vertical="center" wrapText="1"/>
    </xf>
    <xf numFmtId="0" fontId="36" fillId="41" borderId="27" xfId="0" applyFont="1" applyFill="1" applyBorder="1" applyAlignment="1">
      <alignment horizontal="center" vertical="center" wrapText="1"/>
    </xf>
    <xf numFmtId="0" fontId="7" fillId="5" borderId="5" xfId="0" applyFont="1" applyFill="1" applyBorder="1" applyAlignment="1">
      <alignment horizontal="center"/>
    </xf>
    <xf numFmtId="0" fontId="8" fillId="0" borderId="12" xfId="0" applyFont="1" applyBorder="1"/>
    <xf numFmtId="0" fontId="8" fillId="0" borderId="1" xfId="0" applyFont="1" applyBorder="1"/>
    <xf numFmtId="0" fontId="7" fillId="5" borderId="23" xfId="0" applyFont="1" applyFill="1" applyBorder="1" applyAlignment="1">
      <alignment horizontal="center" vertical="center" wrapText="1"/>
    </xf>
    <xf numFmtId="0" fontId="8" fillId="0" borderId="22" xfId="0" applyFont="1" applyBorder="1"/>
    <xf numFmtId="0" fontId="7" fillId="3" borderId="6" xfId="0" applyFont="1" applyFill="1" applyBorder="1" applyAlignment="1">
      <alignment horizontal="center"/>
    </xf>
    <xf numFmtId="0" fontId="8" fillId="0" borderId="6" xfId="0" applyFont="1" applyBorder="1"/>
    <xf numFmtId="0" fontId="8" fillId="0" borderId="16" xfId="0" applyFont="1" applyBorder="1"/>
    <xf numFmtId="0" fontId="7" fillId="4" borderId="6" xfId="0" applyFont="1" applyFill="1" applyBorder="1" applyAlignment="1">
      <alignment horizontal="center"/>
    </xf>
    <xf numFmtId="0" fontId="7" fillId="5" borderId="23" xfId="0" applyFont="1" applyFill="1" applyBorder="1" applyAlignment="1">
      <alignment horizontal="center" vertical="center"/>
    </xf>
    <xf numFmtId="0" fontId="7" fillId="3" borderId="6" xfId="0" applyFont="1" applyFill="1" applyBorder="1" applyAlignment="1">
      <alignment horizontal="left"/>
    </xf>
    <xf numFmtId="0" fontId="7" fillId="11" borderId="6" xfId="0" applyFont="1" applyFill="1" applyBorder="1" applyAlignment="1">
      <alignment horizontal="left"/>
    </xf>
    <xf numFmtId="0" fontId="2" fillId="0" borderId="0" xfId="0" applyFont="1" applyAlignment="1">
      <alignment horizontal="center"/>
    </xf>
    <xf numFmtId="0" fontId="0" fillId="0" borderId="0" xfId="0"/>
    <xf numFmtId="0" fontId="6" fillId="0" borderId="0" xfId="0" applyFont="1" applyAlignment="1">
      <alignment horizontal="center"/>
    </xf>
    <xf numFmtId="0" fontId="7" fillId="0" borderId="0" xfId="0" applyFont="1" applyAlignment="1">
      <alignment horizontal="center"/>
    </xf>
    <xf numFmtId="0" fontId="2" fillId="2" borderId="6" xfId="0" applyFont="1" applyFill="1" applyBorder="1" applyAlignment="1">
      <alignment horizontal="center"/>
    </xf>
    <xf numFmtId="0" fontId="6" fillId="2" borderId="6" xfId="0" applyFont="1" applyFill="1" applyBorder="1" applyAlignment="1">
      <alignment horizontal="center"/>
    </xf>
    <xf numFmtId="0" fontId="7" fillId="2" borderId="6" xfId="0" applyFont="1" applyFill="1" applyBorder="1" applyAlignment="1">
      <alignment horizontal="center"/>
    </xf>
    <xf numFmtId="0" fontId="1" fillId="2" borderId="6" xfId="0" applyFont="1" applyFill="1" applyBorder="1" applyAlignment="1">
      <alignment horizontal="center"/>
    </xf>
    <xf numFmtId="0" fontId="7" fillId="3" borderId="17" xfId="0" applyFont="1" applyFill="1" applyBorder="1" applyAlignment="1">
      <alignment horizontal="left" vertical="top" wrapText="1"/>
    </xf>
    <xf numFmtId="0" fontId="8" fillId="0" borderId="17" xfId="0" applyFont="1" applyBorder="1"/>
    <xf numFmtId="0" fontId="7" fillId="4" borderId="12" xfId="0" applyFont="1" applyFill="1" applyBorder="1" applyAlignment="1">
      <alignment horizontal="left"/>
    </xf>
    <xf numFmtId="0" fontId="3" fillId="0" borderId="11" xfId="0" applyFont="1" applyBorder="1" applyAlignment="1">
      <alignment horizontal="center"/>
    </xf>
    <xf numFmtId="0" fontId="2" fillId="0" borderId="11" xfId="0" applyFont="1" applyBorder="1" applyAlignment="1">
      <alignment horizontal="center"/>
    </xf>
    <xf numFmtId="0" fontId="6" fillId="0" borderId="11" xfId="0" applyFont="1" applyBorder="1" applyAlignment="1">
      <alignment horizontal="center"/>
    </xf>
    <xf numFmtId="0" fontId="7" fillId="0" borderId="11" xfId="0" applyFont="1" applyBorder="1" applyAlignment="1">
      <alignment horizontal="center"/>
    </xf>
    <xf numFmtId="0" fontId="24" fillId="5" borderId="19" xfId="0" applyFont="1" applyFill="1" applyBorder="1" applyAlignment="1">
      <alignment horizontal="center" textRotation="90"/>
    </xf>
    <xf numFmtId="0" fontId="7" fillId="4" borderId="6" xfId="0" applyFont="1" applyFill="1" applyBorder="1" applyAlignment="1">
      <alignment horizontal="left"/>
    </xf>
    <xf numFmtId="0" fontId="25" fillId="5" borderId="19" xfId="0" applyFont="1" applyFill="1" applyBorder="1" applyAlignment="1">
      <alignment horizontal="center" vertical="center" wrapText="1"/>
    </xf>
    <xf numFmtId="0" fontId="25" fillId="5" borderId="19" xfId="0" applyFont="1" applyFill="1" applyBorder="1" applyAlignment="1">
      <alignment horizontal="center" vertical="center"/>
    </xf>
    <xf numFmtId="0" fontId="24" fillId="5" borderId="20" xfId="0" applyFont="1" applyFill="1" applyBorder="1" applyAlignment="1">
      <alignment horizontal="center" vertical="center"/>
    </xf>
    <xf numFmtId="0" fontId="8" fillId="0" borderId="21" xfId="0" applyFont="1" applyBorder="1"/>
    <xf numFmtId="0" fontId="25" fillId="5" borderId="20" xfId="0" applyFont="1" applyFill="1" applyBorder="1" applyAlignment="1">
      <alignment horizontal="center" vertical="center" wrapText="1"/>
    </xf>
    <xf numFmtId="0" fontId="24" fillId="5" borderId="19" xfId="0" applyFont="1" applyFill="1" applyBorder="1" applyAlignment="1">
      <alignment horizontal="center" vertical="center" wrapText="1"/>
    </xf>
    <xf numFmtId="0" fontId="24" fillId="5" borderId="19" xfId="0" applyFont="1" applyFill="1" applyBorder="1" applyAlignment="1">
      <alignment horizontal="center" vertical="center"/>
    </xf>
    <xf numFmtId="0" fontId="3" fillId="0" borderId="13" xfId="0" applyFont="1" applyBorder="1" applyAlignment="1">
      <alignment horizontal="center"/>
    </xf>
    <xf numFmtId="0" fontId="8" fillId="0" borderId="14" xfId="0" applyFont="1" applyBorder="1"/>
    <xf numFmtId="0" fontId="8" fillId="0" borderId="15" xfId="0" applyFont="1" applyBorder="1"/>
  </cellXfs>
  <cellStyles count="1">
    <cellStyle name="Normal" xfId="0" builtinId="0"/>
  </cellStyles>
  <dxfs count="2">
    <dxf>
      <font>
        <color indexed="20"/>
      </font>
      <fill>
        <patternFill>
          <bgColor indexed="45"/>
        </patternFill>
      </fill>
    </dxf>
    <dxf>
      <font>
        <color indexed="20"/>
      </font>
      <fill>
        <patternFill>
          <bgColor indexed="4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209550</xdr:colOff>
      <xdr:row>0</xdr:row>
      <xdr:rowOff>28575</xdr:rowOff>
    </xdr:from>
    <xdr:ext cx="1819275" cy="790575"/>
    <xdr:pic>
      <xdr:nvPicPr>
        <xdr:cNvPr id="2" name="image1.png">
          <a:extLst>
            <a:ext uri="{FF2B5EF4-FFF2-40B4-BE49-F238E27FC236}">
              <a16:creationId xmlns:a16="http://schemas.microsoft.com/office/drawing/2014/main" xmlns=""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190500</xdr:colOff>
      <xdr:row>0</xdr:row>
      <xdr:rowOff>47625</xdr:rowOff>
    </xdr:from>
    <xdr:ext cx="2038350" cy="885825"/>
    <xdr:pic>
      <xdr:nvPicPr>
        <xdr:cNvPr id="2" name="image1.png">
          <a:extLst>
            <a:ext uri="{FF2B5EF4-FFF2-40B4-BE49-F238E27FC236}">
              <a16:creationId xmlns:a16="http://schemas.microsoft.com/office/drawing/2014/main" xmlns=""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647700</xdr:colOff>
      <xdr:row>112</xdr:row>
      <xdr:rowOff>0</xdr:rowOff>
    </xdr:from>
    <xdr:ext cx="752475" cy="0"/>
    <xdr:pic>
      <xdr:nvPicPr>
        <xdr:cNvPr id="3" name="image2.png">
          <a:extLst>
            <a:ext uri="{FF2B5EF4-FFF2-40B4-BE49-F238E27FC236}">
              <a16:creationId xmlns:a16="http://schemas.microsoft.com/office/drawing/2014/main" xmlns=""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2</xdr:col>
      <xdr:colOff>647700</xdr:colOff>
      <xdr:row>112</xdr:row>
      <xdr:rowOff>0</xdr:rowOff>
    </xdr:from>
    <xdr:ext cx="752475" cy="0"/>
    <xdr:pic>
      <xdr:nvPicPr>
        <xdr:cNvPr id="4" name="image2.png">
          <a:extLst>
            <a:ext uri="{FF2B5EF4-FFF2-40B4-BE49-F238E27FC236}">
              <a16:creationId xmlns:a16="http://schemas.microsoft.com/office/drawing/2014/main" xmlns="" id="{00000000-0008-0000-0100-000004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2</xdr:col>
      <xdr:colOff>647700</xdr:colOff>
      <xdr:row>112</xdr:row>
      <xdr:rowOff>0</xdr:rowOff>
    </xdr:from>
    <xdr:ext cx="752475" cy="0"/>
    <xdr:pic>
      <xdr:nvPicPr>
        <xdr:cNvPr id="5" name="image2.png">
          <a:extLst>
            <a:ext uri="{FF2B5EF4-FFF2-40B4-BE49-F238E27FC236}">
              <a16:creationId xmlns:a16="http://schemas.microsoft.com/office/drawing/2014/main" xmlns="" id="{00000000-0008-0000-0100-000005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2</xdr:col>
      <xdr:colOff>647700</xdr:colOff>
      <xdr:row>112</xdr:row>
      <xdr:rowOff>0</xdr:rowOff>
    </xdr:from>
    <xdr:ext cx="752475" cy="0"/>
    <xdr:pic>
      <xdr:nvPicPr>
        <xdr:cNvPr id="6" name="image2.png">
          <a:extLst>
            <a:ext uri="{FF2B5EF4-FFF2-40B4-BE49-F238E27FC236}">
              <a16:creationId xmlns:a16="http://schemas.microsoft.com/office/drawing/2014/main" xmlns="" id="{00000000-0008-0000-0100-000006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2</xdr:col>
      <xdr:colOff>647700</xdr:colOff>
      <xdr:row>112</xdr:row>
      <xdr:rowOff>0</xdr:rowOff>
    </xdr:from>
    <xdr:ext cx="752475" cy="0"/>
    <xdr:pic>
      <xdr:nvPicPr>
        <xdr:cNvPr id="7" name="image2.png">
          <a:extLst>
            <a:ext uri="{FF2B5EF4-FFF2-40B4-BE49-F238E27FC236}">
              <a16:creationId xmlns:a16="http://schemas.microsoft.com/office/drawing/2014/main" xmlns="" id="{00000000-0008-0000-0100-000007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2</xdr:col>
      <xdr:colOff>647700</xdr:colOff>
      <xdr:row>112</xdr:row>
      <xdr:rowOff>0</xdr:rowOff>
    </xdr:from>
    <xdr:ext cx="752475" cy="0"/>
    <xdr:pic>
      <xdr:nvPicPr>
        <xdr:cNvPr id="8" name="image2.png">
          <a:extLst>
            <a:ext uri="{FF2B5EF4-FFF2-40B4-BE49-F238E27FC236}">
              <a16:creationId xmlns:a16="http://schemas.microsoft.com/office/drawing/2014/main" xmlns="" id="{00000000-0008-0000-0100-000008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2</xdr:col>
      <xdr:colOff>647700</xdr:colOff>
      <xdr:row>112</xdr:row>
      <xdr:rowOff>0</xdr:rowOff>
    </xdr:from>
    <xdr:ext cx="752475" cy="0"/>
    <xdr:pic>
      <xdr:nvPicPr>
        <xdr:cNvPr id="9" name="image2.png">
          <a:extLst>
            <a:ext uri="{FF2B5EF4-FFF2-40B4-BE49-F238E27FC236}">
              <a16:creationId xmlns:a16="http://schemas.microsoft.com/office/drawing/2014/main" xmlns="" id="{00000000-0008-0000-0100-000009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2</xdr:col>
      <xdr:colOff>647700</xdr:colOff>
      <xdr:row>112</xdr:row>
      <xdr:rowOff>0</xdr:rowOff>
    </xdr:from>
    <xdr:ext cx="752475" cy="0"/>
    <xdr:pic>
      <xdr:nvPicPr>
        <xdr:cNvPr id="10" name="image2.png">
          <a:extLst>
            <a:ext uri="{FF2B5EF4-FFF2-40B4-BE49-F238E27FC236}">
              <a16:creationId xmlns:a16="http://schemas.microsoft.com/office/drawing/2014/main" xmlns="" id="{00000000-0008-0000-0100-00000A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2</xdr:col>
      <xdr:colOff>647700</xdr:colOff>
      <xdr:row>112</xdr:row>
      <xdr:rowOff>0</xdr:rowOff>
    </xdr:from>
    <xdr:ext cx="752475" cy="0"/>
    <xdr:pic>
      <xdr:nvPicPr>
        <xdr:cNvPr id="11" name="image2.png">
          <a:extLst>
            <a:ext uri="{FF2B5EF4-FFF2-40B4-BE49-F238E27FC236}">
              <a16:creationId xmlns:a16="http://schemas.microsoft.com/office/drawing/2014/main" xmlns="" id="{00000000-0008-0000-0100-00000B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2</xdr:col>
      <xdr:colOff>647700</xdr:colOff>
      <xdr:row>112</xdr:row>
      <xdr:rowOff>0</xdr:rowOff>
    </xdr:from>
    <xdr:ext cx="752475" cy="0"/>
    <xdr:pic>
      <xdr:nvPicPr>
        <xdr:cNvPr id="12" name="image2.png">
          <a:extLst>
            <a:ext uri="{FF2B5EF4-FFF2-40B4-BE49-F238E27FC236}">
              <a16:creationId xmlns:a16="http://schemas.microsoft.com/office/drawing/2014/main" xmlns="" id="{00000000-0008-0000-0100-00000C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2</xdr:col>
      <xdr:colOff>647700</xdr:colOff>
      <xdr:row>112</xdr:row>
      <xdr:rowOff>0</xdr:rowOff>
    </xdr:from>
    <xdr:ext cx="752475" cy="0"/>
    <xdr:pic>
      <xdr:nvPicPr>
        <xdr:cNvPr id="13" name="image2.png">
          <a:extLst>
            <a:ext uri="{FF2B5EF4-FFF2-40B4-BE49-F238E27FC236}">
              <a16:creationId xmlns:a16="http://schemas.microsoft.com/office/drawing/2014/main" xmlns="" id="{00000000-0008-0000-0100-00000D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6</xdr:col>
      <xdr:colOff>190500</xdr:colOff>
      <xdr:row>0</xdr:row>
      <xdr:rowOff>47625</xdr:rowOff>
    </xdr:from>
    <xdr:ext cx="2009775" cy="904875"/>
    <xdr:pic>
      <xdr:nvPicPr>
        <xdr:cNvPr id="2" name="image1.png">
          <a:extLst>
            <a:ext uri="{FF2B5EF4-FFF2-40B4-BE49-F238E27FC236}">
              <a16:creationId xmlns:a16="http://schemas.microsoft.com/office/drawing/2014/main" xmlns=""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2</xdr:col>
      <xdr:colOff>533400</xdr:colOff>
      <xdr:row>7</xdr:row>
      <xdr:rowOff>0</xdr:rowOff>
    </xdr:from>
    <xdr:ext cx="485775" cy="0"/>
    <xdr:pic>
      <xdr:nvPicPr>
        <xdr:cNvPr id="2" name="image2.png">
          <a:extLst>
            <a:ext uri="{FF2B5EF4-FFF2-40B4-BE49-F238E27FC236}">
              <a16:creationId xmlns:a16="http://schemas.microsoft.com/office/drawing/2014/main" xmlns=""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0</xdr:row>
      <xdr:rowOff>0</xdr:rowOff>
    </xdr:from>
    <xdr:ext cx="2047875" cy="1000125"/>
    <xdr:pic>
      <xdr:nvPicPr>
        <xdr:cNvPr id="3" name="image1.png">
          <a:extLst>
            <a:ext uri="{FF2B5EF4-FFF2-40B4-BE49-F238E27FC236}">
              <a16:creationId xmlns:a16="http://schemas.microsoft.com/office/drawing/2014/main" xmlns="" id="{00000000-0008-0000-04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5</xdr:col>
      <xdr:colOff>0</xdr:colOff>
      <xdr:row>140</xdr:row>
      <xdr:rowOff>-19050</xdr:rowOff>
    </xdr:from>
    <xdr:ext cx="142875" cy="38100"/>
    <xdr:sp macro="" textlink="">
      <xdr:nvSpPr>
        <xdr:cNvPr id="3" name="Shape 3">
          <a:extLst>
            <a:ext uri="{FF2B5EF4-FFF2-40B4-BE49-F238E27FC236}">
              <a16:creationId xmlns:a16="http://schemas.microsoft.com/office/drawing/2014/main" xmlns="" id="{00000000-0008-0000-0500-000003000000}"/>
            </a:ext>
          </a:extLst>
        </xdr:cNvPr>
        <xdr:cNvSpPr txBox="1"/>
      </xdr:nvSpPr>
      <xdr:spPr>
        <a:xfrm>
          <a:off x="5274563" y="3780000"/>
          <a:ext cx="142875" cy="0"/>
        </a:xfrm>
        <a:prstGeom prst="rect">
          <a:avLst/>
        </a:prstGeom>
        <a:noFill/>
        <a:ln>
          <a:noFill/>
        </a:ln>
      </xdr:spPr>
      <xdr:txBody>
        <a:bodyPr spcFirstLastPara="1" wrap="square" lIns="18275" tIns="18275" rIns="0" bIns="0" anchor="t" anchorCtr="0">
          <a:noAutofit/>
        </a:bodyPr>
        <a:lstStyle/>
        <a:p>
          <a:pPr marL="0" lvl="0" indent="0" algn="l" rtl="1">
            <a:spcBef>
              <a:spcPts val="0"/>
            </a:spcBef>
            <a:spcAft>
              <a:spcPts val="0"/>
            </a:spcAft>
            <a:buNone/>
          </a:pPr>
          <a:r>
            <a:rPr lang="en-US" sz="1000" b="1" i="0" strike="noStrike">
              <a:solidFill>
                <a:srgbClr val="000000"/>
              </a:solidFill>
              <a:latin typeface="Arial"/>
              <a:ea typeface="Arial"/>
              <a:cs typeface="Arial"/>
              <a:sym typeface="Arial"/>
            </a:rPr>
            <a:t>De este Año</a:t>
          </a:r>
          <a:endParaRPr sz="1400"/>
        </a:p>
      </xdr:txBody>
    </xdr:sp>
    <xdr:clientData fLocksWithSheet="0"/>
  </xdr:oneCellAnchor>
  <xdr:oneCellAnchor>
    <xdr:from>
      <xdr:col>5</xdr:col>
      <xdr:colOff>0</xdr:colOff>
      <xdr:row>203</xdr:row>
      <xdr:rowOff>133350</xdr:rowOff>
    </xdr:from>
    <xdr:ext cx="400050" cy="38100"/>
    <xdr:sp macro="" textlink="">
      <xdr:nvSpPr>
        <xdr:cNvPr id="4" name="Shape 4">
          <a:extLst>
            <a:ext uri="{FF2B5EF4-FFF2-40B4-BE49-F238E27FC236}">
              <a16:creationId xmlns:a16="http://schemas.microsoft.com/office/drawing/2014/main" xmlns="" id="{00000000-0008-0000-0500-000004000000}"/>
            </a:ext>
          </a:extLst>
        </xdr:cNvPr>
        <xdr:cNvSpPr txBox="1"/>
      </xdr:nvSpPr>
      <xdr:spPr>
        <a:xfrm>
          <a:off x="5145975" y="3780000"/>
          <a:ext cx="400050" cy="0"/>
        </a:xfrm>
        <a:prstGeom prst="rect">
          <a:avLst/>
        </a:prstGeom>
        <a:noFill/>
        <a:ln>
          <a:noFill/>
        </a:ln>
      </xdr:spPr>
      <xdr:txBody>
        <a:bodyPr spcFirstLastPara="1" wrap="square" lIns="27425" tIns="22850" rIns="0" bIns="0" anchor="t" anchorCtr="0">
          <a:noAutofit/>
        </a:bodyPr>
        <a:lstStyle/>
        <a:p>
          <a:pPr marL="0" lvl="0" indent="0" algn="l" rtl="1">
            <a:spcBef>
              <a:spcPts val="0"/>
            </a:spcBef>
            <a:spcAft>
              <a:spcPts val="0"/>
            </a:spcAft>
            <a:buNone/>
          </a:pPr>
          <a:r>
            <a:rPr lang="en-US" sz="1000" b="1" i="0" strike="noStrike">
              <a:solidFill>
                <a:srgbClr val="000000"/>
              </a:solidFill>
              <a:latin typeface="Arial"/>
              <a:ea typeface="Arial"/>
              <a:cs typeface="Arial"/>
              <a:sym typeface="Arial"/>
            </a:rPr>
            <a:t>De este Año</a:t>
          </a:r>
          <a:endParaRPr sz="1400"/>
        </a:p>
      </xdr:txBody>
    </xdr:sp>
    <xdr:clientData fLocksWithSheet="0"/>
  </xdr:oneCellAnchor>
  <xdr:oneCellAnchor>
    <xdr:from>
      <xdr:col>5</xdr:col>
      <xdr:colOff>0</xdr:colOff>
      <xdr:row>140</xdr:row>
      <xdr:rowOff>-19050</xdr:rowOff>
    </xdr:from>
    <xdr:ext cx="142875" cy="38100"/>
    <xdr:sp macro="" textlink="">
      <xdr:nvSpPr>
        <xdr:cNvPr id="5" name="Shape 5">
          <a:extLst>
            <a:ext uri="{FF2B5EF4-FFF2-40B4-BE49-F238E27FC236}">
              <a16:creationId xmlns:a16="http://schemas.microsoft.com/office/drawing/2014/main" xmlns="" id="{00000000-0008-0000-0500-000005000000}"/>
            </a:ext>
          </a:extLst>
        </xdr:cNvPr>
        <xdr:cNvSpPr txBox="1"/>
      </xdr:nvSpPr>
      <xdr:spPr>
        <a:xfrm>
          <a:off x="5274563" y="3780000"/>
          <a:ext cx="142875" cy="0"/>
        </a:xfrm>
        <a:prstGeom prst="rect">
          <a:avLst/>
        </a:prstGeom>
        <a:noFill/>
        <a:ln>
          <a:noFill/>
        </a:ln>
      </xdr:spPr>
      <xdr:txBody>
        <a:bodyPr spcFirstLastPara="1" wrap="square" lIns="18275" tIns="18275" rIns="0" bIns="0" anchor="t" anchorCtr="0">
          <a:noAutofit/>
        </a:bodyPr>
        <a:lstStyle/>
        <a:p>
          <a:pPr marL="0" lvl="0" indent="0" algn="l" rtl="1">
            <a:spcBef>
              <a:spcPts val="0"/>
            </a:spcBef>
            <a:spcAft>
              <a:spcPts val="0"/>
            </a:spcAft>
            <a:buNone/>
          </a:pPr>
          <a:r>
            <a:rPr lang="en-US" sz="1000" b="1" i="0" strike="noStrike">
              <a:solidFill>
                <a:srgbClr val="000000"/>
              </a:solidFill>
              <a:latin typeface="Arial"/>
              <a:ea typeface="Arial"/>
              <a:cs typeface="Arial"/>
              <a:sym typeface="Arial"/>
            </a:rPr>
            <a:t>De este Año</a:t>
          </a:r>
          <a:endParaRPr sz="1400"/>
        </a:p>
      </xdr:txBody>
    </xdr:sp>
    <xdr:clientData fLocksWithSheet="0"/>
  </xdr:oneCellAnchor>
  <xdr:oneCellAnchor>
    <xdr:from>
      <xdr:col>5</xdr:col>
      <xdr:colOff>0</xdr:colOff>
      <xdr:row>203</xdr:row>
      <xdr:rowOff>133350</xdr:rowOff>
    </xdr:from>
    <xdr:ext cx="400050" cy="38100"/>
    <xdr:sp macro="" textlink="">
      <xdr:nvSpPr>
        <xdr:cNvPr id="6" name="Shape 6">
          <a:extLst>
            <a:ext uri="{FF2B5EF4-FFF2-40B4-BE49-F238E27FC236}">
              <a16:creationId xmlns:a16="http://schemas.microsoft.com/office/drawing/2014/main" xmlns="" id="{00000000-0008-0000-0500-000006000000}"/>
            </a:ext>
          </a:extLst>
        </xdr:cNvPr>
        <xdr:cNvSpPr txBox="1"/>
      </xdr:nvSpPr>
      <xdr:spPr>
        <a:xfrm>
          <a:off x="5145975" y="3780000"/>
          <a:ext cx="400050" cy="0"/>
        </a:xfrm>
        <a:prstGeom prst="rect">
          <a:avLst/>
        </a:prstGeom>
        <a:noFill/>
        <a:ln>
          <a:noFill/>
        </a:ln>
      </xdr:spPr>
      <xdr:txBody>
        <a:bodyPr spcFirstLastPara="1" wrap="square" lIns="27425" tIns="22850" rIns="0" bIns="0" anchor="t" anchorCtr="0">
          <a:noAutofit/>
        </a:bodyPr>
        <a:lstStyle/>
        <a:p>
          <a:pPr marL="0" lvl="0" indent="0" algn="l" rtl="1">
            <a:spcBef>
              <a:spcPts val="0"/>
            </a:spcBef>
            <a:spcAft>
              <a:spcPts val="0"/>
            </a:spcAft>
            <a:buNone/>
          </a:pPr>
          <a:r>
            <a:rPr lang="en-US" sz="1000" b="1" i="0" strike="noStrike">
              <a:solidFill>
                <a:srgbClr val="000000"/>
              </a:solidFill>
              <a:latin typeface="Arial"/>
              <a:ea typeface="Arial"/>
              <a:cs typeface="Arial"/>
              <a:sym typeface="Arial"/>
            </a:rPr>
            <a:t>De este Año</a:t>
          </a:r>
          <a:endParaRPr sz="1400"/>
        </a:p>
      </xdr:txBody>
    </xdr:sp>
    <xdr:clientData fLocksWithSheet="0"/>
  </xdr:oneCellAnchor>
  <xdr:oneCellAnchor>
    <xdr:from>
      <xdr:col>5</xdr:col>
      <xdr:colOff>0</xdr:colOff>
      <xdr:row>140</xdr:row>
      <xdr:rowOff>-19050</xdr:rowOff>
    </xdr:from>
    <xdr:ext cx="142875" cy="38100"/>
    <xdr:sp macro="" textlink="">
      <xdr:nvSpPr>
        <xdr:cNvPr id="7" name="Shape 7">
          <a:extLst>
            <a:ext uri="{FF2B5EF4-FFF2-40B4-BE49-F238E27FC236}">
              <a16:creationId xmlns:a16="http://schemas.microsoft.com/office/drawing/2014/main" xmlns="" id="{00000000-0008-0000-0500-000007000000}"/>
            </a:ext>
          </a:extLst>
        </xdr:cNvPr>
        <xdr:cNvSpPr txBox="1"/>
      </xdr:nvSpPr>
      <xdr:spPr>
        <a:xfrm>
          <a:off x="5274563" y="3780000"/>
          <a:ext cx="142875" cy="0"/>
        </a:xfrm>
        <a:prstGeom prst="rect">
          <a:avLst/>
        </a:prstGeom>
        <a:noFill/>
        <a:ln>
          <a:noFill/>
        </a:ln>
      </xdr:spPr>
      <xdr:txBody>
        <a:bodyPr spcFirstLastPara="1" wrap="square" lIns="18275" tIns="18275" rIns="0" bIns="0" anchor="t" anchorCtr="0">
          <a:noAutofit/>
        </a:bodyPr>
        <a:lstStyle/>
        <a:p>
          <a:pPr marL="0" lvl="0" indent="0" algn="l" rtl="1">
            <a:spcBef>
              <a:spcPts val="0"/>
            </a:spcBef>
            <a:spcAft>
              <a:spcPts val="0"/>
            </a:spcAft>
            <a:buNone/>
          </a:pPr>
          <a:r>
            <a:rPr lang="en-US" sz="1000" b="1" i="0" strike="noStrike">
              <a:solidFill>
                <a:srgbClr val="000000"/>
              </a:solidFill>
              <a:latin typeface="Arial"/>
              <a:ea typeface="Arial"/>
              <a:cs typeface="Arial"/>
              <a:sym typeface="Arial"/>
            </a:rPr>
            <a:t>De este Año</a:t>
          </a:r>
          <a:endParaRPr sz="1400"/>
        </a:p>
      </xdr:txBody>
    </xdr:sp>
    <xdr:clientData fLocksWithSheet="0"/>
  </xdr:oneCellAnchor>
  <xdr:oneCellAnchor>
    <xdr:from>
      <xdr:col>5</xdr:col>
      <xdr:colOff>0</xdr:colOff>
      <xdr:row>203</xdr:row>
      <xdr:rowOff>133350</xdr:rowOff>
    </xdr:from>
    <xdr:ext cx="400050" cy="38100"/>
    <xdr:sp macro="" textlink="">
      <xdr:nvSpPr>
        <xdr:cNvPr id="8" name="Shape 8">
          <a:extLst>
            <a:ext uri="{FF2B5EF4-FFF2-40B4-BE49-F238E27FC236}">
              <a16:creationId xmlns:a16="http://schemas.microsoft.com/office/drawing/2014/main" xmlns="" id="{00000000-0008-0000-0500-000008000000}"/>
            </a:ext>
          </a:extLst>
        </xdr:cNvPr>
        <xdr:cNvSpPr txBox="1"/>
      </xdr:nvSpPr>
      <xdr:spPr>
        <a:xfrm>
          <a:off x="5145975" y="3780000"/>
          <a:ext cx="400050" cy="0"/>
        </a:xfrm>
        <a:prstGeom prst="rect">
          <a:avLst/>
        </a:prstGeom>
        <a:noFill/>
        <a:ln>
          <a:noFill/>
        </a:ln>
      </xdr:spPr>
      <xdr:txBody>
        <a:bodyPr spcFirstLastPara="1" wrap="square" lIns="27425" tIns="22850" rIns="0" bIns="0" anchor="t" anchorCtr="0">
          <a:noAutofit/>
        </a:bodyPr>
        <a:lstStyle/>
        <a:p>
          <a:pPr marL="0" lvl="0" indent="0" algn="l" rtl="1">
            <a:spcBef>
              <a:spcPts val="0"/>
            </a:spcBef>
            <a:spcAft>
              <a:spcPts val="0"/>
            </a:spcAft>
            <a:buNone/>
          </a:pPr>
          <a:r>
            <a:rPr lang="en-US" sz="1000" b="1" i="0" strike="noStrike">
              <a:solidFill>
                <a:srgbClr val="000000"/>
              </a:solidFill>
              <a:latin typeface="Arial"/>
              <a:ea typeface="Arial"/>
              <a:cs typeface="Arial"/>
              <a:sym typeface="Arial"/>
            </a:rPr>
            <a:t>De este Año</a:t>
          </a:r>
          <a:endParaRPr sz="1400"/>
        </a:p>
      </xdr:txBody>
    </xdr:sp>
    <xdr:clientData fLocksWithSheet="0"/>
  </xdr:oneCellAnchor>
  <xdr:oneCellAnchor>
    <xdr:from>
      <xdr:col>5</xdr:col>
      <xdr:colOff>0</xdr:colOff>
      <xdr:row>140</xdr:row>
      <xdr:rowOff>-19050</xdr:rowOff>
    </xdr:from>
    <xdr:ext cx="142875" cy="38100"/>
    <xdr:sp macro="" textlink="">
      <xdr:nvSpPr>
        <xdr:cNvPr id="9" name="Shape 9">
          <a:extLst>
            <a:ext uri="{FF2B5EF4-FFF2-40B4-BE49-F238E27FC236}">
              <a16:creationId xmlns:a16="http://schemas.microsoft.com/office/drawing/2014/main" xmlns="" id="{00000000-0008-0000-0500-000009000000}"/>
            </a:ext>
          </a:extLst>
        </xdr:cNvPr>
        <xdr:cNvSpPr txBox="1"/>
      </xdr:nvSpPr>
      <xdr:spPr>
        <a:xfrm>
          <a:off x="5274563" y="3780000"/>
          <a:ext cx="142875" cy="0"/>
        </a:xfrm>
        <a:prstGeom prst="rect">
          <a:avLst/>
        </a:prstGeom>
        <a:noFill/>
        <a:ln>
          <a:noFill/>
        </a:ln>
      </xdr:spPr>
      <xdr:txBody>
        <a:bodyPr spcFirstLastPara="1" wrap="square" lIns="18275" tIns="18275" rIns="0" bIns="0" anchor="t" anchorCtr="0">
          <a:noAutofit/>
        </a:bodyPr>
        <a:lstStyle/>
        <a:p>
          <a:pPr marL="0" lvl="0" indent="0" algn="l" rtl="1">
            <a:spcBef>
              <a:spcPts val="0"/>
            </a:spcBef>
            <a:spcAft>
              <a:spcPts val="0"/>
            </a:spcAft>
            <a:buNone/>
          </a:pPr>
          <a:r>
            <a:rPr lang="en-US" sz="1000" b="1" i="0" strike="noStrike">
              <a:solidFill>
                <a:srgbClr val="000000"/>
              </a:solidFill>
              <a:latin typeface="Arial"/>
              <a:ea typeface="Arial"/>
              <a:cs typeface="Arial"/>
              <a:sym typeface="Arial"/>
            </a:rPr>
            <a:t>De este Año</a:t>
          </a:r>
          <a:endParaRPr sz="1400"/>
        </a:p>
      </xdr:txBody>
    </xdr:sp>
    <xdr:clientData fLocksWithSheet="0"/>
  </xdr:oneCellAnchor>
  <xdr:oneCellAnchor>
    <xdr:from>
      <xdr:col>5</xdr:col>
      <xdr:colOff>0</xdr:colOff>
      <xdr:row>203</xdr:row>
      <xdr:rowOff>133350</xdr:rowOff>
    </xdr:from>
    <xdr:ext cx="400050" cy="38100"/>
    <xdr:sp macro="" textlink="">
      <xdr:nvSpPr>
        <xdr:cNvPr id="10" name="Shape 10">
          <a:extLst>
            <a:ext uri="{FF2B5EF4-FFF2-40B4-BE49-F238E27FC236}">
              <a16:creationId xmlns:a16="http://schemas.microsoft.com/office/drawing/2014/main" xmlns="" id="{00000000-0008-0000-0500-00000A000000}"/>
            </a:ext>
          </a:extLst>
        </xdr:cNvPr>
        <xdr:cNvSpPr txBox="1"/>
      </xdr:nvSpPr>
      <xdr:spPr>
        <a:xfrm>
          <a:off x="5145975" y="3780000"/>
          <a:ext cx="400050" cy="0"/>
        </a:xfrm>
        <a:prstGeom prst="rect">
          <a:avLst/>
        </a:prstGeom>
        <a:noFill/>
        <a:ln>
          <a:noFill/>
        </a:ln>
      </xdr:spPr>
      <xdr:txBody>
        <a:bodyPr spcFirstLastPara="1" wrap="square" lIns="27425" tIns="22850" rIns="0" bIns="0" anchor="t" anchorCtr="0">
          <a:noAutofit/>
        </a:bodyPr>
        <a:lstStyle/>
        <a:p>
          <a:pPr marL="0" lvl="0" indent="0" algn="l" rtl="1">
            <a:spcBef>
              <a:spcPts val="0"/>
            </a:spcBef>
            <a:spcAft>
              <a:spcPts val="0"/>
            </a:spcAft>
            <a:buNone/>
          </a:pPr>
          <a:r>
            <a:rPr lang="en-US" sz="1000" b="1" i="0" strike="noStrike">
              <a:solidFill>
                <a:srgbClr val="000000"/>
              </a:solidFill>
              <a:latin typeface="Arial"/>
              <a:ea typeface="Arial"/>
              <a:cs typeface="Arial"/>
              <a:sym typeface="Arial"/>
            </a:rPr>
            <a:t>De este Año</a:t>
          </a:r>
          <a:endParaRPr sz="1400"/>
        </a:p>
      </xdr:txBody>
    </xdr:sp>
    <xdr:clientData fLocksWithSheet="0"/>
  </xdr:oneCellAnchor>
  <xdr:oneCellAnchor>
    <xdr:from>
      <xdr:col>5</xdr:col>
      <xdr:colOff>0</xdr:colOff>
      <xdr:row>146</xdr:row>
      <xdr:rowOff>-19050</xdr:rowOff>
    </xdr:from>
    <xdr:ext cx="142875" cy="38100"/>
    <xdr:sp macro="" textlink="">
      <xdr:nvSpPr>
        <xdr:cNvPr id="11" name="Shape 11">
          <a:extLst>
            <a:ext uri="{FF2B5EF4-FFF2-40B4-BE49-F238E27FC236}">
              <a16:creationId xmlns:a16="http://schemas.microsoft.com/office/drawing/2014/main" xmlns="" id="{00000000-0008-0000-0500-00000B000000}"/>
            </a:ext>
          </a:extLst>
        </xdr:cNvPr>
        <xdr:cNvSpPr txBox="1"/>
      </xdr:nvSpPr>
      <xdr:spPr>
        <a:xfrm>
          <a:off x="5274563" y="3780000"/>
          <a:ext cx="142875" cy="0"/>
        </a:xfrm>
        <a:prstGeom prst="rect">
          <a:avLst/>
        </a:prstGeom>
        <a:noFill/>
        <a:ln>
          <a:noFill/>
        </a:ln>
      </xdr:spPr>
      <xdr:txBody>
        <a:bodyPr spcFirstLastPara="1" wrap="square" lIns="18275" tIns="18275" rIns="0" bIns="0" anchor="t" anchorCtr="0">
          <a:noAutofit/>
        </a:bodyPr>
        <a:lstStyle/>
        <a:p>
          <a:pPr marL="0" lvl="0" indent="0" algn="l" rtl="1">
            <a:spcBef>
              <a:spcPts val="0"/>
            </a:spcBef>
            <a:spcAft>
              <a:spcPts val="0"/>
            </a:spcAft>
            <a:buNone/>
          </a:pPr>
          <a:r>
            <a:rPr lang="en-US" sz="1000" b="1" i="0" strike="noStrike">
              <a:solidFill>
                <a:srgbClr val="000000"/>
              </a:solidFill>
              <a:latin typeface="Arial"/>
              <a:ea typeface="Arial"/>
              <a:cs typeface="Arial"/>
              <a:sym typeface="Arial"/>
            </a:rPr>
            <a:t>De este Año</a:t>
          </a:r>
          <a:endParaRPr sz="1400"/>
        </a:p>
      </xdr:txBody>
    </xdr:sp>
    <xdr:clientData fLocksWithSheet="0"/>
  </xdr:oneCellAnchor>
  <xdr:oneCellAnchor>
    <xdr:from>
      <xdr:col>5</xdr:col>
      <xdr:colOff>0</xdr:colOff>
      <xdr:row>219</xdr:row>
      <xdr:rowOff>133350</xdr:rowOff>
    </xdr:from>
    <xdr:ext cx="400050" cy="38100"/>
    <xdr:sp macro="" textlink="">
      <xdr:nvSpPr>
        <xdr:cNvPr id="12" name="Shape 12">
          <a:extLst>
            <a:ext uri="{FF2B5EF4-FFF2-40B4-BE49-F238E27FC236}">
              <a16:creationId xmlns:a16="http://schemas.microsoft.com/office/drawing/2014/main" xmlns="" id="{00000000-0008-0000-0500-00000C000000}"/>
            </a:ext>
          </a:extLst>
        </xdr:cNvPr>
        <xdr:cNvSpPr txBox="1"/>
      </xdr:nvSpPr>
      <xdr:spPr>
        <a:xfrm>
          <a:off x="5145975" y="3780000"/>
          <a:ext cx="400050" cy="0"/>
        </a:xfrm>
        <a:prstGeom prst="rect">
          <a:avLst/>
        </a:prstGeom>
        <a:noFill/>
        <a:ln>
          <a:noFill/>
        </a:ln>
      </xdr:spPr>
      <xdr:txBody>
        <a:bodyPr spcFirstLastPara="1" wrap="square" lIns="27425" tIns="22850" rIns="0" bIns="0" anchor="t" anchorCtr="0">
          <a:noAutofit/>
        </a:bodyPr>
        <a:lstStyle/>
        <a:p>
          <a:pPr marL="0" lvl="0" indent="0" algn="l" rtl="1">
            <a:spcBef>
              <a:spcPts val="0"/>
            </a:spcBef>
            <a:spcAft>
              <a:spcPts val="0"/>
            </a:spcAft>
            <a:buNone/>
          </a:pPr>
          <a:r>
            <a:rPr lang="en-US" sz="1000" b="1" i="0" strike="noStrike">
              <a:solidFill>
                <a:srgbClr val="000000"/>
              </a:solidFill>
              <a:latin typeface="Arial"/>
              <a:ea typeface="Arial"/>
              <a:cs typeface="Arial"/>
              <a:sym typeface="Arial"/>
            </a:rPr>
            <a:t>De este Año</a:t>
          </a:r>
          <a:endParaRPr sz="1400"/>
        </a:p>
      </xdr:txBody>
    </xdr:sp>
    <xdr:clientData fLocksWithSheet="0"/>
  </xdr:oneCellAnchor>
  <xdr:oneCellAnchor>
    <xdr:from>
      <xdr:col>5</xdr:col>
      <xdr:colOff>0</xdr:colOff>
      <xdr:row>146</xdr:row>
      <xdr:rowOff>-19050</xdr:rowOff>
    </xdr:from>
    <xdr:ext cx="142875" cy="38100"/>
    <xdr:sp macro="" textlink="">
      <xdr:nvSpPr>
        <xdr:cNvPr id="13" name="Shape 13">
          <a:extLst>
            <a:ext uri="{FF2B5EF4-FFF2-40B4-BE49-F238E27FC236}">
              <a16:creationId xmlns:a16="http://schemas.microsoft.com/office/drawing/2014/main" xmlns="" id="{00000000-0008-0000-0500-00000D000000}"/>
            </a:ext>
          </a:extLst>
        </xdr:cNvPr>
        <xdr:cNvSpPr txBox="1"/>
      </xdr:nvSpPr>
      <xdr:spPr>
        <a:xfrm>
          <a:off x="5274563" y="3780000"/>
          <a:ext cx="142875" cy="0"/>
        </a:xfrm>
        <a:prstGeom prst="rect">
          <a:avLst/>
        </a:prstGeom>
        <a:noFill/>
        <a:ln>
          <a:noFill/>
        </a:ln>
      </xdr:spPr>
      <xdr:txBody>
        <a:bodyPr spcFirstLastPara="1" wrap="square" lIns="18275" tIns="18275" rIns="0" bIns="0" anchor="t" anchorCtr="0">
          <a:noAutofit/>
        </a:bodyPr>
        <a:lstStyle/>
        <a:p>
          <a:pPr marL="0" lvl="0" indent="0" algn="l" rtl="1">
            <a:spcBef>
              <a:spcPts val="0"/>
            </a:spcBef>
            <a:spcAft>
              <a:spcPts val="0"/>
            </a:spcAft>
            <a:buNone/>
          </a:pPr>
          <a:r>
            <a:rPr lang="en-US" sz="1000" b="1" i="0" strike="noStrike">
              <a:solidFill>
                <a:srgbClr val="000000"/>
              </a:solidFill>
              <a:latin typeface="Arial"/>
              <a:ea typeface="Arial"/>
              <a:cs typeface="Arial"/>
              <a:sym typeface="Arial"/>
            </a:rPr>
            <a:t>De este Año</a:t>
          </a:r>
          <a:endParaRPr sz="1400"/>
        </a:p>
      </xdr:txBody>
    </xdr:sp>
    <xdr:clientData fLocksWithSheet="0"/>
  </xdr:oneCellAnchor>
  <xdr:oneCellAnchor>
    <xdr:from>
      <xdr:col>5</xdr:col>
      <xdr:colOff>0</xdr:colOff>
      <xdr:row>219</xdr:row>
      <xdr:rowOff>133350</xdr:rowOff>
    </xdr:from>
    <xdr:ext cx="400050" cy="38100"/>
    <xdr:sp macro="" textlink="">
      <xdr:nvSpPr>
        <xdr:cNvPr id="14" name="Shape 14">
          <a:extLst>
            <a:ext uri="{FF2B5EF4-FFF2-40B4-BE49-F238E27FC236}">
              <a16:creationId xmlns:a16="http://schemas.microsoft.com/office/drawing/2014/main" xmlns="" id="{00000000-0008-0000-0500-00000E000000}"/>
            </a:ext>
          </a:extLst>
        </xdr:cNvPr>
        <xdr:cNvSpPr txBox="1"/>
      </xdr:nvSpPr>
      <xdr:spPr>
        <a:xfrm>
          <a:off x="5145975" y="3780000"/>
          <a:ext cx="400050" cy="0"/>
        </a:xfrm>
        <a:prstGeom prst="rect">
          <a:avLst/>
        </a:prstGeom>
        <a:noFill/>
        <a:ln>
          <a:noFill/>
        </a:ln>
      </xdr:spPr>
      <xdr:txBody>
        <a:bodyPr spcFirstLastPara="1" wrap="square" lIns="27425" tIns="22850" rIns="0" bIns="0" anchor="t" anchorCtr="0">
          <a:noAutofit/>
        </a:bodyPr>
        <a:lstStyle/>
        <a:p>
          <a:pPr marL="0" lvl="0" indent="0" algn="l" rtl="1">
            <a:spcBef>
              <a:spcPts val="0"/>
            </a:spcBef>
            <a:spcAft>
              <a:spcPts val="0"/>
            </a:spcAft>
            <a:buNone/>
          </a:pPr>
          <a:r>
            <a:rPr lang="en-US" sz="1000" b="1" i="0" strike="noStrike">
              <a:solidFill>
                <a:srgbClr val="000000"/>
              </a:solidFill>
              <a:latin typeface="Arial"/>
              <a:ea typeface="Arial"/>
              <a:cs typeface="Arial"/>
              <a:sym typeface="Arial"/>
            </a:rPr>
            <a:t>De este Año</a:t>
          </a:r>
          <a:endParaRPr sz="1400"/>
        </a:p>
      </xdr:txBody>
    </xdr:sp>
    <xdr:clientData fLocksWithSheet="0"/>
  </xdr:oneCellAnchor>
  <xdr:oneCellAnchor>
    <xdr:from>
      <xdr:col>5</xdr:col>
      <xdr:colOff>0</xdr:colOff>
      <xdr:row>146</xdr:row>
      <xdr:rowOff>-19050</xdr:rowOff>
    </xdr:from>
    <xdr:ext cx="142875" cy="38100"/>
    <xdr:sp macro="" textlink="">
      <xdr:nvSpPr>
        <xdr:cNvPr id="15" name="Shape 15">
          <a:extLst>
            <a:ext uri="{FF2B5EF4-FFF2-40B4-BE49-F238E27FC236}">
              <a16:creationId xmlns:a16="http://schemas.microsoft.com/office/drawing/2014/main" xmlns="" id="{00000000-0008-0000-0500-00000F000000}"/>
            </a:ext>
          </a:extLst>
        </xdr:cNvPr>
        <xdr:cNvSpPr txBox="1"/>
      </xdr:nvSpPr>
      <xdr:spPr>
        <a:xfrm>
          <a:off x="5274563" y="3780000"/>
          <a:ext cx="142875" cy="0"/>
        </a:xfrm>
        <a:prstGeom prst="rect">
          <a:avLst/>
        </a:prstGeom>
        <a:noFill/>
        <a:ln>
          <a:noFill/>
        </a:ln>
      </xdr:spPr>
      <xdr:txBody>
        <a:bodyPr spcFirstLastPara="1" wrap="square" lIns="18275" tIns="18275" rIns="0" bIns="0" anchor="t" anchorCtr="0">
          <a:noAutofit/>
        </a:bodyPr>
        <a:lstStyle/>
        <a:p>
          <a:pPr marL="0" lvl="0" indent="0" algn="l" rtl="1">
            <a:spcBef>
              <a:spcPts val="0"/>
            </a:spcBef>
            <a:spcAft>
              <a:spcPts val="0"/>
            </a:spcAft>
            <a:buNone/>
          </a:pPr>
          <a:r>
            <a:rPr lang="en-US" sz="1000" b="1" i="0" strike="noStrike">
              <a:solidFill>
                <a:srgbClr val="000000"/>
              </a:solidFill>
              <a:latin typeface="Arial"/>
              <a:ea typeface="Arial"/>
              <a:cs typeface="Arial"/>
              <a:sym typeface="Arial"/>
            </a:rPr>
            <a:t>De este Año</a:t>
          </a:r>
          <a:endParaRPr sz="1400"/>
        </a:p>
      </xdr:txBody>
    </xdr:sp>
    <xdr:clientData fLocksWithSheet="0"/>
  </xdr:oneCellAnchor>
  <xdr:oneCellAnchor>
    <xdr:from>
      <xdr:col>5</xdr:col>
      <xdr:colOff>0</xdr:colOff>
      <xdr:row>219</xdr:row>
      <xdr:rowOff>133350</xdr:rowOff>
    </xdr:from>
    <xdr:ext cx="400050" cy="38100"/>
    <xdr:sp macro="" textlink="">
      <xdr:nvSpPr>
        <xdr:cNvPr id="16" name="Shape 16">
          <a:extLst>
            <a:ext uri="{FF2B5EF4-FFF2-40B4-BE49-F238E27FC236}">
              <a16:creationId xmlns:a16="http://schemas.microsoft.com/office/drawing/2014/main" xmlns="" id="{00000000-0008-0000-0500-000010000000}"/>
            </a:ext>
          </a:extLst>
        </xdr:cNvPr>
        <xdr:cNvSpPr txBox="1"/>
      </xdr:nvSpPr>
      <xdr:spPr>
        <a:xfrm>
          <a:off x="5145975" y="3780000"/>
          <a:ext cx="400050" cy="0"/>
        </a:xfrm>
        <a:prstGeom prst="rect">
          <a:avLst/>
        </a:prstGeom>
        <a:noFill/>
        <a:ln>
          <a:noFill/>
        </a:ln>
      </xdr:spPr>
      <xdr:txBody>
        <a:bodyPr spcFirstLastPara="1" wrap="square" lIns="27425" tIns="22850" rIns="0" bIns="0" anchor="t" anchorCtr="0">
          <a:noAutofit/>
        </a:bodyPr>
        <a:lstStyle/>
        <a:p>
          <a:pPr marL="0" lvl="0" indent="0" algn="l" rtl="1">
            <a:spcBef>
              <a:spcPts val="0"/>
            </a:spcBef>
            <a:spcAft>
              <a:spcPts val="0"/>
            </a:spcAft>
            <a:buNone/>
          </a:pPr>
          <a:r>
            <a:rPr lang="en-US" sz="1000" b="1" i="0" strike="noStrike">
              <a:solidFill>
                <a:srgbClr val="000000"/>
              </a:solidFill>
              <a:latin typeface="Arial"/>
              <a:ea typeface="Arial"/>
              <a:cs typeface="Arial"/>
              <a:sym typeface="Arial"/>
            </a:rPr>
            <a:t>De este Año</a:t>
          </a:r>
          <a:endParaRPr sz="1400"/>
        </a:p>
      </xdr:txBody>
    </xdr:sp>
    <xdr:clientData fLocksWithSheet="0"/>
  </xdr:oneCellAnchor>
  <xdr:oneCellAnchor>
    <xdr:from>
      <xdr:col>5</xdr:col>
      <xdr:colOff>0</xdr:colOff>
      <xdr:row>146</xdr:row>
      <xdr:rowOff>-19050</xdr:rowOff>
    </xdr:from>
    <xdr:ext cx="142875" cy="38100"/>
    <xdr:sp macro="" textlink="">
      <xdr:nvSpPr>
        <xdr:cNvPr id="17" name="Shape 17">
          <a:extLst>
            <a:ext uri="{FF2B5EF4-FFF2-40B4-BE49-F238E27FC236}">
              <a16:creationId xmlns:a16="http://schemas.microsoft.com/office/drawing/2014/main" xmlns="" id="{00000000-0008-0000-0500-000011000000}"/>
            </a:ext>
          </a:extLst>
        </xdr:cNvPr>
        <xdr:cNvSpPr txBox="1"/>
      </xdr:nvSpPr>
      <xdr:spPr>
        <a:xfrm>
          <a:off x="5274563" y="3780000"/>
          <a:ext cx="142875" cy="0"/>
        </a:xfrm>
        <a:prstGeom prst="rect">
          <a:avLst/>
        </a:prstGeom>
        <a:noFill/>
        <a:ln>
          <a:noFill/>
        </a:ln>
      </xdr:spPr>
      <xdr:txBody>
        <a:bodyPr spcFirstLastPara="1" wrap="square" lIns="18275" tIns="18275" rIns="0" bIns="0" anchor="t" anchorCtr="0">
          <a:noAutofit/>
        </a:bodyPr>
        <a:lstStyle/>
        <a:p>
          <a:pPr marL="0" lvl="0" indent="0" algn="l" rtl="1">
            <a:spcBef>
              <a:spcPts val="0"/>
            </a:spcBef>
            <a:spcAft>
              <a:spcPts val="0"/>
            </a:spcAft>
            <a:buNone/>
          </a:pPr>
          <a:r>
            <a:rPr lang="en-US" sz="1000" b="1" i="0" strike="noStrike">
              <a:solidFill>
                <a:srgbClr val="000000"/>
              </a:solidFill>
              <a:latin typeface="Arial"/>
              <a:ea typeface="Arial"/>
              <a:cs typeface="Arial"/>
              <a:sym typeface="Arial"/>
            </a:rPr>
            <a:t>De este Año</a:t>
          </a:r>
          <a:endParaRPr sz="1400"/>
        </a:p>
      </xdr:txBody>
    </xdr:sp>
    <xdr:clientData fLocksWithSheet="0"/>
  </xdr:oneCellAnchor>
  <xdr:oneCellAnchor>
    <xdr:from>
      <xdr:col>5</xdr:col>
      <xdr:colOff>0</xdr:colOff>
      <xdr:row>219</xdr:row>
      <xdr:rowOff>133350</xdr:rowOff>
    </xdr:from>
    <xdr:ext cx="400050" cy="38100"/>
    <xdr:sp macro="" textlink="">
      <xdr:nvSpPr>
        <xdr:cNvPr id="18" name="Shape 18">
          <a:extLst>
            <a:ext uri="{FF2B5EF4-FFF2-40B4-BE49-F238E27FC236}">
              <a16:creationId xmlns:a16="http://schemas.microsoft.com/office/drawing/2014/main" xmlns="" id="{00000000-0008-0000-0500-000012000000}"/>
            </a:ext>
          </a:extLst>
        </xdr:cNvPr>
        <xdr:cNvSpPr txBox="1"/>
      </xdr:nvSpPr>
      <xdr:spPr>
        <a:xfrm>
          <a:off x="5145975" y="3780000"/>
          <a:ext cx="400050" cy="0"/>
        </a:xfrm>
        <a:prstGeom prst="rect">
          <a:avLst/>
        </a:prstGeom>
        <a:noFill/>
        <a:ln>
          <a:noFill/>
        </a:ln>
      </xdr:spPr>
      <xdr:txBody>
        <a:bodyPr spcFirstLastPara="1" wrap="square" lIns="27425" tIns="22850" rIns="0" bIns="0" anchor="t" anchorCtr="0">
          <a:noAutofit/>
        </a:bodyPr>
        <a:lstStyle/>
        <a:p>
          <a:pPr marL="0" lvl="0" indent="0" algn="l" rtl="1">
            <a:spcBef>
              <a:spcPts val="0"/>
            </a:spcBef>
            <a:spcAft>
              <a:spcPts val="0"/>
            </a:spcAft>
            <a:buNone/>
          </a:pPr>
          <a:r>
            <a:rPr lang="en-US" sz="1000" b="1" i="0" strike="noStrike">
              <a:solidFill>
                <a:srgbClr val="000000"/>
              </a:solidFill>
              <a:latin typeface="Arial"/>
              <a:ea typeface="Arial"/>
              <a:cs typeface="Arial"/>
              <a:sym typeface="Arial"/>
            </a:rPr>
            <a:t>De este Año</a:t>
          </a:r>
          <a:endParaRPr sz="1400"/>
        </a:p>
      </xdr:txBody>
    </xdr:sp>
    <xdr:clientData fLocksWithSheet="0"/>
  </xdr:oneCellAnchor>
  <xdr:oneCellAnchor>
    <xdr:from>
      <xdr:col>5</xdr:col>
      <xdr:colOff>0</xdr:colOff>
      <xdr:row>159</xdr:row>
      <xdr:rowOff>133350</xdr:rowOff>
    </xdr:from>
    <xdr:ext cx="400050" cy="38100"/>
    <xdr:sp macro="" textlink="">
      <xdr:nvSpPr>
        <xdr:cNvPr id="19" name="Shape 19">
          <a:extLst>
            <a:ext uri="{FF2B5EF4-FFF2-40B4-BE49-F238E27FC236}">
              <a16:creationId xmlns:a16="http://schemas.microsoft.com/office/drawing/2014/main" xmlns="" id="{00000000-0008-0000-0500-000013000000}"/>
            </a:ext>
          </a:extLst>
        </xdr:cNvPr>
        <xdr:cNvSpPr txBox="1"/>
      </xdr:nvSpPr>
      <xdr:spPr>
        <a:xfrm>
          <a:off x="5145975" y="3780000"/>
          <a:ext cx="400050" cy="0"/>
        </a:xfrm>
        <a:prstGeom prst="rect">
          <a:avLst/>
        </a:prstGeom>
        <a:noFill/>
        <a:ln>
          <a:noFill/>
        </a:ln>
      </xdr:spPr>
      <xdr:txBody>
        <a:bodyPr spcFirstLastPara="1" wrap="square" lIns="27425" tIns="22850" rIns="0" bIns="0" anchor="t" anchorCtr="0">
          <a:noAutofit/>
        </a:bodyPr>
        <a:lstStyle/>
        <a:p>
          <a:pPr marL="0" lvl="0" indent="0" algn="l" rtl="1">
            <a:spcBef>
              <a:spcPts val="0"/>
            </a:spcBef>
            <a:spcAft>
              <a:spcPts val="0"/>
            </a:spcAft>
            <a:buNone/>
          </a:pPr>
          <a:r>
            <a:rPr lang="en-US" sz="1000" b="1" i="0" strike="noStrike">
              <a:solidFill>
                <a:srgbClr val="000000"/>
              </a:solidFill>
              <a:latin typeface="Arial"/>
              <a:ea typeface="Arial"/>
              <a:cs typeface="Arial"/>
              <a:sym typeface="Arial"/>
            </a:rPr>
            <a:t>De este Año</a:t>
          </a:r>
          <a:endParaRPr sz="1400"/>
        </a:p>
      </xdr:txBody>
    </xdr:sp>
    <xdr:clientData fLocksWithSheet="0"/>
  </xdr:oneCellAnchor>
  <xdr:oneCellAnchor>
    <xdr:from>
      <xdr:col>5</xdr:col>
      <xdr:colOff>0</xdr:colOff>
      <xdr:row>159</xdr:row>
      <xdr:rowOff>133350</xdr:rowOff>
    </xdr:from>
    <xdr:ext cx="400050" cy="38100"/>
    <xdr:sp macro="" textlink="">
      <xdr:nvSpPr>
        <xdr:cNvPr id="20" name="Shape 20">
          <a:extLst>
            <a:ext uri="{FF2B5EF4-FFF2-40B4-BE49-F238E27FC236}">
              <a16:creationId xmlns:a16="http://schemas.microsoft.com/office/drawing/2014/main" xmlns="" id="{00000000-0008-0000-0500-000014000000}"/>
            </a:ext>
          </a:extLst>
        </xdr:cNvPr>
        <xdr:cNvSpPr txBox="1"/>
      </xdr:nvSpPr>
      <xdr:spPr>
        <a:xfrm>
          <a:off x="5145975" y="3780000"/>
          <a:ext cx="400050" cy="0"/>
        </a:xfrm>
        <a:prstGeom prst="rect">
          <a:avLst/>
        </a:prstGeom>
        <a:noFill/>
        <a:ln>
          <a:noFill/>
        </a:ln>
      </xdr:spPr>
      <xdr:txBody>
        <a:bodyPr spcFirstLastPara="1" wrap="square" lIns="27425" tIns="22850" rIns="0" bIns="0" anchor="t" anchorCtr="0">
          <a:noAutofit/>
        </a:bodyPr>
        <a:lstStyle/>
        <a:p>
          <a:pPr marL="0" lvl="0" indent="0" algn="l" rtl="1">
            <a:spcBef>
              <a:spcPts val="0"/>
            </a:spcBef>
            <a:spcAft>
              <a:spcPts val="0"/>
            </a:spcAft>
            <a:buNone/>
          </a:pPr>
          <a:r>
            <a:rPr lang="en-US" sz="1000" b="1" i="0" strike="noStrike">
              <a:solidFill>
                <a:srgbClr val="000000"/>
              </a:solidFill>
              <a:latin typeface="Arial"/>
              <a:ea typeface="Arial"/>
              <a:cs typeface="Arial"/>
              <a:sym typeface="Arial"/>
            </a:rPr>
            <a:t>De este Año</a:t>
          </a:r>
          <a:endParaRPr sz="1400"/>
        </a:p>
      </xdr:txBody>
    </xdr:sp>
    <xdr:clientData fLocksWithSheet="0"/>
  </xdr:oneCellAnchor>
  <xdr:oneCellAnchor>
    <xdr:from>
      <xdr:col>5</xdr:col>
      <xdr:colOff>0</xdr:colOff>
      <xdr:row>159</xdr:row>
      <xdr:rowOff>133350</xdr:rowOff>
    </xdr:from>
    <xdr:ext cx="400050" cy="38100"/>
    <xdr:sp macro="" textlink="">
      <xdr:nvSpPr>
        <xdr:cNvPr id="21" name="Shape 21">
          <a:extLst>
            <a:ext uri="{FF2B5EF4-FFF2-40B4-BE49-F238E27FC236}">
              <a16:creationId xmlns:a16="http://schemas.microsoft.com/office/drawing/2014/main" xmlns="" id="{00000000-0008-0000-0500-000015000000}"/>
            </a:ext>
          </a:extLst>
        </xdr:cNvPr>
        <xdr:cNvSpPr txBox="1"/>
      </xdr:nvSpPr>
      <xdr:spPr>
        <a:xfrm>
          <a:off x="5145975" y="3780000"/>
          <a:ext cx="400050" cy="0"/>
        </a:xfrm>
        <a:prstGeom prst="rect">
          <a:avLst/>
        </a:prstGeom>
        <a:noFill/>
        <a:ln>
          <a:noFill/>
        </a:ln>
      </xdr:spPr>
      <xdr:txBody>
        <a:bodyPr spcFirstLastPara="1" wrap="square" lIns="27425" tIns="22850" rIns="0" bIns="0" anchor="t" anchorCtr="0">
          <a:noAutofit/>
        </a:bodyPr>
        <a:lstStyle/>
        <a:p>
          <a:pPr marL="0" lvl="0" indent="0" algn="l" rtl="1">
            <a:spcBef>
              <a:spcPts val="0"/>
            </a:spcBef>
            <a:spcAft>
              <a:spcPts val="0"/>
            </a:spcAft>
            <a:buNone/>
          </a:pPr>
          <a:r>
            <a:rPr lang="en-US" sz="1000" b="1" i="0" strike="noStrike">
              <a:solidFill>
                <a:srgbClr val="000000"/>
              </a:solidFill>
              <a:latin typeface="Arial"/>
              <a:ea typeface="Arial"/>
              <a:cs typeface="Arial"/>
              <a:sym typeface="Arial"/>
            </a:rPr>
            <a:t>De este Año</a:t>
          </a:r>
          <a:endParaRPr sz="1400"/>
        </a:p>
      </xdr:txBody>
    </xdr:sp>
    <xdr:clientData fLocksWithSheet="0"/>
  </xdr:oneCellAnchor>
  <xdr:oneCellAnchor>
    <xdr:from>
      <xdr:col>5</xdr:col>
      <xdr:colOff>0</xdr:colOff>
      <xdr:row>159</xdr:row>
      <xdr:rowOff>133350</xdr:rowOff>
    </xdr:from>
    <xdr:ext cx="400050" cy="38100"/>
    <xdr:sp macro="" textlink="">
      <xdr:nvSpPr>
        <xdr:cNvPr id="22" name="Shape 22">
          <a:extLst>
            <a:ext uri="{FF2B5EF4-FFF2-40B4-BE49-F238E27FC236}">
              <a16:creationId xmlns:a16="http://schemas.microsoft.com/office/drawing/2014/main" xmlns="" id="{00000000-0008-0000-0500-000016000000}"/>
            </a:ext>
          </a:extLst>
        </xdr:cNvPr>
        <xdr:cNvSpPr txBox="1"/>
      </xdr:nvSpPr>
      <xdr:spPr>
        <a:xfrm>
          <a:off x="5145975" y="3780000"/>
          <a:ext cx="400050" cy="0"/>
        </a:xfrm>
        <a:prstGeom prst="rect">
          <a:avLst/>
        </a:prstGeom>
        <a:noFill/>
        <a:ln>
          <a:noFill/>
        </a:ln>
      </xdr:spPr>
      <xdr:txBody>
        <a:bodyPr spcFirstLastPara="1" wrap="square" lIns="27425" tIns="22850" rIns="0" bIns="0" anchor="t" anchorCtr="0">
          <a:noAutofit/>
        </a:bodyPr>
        <a:lstStyle/>
        <a:p>
          <a:pPr marL="0" lvl="0" indent="0" algn="l" rtl="1">
            <a:spcBef>
              <a:spcPts val="0"/>
            </a:spcBef>
            <a:spcAft>
              <a:spcPts val="0"/>
            </a:spcAft>
            <a:buNone/>
          </a:pPr>
          <a:r>
            <a:rPr lang="en-US" sz="1000" b="1" i="0" strike="noStrike">
              <a:solidFill>
                <a:srgbClr val="000000"/>
              </a:solidFill>
              <a:latin typeface="Arial"/>
              <a:ea typeface="Arial"/>
              <a:cs typeface="Arial"/>
              <a:sym typeface="Arial"/>
            </a:rPr>
            <a:t>De este Año</a:t>
          </a:r>
          <a:endParaRPr sz="1400"/>
        </a:p>
      </xdr:txBody>
    </xdr:sp>
    <xdr:clientData fLocksWithSheet="0"/>
  </xdr:oneCellAnchor>
  <xdr:oneCellAnchor>
    <xdr:from>
      <xdr:col>5</xdr:col>
      <xdr:colOff>0</xdr:colOff>
      <xdr:row>116</xdr:row>
      <xdr:rowOff>-19050</xdr:rowOff>
    </xdr:from>
    <xdr:ext cx="142875" cy="38100"/>
    <xdr:sp macro="" textlink="">
      <xdr:nvSpPr>
        <xdr:cNvPr id="23" name="Shape 23">
          <a:extLst>
            <a:ext uri="{FF2B5EF4-FFF2-40B4-BE49-F238E27FC236}">
              <a16:creationId xmlns:a16="http://schemas.microsoft.com/office/drawing/2014/main" xmlns="" id="{00000000-0008-0000-0500-000017000000}"/>
            </a:ext>
          </a:extLst>
        </xdr:cNvPr>
        <xdr:cNvSpPr txBox="1"/>
      </xdr:nvSpPr>
      <xdr:spPr>
        <a:xfrm>
          <a:off x="5274563" y="3780000"/>
          <a:ext cx="142875" cy="0"/>
        </a:xfrm>
        <a:prstGeom prst="rect">
          <a:avLst/>
        </a:prstGeom>
        <a:noFill/>
        <a:ln>
          <a:noFill/>
        </a:ln>
      </xdr:spPr>
      <xdr:txBody>
        <a:bodyPr spcFirstLastPara="1" wrap="square" lIns="18275" tIns="18275" rIns="0" bIns="0" anchor="t" anchorCtr="0">
          <a:noAutofit/>
        </a:bodyPr>
        <a:lstStyle/>
        <a:p>
          <a:pPr marL="0" lvl="0" indent="0" algn="l" rtl="1">
            <a:spcBef>
              <a:spcPts val="0"/>
            </a:spcBef>
            <a:spcAft>
              <a:spcPts val="0"/>
            </a:spcAft>
            <a:buNone/>
          </a:pPr>
          <a:r>
            <a:rPr lang="en-US" sz="1000" b="1" i="0" strike="noStrike">
              <a:solidFill>
                <a:srgbClr val="000000"/>
              </a:solidFill>
              <a:latin typeface="Arial"/>
              <a:ea typeface="Arial"/>
              <a:cs typeface="Arial"/>
              <a:sym typeface="Arial"/>
            </a:rPr>
            <a:t>De este Año</a:t>
          </a:r>
          <a:endParaRPr sz="1400"/>
        </a:p>
      </xdr:txBody>
    </xdr:sp>
    <xdr:clientData fLocksWithSheet="0"/>
  </xdr:oneCellAnchor>
  <xdr:oneCellAnchor>
    <xdr:from>
      <xdr:col>5</xdr:col>
      <xdr:colOff>0</xdr:colOff>
      <xdr:row>172</xdr:row>
      <xdr:rowOff>133350</xdr:rowOff>
    </xdr:from>
    <xdr:ext cx="400050" cy="38100"/>
    <xdr:sp macro="" textlink="">
      <xdr:nvSpPr>
        <xdr:cNvPr id="24" name="Shape 24">
          <a:extLst>
            <a:ext uri="{FF2B5EF4-FFF2-40B4-BE49-F238E27FC236}">
              <a16:creationId xmlns:a16="http://schemas.microsoft.com/office/drawing/2014/main" xmlns="" id="{00000000-0008-0000-0500-000018000000}"/>
            </a:ext>
          </a:extLst>
        </xdr:cNvPr>
        <xdr:cNvSpPr txBox="1"/>
      </xdr:nvSpPr>
      <xdr:spPr>
        <a:xfrm>
          <a:off x="5145975" y="3780000"/>
          <a:ext cx="400050" cy="0"/>
        </a:xfrm>
        <a:prstGeom prst="rect">
          <a:avLst/>
        </a:prstGeom>
        <a:noFill/>
        <a:ln>
          <a:noFill/>
        </a:ln>
      </xdr:spPr>
      <xdr:txBody>
        <a:bodyPr spcFirstLastPara="1" wrap="square" lIns="27425" tIns="22850" rIns="0" bIns="0" anchor="t" anchorCtr="0">
          <a:noAutofit/>
        </a:bodyPr>
        <a:lstStyle/>
        <a:p>
          <a:pPr marL="0" lvl="0" indent="0" algn="l" rtl="1">
            <a:spcBef>
              <a:spcPts val="0"/>
            </a:spcBef>
            <a:spcAft>
              <a:spcPts val="0"/>
            </a:spcAft>
            <a:buNone/>
          </a:pPr>
          <a:r>
            <a:rPr lang="en-US" sz="1000" b="1" i="0" strike="noStrike">
              <a:solidFill>
                <a:srgbClr val="000000"/>
              </a:solidFill>
              <a:latin typeface="Arial"/>
              <a:ea typeface="Arial"/>
              <a:cs typeface="Arial"/>
              <a:sym typeface="Arial"/>
            </a:rPr>
            <a:t>De este Año</a:t>
          </a:r>
          <a:endParaRPr sz="1400"/>
        </a:p>
      </xdr:txBody>
    </xdr:sp>
    <xdr:clientData fLocksWithSheet="0"/>
  </xdr:oneCellAnchor>
  <xdr:oneCellAnchor>
    <xdr:from>
      <xdr:col>5</xdr:col>
      <xdr:colOff>0</xdr:colOff>
      <xdr:row>116</xdr:row>
      <xdr:rowOff>-19050</xdr:rowOff>
    </xdr:from>
    <xdr:ext cx="142875" cy="38100"/>
    <xdr:sp macro="" textlink="">
      <xdr:nvSpPr>
        <xdr:cNvPr id="25" name="Shape 25">
          <a:extLst>
            <a:ext uri="{FF2B5EF4-FFF2-40B4-BE49-F238E27FC236}">
              <a16:creationId xmlns:a16="http://schemas.microsoft.com/office/drawing/2014/main" xmlns="" id="{00000000-0008-0000-0500-000019000000}"/>
            </a:ext>
          </a:extLst>
        </xdr:cNvPr>
        <xdr:cNvSpPr txBox="1"/>
      </xdr:nvSpPr>
      <xdr:spPr>
        <a:xfrm>
          <a:off x="5274563" y="3780000"/>
          <a:ext cx="142875" cy="0"/>
        </a:xfrm>
        <a:prstGeom prst="rect">
          <a:avLst/>
        </a:prstGeom>
        <a:noFill/>
        <a:ln>
          <a:noFill/>
        </a:ln>
      </xdr:spPr>
      <xdr:txBody>
        <a:bodyPr spcFirstLastPara="1" wrap="square" lIns="18275" tIns="18275" rIns="0" bIns="0" anchor="t" anchorCtr="0">
          <a:noAutofit/>
        </a:bodyPr>
        <a:lstStyle/>
        <a:p>
          <a:pPr marL="0" lvl="0" indent="0" algn="l" rtl="1">
            <a:spcBef>
              <a:spcPts val="0"/>
            </a:spcBef>
            <a:spcAft>
              <a:spcPts val="0"/>
            </a:spcAft>
            <a:buNone/>
          </a:pPr>
          <a:r>
            <a:rPr lang="en-US" sz="1000" b="1" i="0" strike="noStrike">
              <a:solidFill>
                <a:srgbClr val="000000"/>
              </a:solidFill>
              <a:latin typeface="Arial"/>
              <a:ea typeface="Arial"/>
              <a:cs typeface="Arial"/>
              <a:sym typeface="Arial"/>
            </a:rPr>
            <a:t>De este Año</a:t>
          </a:r>
          <a:endParaRPr sz="1400"/>
        </a:p>
      </xdr:txBody>
    </xdr:sp>
    <xdr:clientData fLocksWithSheet="0"/>
  </xdr:oneCellAnchor>
  <xdr:oneCellAnchor>
    <xdr:from>
      <xdr:col>5</xdr:col>
      <xdr:colOff>0</xdr:colOff>
      <xdr:row>172</xdr:row>
      <xdr:rowOff>133350</xdr:rowOff>
    </xdr:from>
    <xdr:ext cx="400050" cy="38100"/>
    <xdr:sp macro="" textlink="">
      <xdr:nvSpPr>
        <xdr:cNvPr id="26" name="Shape 26">
          <a:extLst>
            <a:ext uri="{FF2B5EF4-FFF2-40B4-BE49-F238E27FC236}">
              <a16:creationId xmlns:a16="http://schemas.microsoft.com/office/drawing/2014/main" xmlns="" id="{00000000-0008-0000-0500-00001A000000}"/>
            </a:ext>
          </a:extLst>
        </xdr:cNvPr>
        <xdr:cNvSpPr txBox="1"/>
      </xdr:nvSpPr>
      <xdr:spPr>
        <a:xfrm>
          <a:off x="5145975" y="3780000"/>
          <a:ext cx="400050" cy="0"/>
        </a:xfrm>
        <a:prstGeom prst="rect">
          <a:avLst/>
        </a:prstGeom>
        <a:noFill/>
        <a:ln>
          <a:noFill/>
        </a:ln>
      </xdr:spPr>
      <xdr:txBody>
        <a:bodyPr spcFirstLastPara="1" wrap="square" lIns="27425" tIns="22850" rIns="0" bIns="0" anchor="t" anchorCtr="0">
          <a:noAutofit/>
        </a:bodyPr>
        <a:lstStyle/>
        <a:p>
          <a:pPr marL="0" lvl="0" indent="0" algn="l" rtl="1">
            <a:spcBef>
              <a:spcPts val="0"/>
            </a:spcBef>
            <a:spcAft>
              <a:spcPts val="0"/>
            </a:spcAft>
            <a:buNone/>
          </a:pPr>
          <a:r>
            <a:rPr lang="en-US" sz="1000" b="1" i="0" strike="noStrike">
              <a:solidFill>
                <a:srgbClr val="000000"/>
              </a:solidFill>
              <a:latin typeface="Arial"/>
              <a:ea typeface="Arial"/>
              <a:cs typeface="Arial"/>
              <a:sym typeface="Arial"/>
            </a:rPr>
            <a:t>De este Año</a:t>
          </a:r>
          <a:endParaRPr sz="1400"/>
        </a:p>
      </xdr:txBody>
    </xdr:sp>
    <xdr:clientData fLocksWithSheet="0"/>
  </xdr:oneCellAnchor>
  <xdr:oneCellAnchor>
    <xdr:from>
      <xdr:col>5</xdr:col>
      <xdr:colOff>0</xdr:colOff>
      <xdr:row>116</xdr:row>
      <xdr:rowOff>-19050</xdr:rowOff>
    </xdr:from>
    <xdr:ext cx="142875" cy="38100"/>
    <xdr:sp macro="" textlink="">
      <xdr:nvSpPr>
        <xdr:cNvPr id="27" name="Shape 27">
          <a:extLst>
            <a:ext uri="{FF2B5EF4-FFF2-40B4-BE49-F238E27FC236}">
              <a16:creationId xmlns:a16="http://schemas.microsoft.com/office/drawing/2014/main" xmlns="" id="{00000000-0008-0000-0500-00001B000000}"/>
            </a:ext>
          </a:extLst>
        </xdr:cNvPr>
        <xdr:cNvSpPr txBox="1"/>
      </xdr:nvSpPr>
      <xdr:spPr>
        <a:xfrm>
          <a:off x="5274563" y="3780000"/>
          <a:ext cx="142875" cy="0"/>
        </a:xfrm>
        <a:prstGeom prst="rect">
          <a:avLst/>
        </a:prstGeom>
        <a:noFill/>
        <a:ln>
          <a:noFill/>
        </a:ln>
      </xdr:spPr>
      <xdr:txBody>
        <a:bodyPr spcFirstLastPara="1" wrap="square" lIns="18275" tIns="18275" rIns="0" bIns="0" anchor="t" anchorCtr="0">
          <a:noAutofit/>
        </a:bodyPr>
        <a:lstStyle/>
        <a:p>
          <a:pPr marL="0" lvl="0" indent="0" algn="l" rtl="1">
            <a:spcBef>
              <a:spcPts val="0"/>
            </a:spcBef>
            <a:spcAft>
              <a:spcPts val="0"/>
            </a:spcAft>
            <a:buNone/>
          </a:pPr>
          <a:r>
            <a:rPr lang="en-US" sz="1000" b="1" i="0" strike="noStrike">
              <a:solidFill>
                <a:srgbClr val="000000"/>
              </a:solidFill>
              <a:latin typeface="Arial"/>
              <a:ea typeface="Arial"/>
              <a:cs typeface="Arial"/>
              <a:sym typeface="Arial"/>
            </a:rPr>
            <a:t>De este Año</a:t>
          </a:r>
          <a:endParaRPr sz="1400"/>
        </a:p>
      </xdr:txBody>
    </xdr:sp>
    <xdr:clientData fLocksWithSheet="0"/>
  </xdr:oneCellAnchor>
  <xdr:oneCellAnchor>
    <xdr:from>
      <xdr:col>5</xdr:col>
      <xdr:colOff>0</xdr:colOff>
      <xdr:row>172</xdr:row>
      <xdr:rowOff>133350</xdr:rowOff>
    </xdr:from>
    <xdr:ext cx="400050" cy="38100"/>
    <xdr:sp macro="" textlink="">
      <xdr:nvSpPr>
        <xdr:cNvPr id="28" name="Shape 28">
          <a:extLst>
            <a:ext uri="{FF2B5EF4-FFF2-40B4-BE49-F238E27FC236}">
              <a16:creationId xmlns:a16="http://schemas.microsoft.com/office/drawing/2014/main" xmlns="" id="{00000000-0008-0000-0500-00001C000000}"/>
            </a:ext>
          </a:extLst>
        </xdr:cNvPr>
        <xdr:cNvSpPr txBox="1"/>
      </xdr:nvSpPr>
      <xdr:spPr>
        <a:xfrm>
          <a:off x="5145975" y="3780000"/>
          <a:ext cx="400050" cy="0"/>
        </a:xfrm>
        <a:prstGeom prst="rect">
          <a:avLst/>
        </a:prstGeom>
        <a:noFill/>
        <a:ln>
          <a:noFill/>
        </a:ln>
      </xdr:spPr>
      <xdr:txBody>
        <a:bodyPr spcFirstLastPara="1" wrap="square" lIns="27425" tIns="22850" rIns="0" bIns="0" anchor="t" anchorCtr="0">
          <a:noAutofit/>
        </a:bodyPr>
        <a:lstStyle/>
        <a:p>
          <a:pPr marL="0" lvl="0" indent="0" algn="l" rtl="1">
            <a:spcBef>
              <a:spcPts val="0"/>
            </a:spcBef>
            <a:spcAft>
              <a:spcPts val="0"/>
            </a:spcAft>
            <a:buNone/>
          </a:pPr>
          <a:r>
            <a:rPr lang="en-US" sz="1000" b="1" i="0" strike="noStrike">
              <a:solidFill>
                <a:srgbClr val="000000"/>
              </a:solidFill>
              <a:latin typeface="Arial"/>
              <a:ea typeface="Arial"/>
              <a:cs typeface="Arial"/>
              <a:sym typeface="Arial"/>
            </a:rPr>
            <a:t>De este Año</a:t>
          </a:r>
          <a:endParaRPr sz="1400"/>
        </a:p>
      </xdr:txBody>
    </xdr:sp>
    <xdr:clientData fLocksWithSheet="0"/>
  </xdr:oneCellAnchor>
  <xdr:oneCellAnchor>
    <xdr:from>
      <xdr:col>5</xdr:col>
      <xdr:colOff>0</xdr:colOff>
      <xdr:row>116</xdr:row>
      <xdr:rowOff>-19050</xdr:rowOff>
    </xdr:from>
    <xdr:ext cx="142875" cy="38100"/>
    <xdr:sp macro="" textlink="">
      <xdr:nvSpPr>
        <xdr:cNvPr id="29" name="Shape 29">
          <a:extLst>
            <a:ext uri="{FF2B5EF4-FFF2-40B4-BE49-F238E27FC236}">
              <a16:creationId xmlns:a16="http://schemas.microsoft.com/office/drawing/2014/main" xmlns="" id="{00000000-0008-0000-0500-00001D000000}"/>
            </a:ext>
          </a:extLst>
        </xdr:cNvPr>
        <xdr:cNvSpPr txBox="1"/>
      </xdr:nvSpPr>
      <xdr:spPr>
        <a:xfrm>
          <a:off x="5274563" y="3780000"/>
          <a:ext cx="142875" cy="0"/>
        </a:xfrm>
        <a:prstGeom prst="rect">
          <a:avLst/>
        </a:prstGeom>
        <a:noFill/>
        <a:ln>
          <a:noFill/>
        </a:ln>
      </xdr:spPr>
      <xdr:txBody>
        <a:bodyPr spcFirstLastPara="1" wrap="square" lIns="18275" tIns="18275" rIns="0" bIns="0" anchor="t" anchorCtr="0">
          <a:noAutofit/>
        </a:bodyPr>
        <a:lstStyle/>
        <a:p>
          <a:pPr marL="0" lvl="0" indent="0" algn="l" rtl="1">
            <a:spcBef>
              <a:spcPts val="0"/>
            </a:spcBef>
            <a:spcAft>
              <a:spcPts val="0"/>
            </a:spcAft>
            <a:buNone/>
          </a:pPr>
          <a:r>
            <a:rPr lang="en-US" sz="1000" b="1" i="0" strike="noStrike">
              <a:solidFill>
                <a:srgbClr val="000000"/>
              </a:solidFill>
              <a:latin typeface="Arial"/>
              <a:ea typeface="Arial"/>
              <a:cs typeface="Arial"/>
              <a:sym typeface="Arial"/>
            </a:rPr>
            <a:t>De este Año</a:t>
          </a:r>
          <a:endParaRPr sz="1400"/>
        </a:p>
      </xdr:txBody>
    </xdr:sp>
    <xdr:clientData fLocksWithSheet="0"/>
  </xdr:oneCellAnchor>
  <xdr:oneCellAnchor>
    <xdr:from>
      <xdr:col>5</xdr:col>
      <xdr:colOff>0</xdr:colOff>
      <xdr:row>172</xdr:row>
      <xdr:rowOff>133350</xdr:rowOff>
    </xdr:from>
    <xdr:ext cx="400050" cy="38100"/>
    <xdr:sp macro="" textlink="">
      <xdr:nvSpPr>
        <xdr:cNvPr id="30" name="Shape 30">
          <a:extLst>
            <a:ext uri="{FF2B5EF4-FFF2-40B4-BE49-F238E27FC236}">
              <a16:creationId xmlns:a16="http://schemas.microsoft.com/office/drawing/2014/main" xmlns="" id="{00000000-0008-0000-0500-00001E000000}"/>
            </a:ext>
          </a:extLst>
        </xdr:cNvPr>
        <xdr:cNvSpPr txBox="1"/>
      </xdr:nvSpPr>
      <xdr:spPr>
        <a:xfrm>
          <a:off x="5145975" y="3780000"/>
          <a:ext cx="400050" cy="0"/>
        </a:xfrm>
        <a:prstGeom prst="rect">
          <a:avLst/>
        </a:prstGeom>
        <a:noFill/>
        <a:ln>
          <a:noFill/>
        </a:ln>
      </xdr:spPr>
      <xdr:txBody>
        <a:bodyPr spcFirstLastPara="1" wrap="square" lIns="27425" tIns="22850" rIns="0" bIns="0" anchor="t" anchorCtr="0">
          <a:noAutofit/>
        </a:bodyPr>
        <a:lstStyle/>
        <a:p>
          <a:pPr marL="0" lvl="0" indent="0" algn="l" rtl="1">
            <a:spcBef>
              <a:spcPts val="0"/>
            </a:spcBef>
            <a:spcAft>
              <a:spcPts val="0"/>
            </a:spcAft>
            <a:buNone/>
          </a:pPr>
          <a:r>
            <a:rPr lang="en-US" sz="1000" b="1" i="0" strike="noStrike">
              <a:solidFill>
                <a:srgbClr val="000000"/>
              </a:solidFill>
              <a:latin typeface="Arial"/>
              <a:ea typeface="Arial"/>
              <a:cs typeface="Arial"/>
              <a:sym typeface="Arial"/>
            </a:rPr>
            <a:t>De este Año</a:t>
          </a:r>
          <a:endParaRPr sz="1400"/>
        </a:p>
      </xdr:txBody>
    </xdr:sp>
    <xdr:clientData fLocksWithSheet="0"/>
  </xdr:oneCellAnchor>
  <xdr:oneCellAnchor>
    <xdr:from>
      <xdr:col>5</xdr:col>
      <xdr:colOff>0</xdr:colOff>
      <xdr:row>159</xdr:row>
      <xdr:rowOff>133350</xdr:rowOff>
    </xdr:from>
    <xdr:ext cx="400050" cy="38100"/>
    <xdr:sp macro="" textlink="">
      <xdr:nvSpPr>
        <xdr:cNvPr id="31" name="Shape 31">
          <a:extLst>
            <a:ext uri="{FF2B5EF4-FFF2-40B4-BE49-F238E27FC236}">
              <a16:creationId xmlns:a16="http://schemas.microsoft.com/office/drawing/2014/main" xmlns="" id="{00000000-0008-0000-0500-00001F000000}"/>
            </a:ext>
          </a:extLst>
        </xdr:cNvPr>
        <xdr:cNvSpPr txBox="1"/>
      </xdr:nvSpPr>
      <xdr:spPr>
        <a:xfrm>
          <a:off x="5145975" y="3780000"/>
          <a:ext cx="400050" cy="0"/>
        </a:xfrm>
        <a:prstGeom prst="rect">
          <a:avLst/>
        </a:prstGeom>
        <a:noFill/>
        <a:ln>
          <a:noFill/>
        </a:ln>
      </xdr:spPr>
      <xdr:txBody>
        <a:bodyPr spcFirstLastPara="1" wrap="square" lIns="27425" tIns="22850" rIns="0" bIns="0" anchor="t" anchorCtr="0">
          <a:noAutofit/>
        </a:bodyPr>
        <a:lstStyle/>
        <a:p>
          <a:pPr marL="0" lvl="0" indent="0" algn="l" rtl="1">
            <a:spcBef>
              <a:spcPts val="0"/>
            </a:spcBef>
            <a:spcAft>
              <a:spcPts val="0"/>
            </a:spcAft>
            <a:buNone/>
          </a:pPr>
          <a:r>
            <a:rPr lang="en-US" sz="1000" b="1" i="0" strike="noStrike">
              <a:solidFill>
                <a:srgbClr val="000000"/>
              </a:solidFill>
              <a:latin typeface="Arial"/>
              <a:ea typeface="Arial"/>
              <a:cs typeface="Arial"/>
              <a:sym typeface="Arial"/>
            </a:rPr>
            <a:t>De este Año</a:t>
          </a:r>
          <a:endParaRPr sz="1400"/>
        </a:p>
      </xdr:txBody>
    </xdr:sp>
    <xdr:clientData fLocksWithSheet="0"/>
  </xdr:oneCellAnchor>
  <xdr:oneCellAnchor>
    <xdr:from>
      <xdr:col>5</xdr:col>
      <xdr:colOff>0</xdr:colOff>
      <xdr:row>159</xdr:row>
      <xdr:rowOff>133350</xdr:rowOff>
    </xdr:from>
    <xdr:ext cx="400050" cy="38100"/>
    <xdr:sp macro="" textlink="">
      <xdr:nvSpPr>
        <xdr:cNvPr id="32" name="Shape 32">
          <a:extLst>
            <a:ext uri="{FF2B5EF4-FFF2-40B4-BE49-F238E27FC236}">
              <a16:creationId xmlns:a16="http://schemas.microsoft.com/office/drawing/2014/main" xmlns="" id="{00000000-0008-0000-0500-000020000000}"/>
            </a:ext>
          </a:extLst>
        </xdr:cNvPr>
        <xdr:cNvSpPr txBox="1"/>
      </xdr:nvSpPr>
      <xdr:spPr>
        <a:xfrm>
          <a:off x="5145975" y="3780000"/>
          <a:ext cx="400050" cy="0"/>
        </a:xfrm>
        <a:prstGeom prst="rect">
          <a:avLst/>
        </a:prstGeom>
        <a:noFill/>
        <a:ln>
          <a:noFill/>
        </a:ln>
      </xdr:spPr>
      <xdr:txBody>
        <a:bodyPr spcFirstLastPara="1" wrap="square" lIns="27425" tIns="22850" rIns="0" bIns="0" anchor="t" anchorCtr="0">
          <a:noAutofit/>
        </a:bodyPr>
        <a:lstStyle/>
        <a:p>
          <a:pPr marL="0" lvl="0" indent="0" algn="l" rtl="1">
            <a:spcBef>
              <a:spcPts val="0"/>
            </a:spcBef>
            <a:spcAft>
              <a:spcPts val="0"/>
            </a:spcAft>
            <a:buNone/>
          </a:pPr>
          <a:r>
            <a:rPr lang="en-US" sz="1000" b="1" i="0" strike="noStrike">
              <a:solidFill>
                <a:srgbClr val="000000"/>
              </a:solidFill>
              <a:latin typeface="Arial"/>
              <a:ea typeface="Arial"/>
              <a:cs typeface="Arial"/>
              <a:sym typeface="Arial"/>
            </a:rPr>
            <a:t>De este Año</a:t>
          </a:r>
          <a:endParaRPr sz="1400"/>
        </a:p>
      </xdr:txBody>
    </xdr:sp>
    <xdr:clientData fLocksWithSheet="0"/>
  </xdr:oneCellAnchor>
  <xdr:oneCellAnchor>
    <xdr:from>
      <xdr:col>5</xdr:col>
      <xdr:colOff>0</xdr:colOff>
      <xdr:row>159</xdr:row>
      <xdr:rowOff>133350</xdr:rowOff>
    </xdr:from>
    <xdr:ext cx="400050" cy="38100"/>
    <xdr:sp macro="" textlink="">
      <xdr:nvSpPr>
        <xdr:cNvPr id="33" name="Shape 33">
          <a:extLst>
            <a:ext uri="{FF2B5EF4-FFF2-40B4-BE49-F238E27FC236}">
              <a16:creationId xmlns:a16="http://schemas.microsoft.com/office/drawing/2014/main" xmlns="" id="{00000000-0008-0000-0500-000021000000}"/>
            </a:ext>
          </a:extLst>
        </xdr:cNvPr>
        <xdr:cNvSpPr txBox="1"/>
      </xdr:nvSpPr>
      <xdr:spPr>
        <a:xfrm>
          <a:off x="5145975" y="3780000"/>
          <a:ext cx="400050" cy="0"/>
        </a:xfrm>
        <a:prstGeom prst="rect">
          <a:avLst/>
        </a:prstGeom>
        <a:noFill/>
        <a:ln>
          <a:noFill/>
        </a:ln>
      </xdr:spPr>
      <xdr:txBody>
        <a:bodyPr spcFirstLastPara="1" wrap="square" lIns="27425" tIns="22850" rIns="0" bIns="0" anchor="t" anchorCtr="0">
          <a:noAutofit/>
        </a:bodyPr>
        <a:lstStyle/>
        <a:p>
          <a:pPr marL="0" lvl="0" indent="0" algn="l" rtl="1">
            <a:spcBef>
              <a:spcPts val="0"/>
            </a:spcBef>
            <a:spcAft>
              <a:spcPts val="0"/>
            </a:spcAft>
            <a:buNone/>
          </a:pPr>
          <a:r>
            <a:rPr lang="en-US" sz="1000" b="1" i="0" strike="noStrike">
              <a:solidFill>
                <a:srgbClr val="000000"/>
              </a:solidFill>
              <a:latin typeface="Arial"/>
              <a:ea typeface="Arial"/>
              <a:cs typeface="Arial"/>
              <a:sym typeface="Arial"/>
            </a:rPr>
            <a:t>De este Año</a:t>
          </a:r>
          <a:endParaRPr sz="1400"/>
        </a:p>
      </xdr:txBody>
    </xdr:sp>
    <xdr:clientData fLocksWithSheet="0"/>
  </xdr:oneCellAnchor>
  <xdr:oneCellAnchor>
    <xdr:from>
      <xdr:col>5</xdr:col>
      <xdr:colOff>0</xdr:colOff>
      <xdr:row>159</xdr:row>
      <xdr:rowOff>133350</xdr:rowOff>
    </xdr:from>
    <xdr:ext cx="400050" cy="38100"/>
    <xdr:sp macro="" textlink="">
      <xdr:nvSpPr>
        <xdr:cNvPr id="34" name="Shape 34">
          <a:extLst>
            <a:ext uri="{FF2B5EF4-FFF2-40B4-BE49-F238E27FC236}">
              <a16:creationId xmlns:a16="http://schemas.microsoft.com/office/drawing/2014/main" xmlns="" id="{00000000-0008-0000-0500-000022000000}"/>
            </a:ext>
          </a:extLst>
        </xdr:cNvPr>
        <xdr:cNvSpPr txBox="1"/>
      </xdr:nvSpPr>
      <xdr:spPr>
        <a:xfrm>
          <a:off x="5145975" y="3780000"/>
          <a:ext cx="400050" cy="0"/>
        </a:xfrm>
        <a:prstGeom prst="rect">
          <a:avLst/>
        </a:prstGeom>
        <a:noFill/>
        <a:ln>
          <a:noFill/>
        </a:ln>
      </xdr:spPr>
      <xdr:txBody>
        <a:bodyPr spcFirstLastPara="1" wrap="square" lIns="27425" tIns="22850" rIns="0" bIns="0" anchor="t" anchorCtr="0">
          <a:noAutofit/>
        </a:bodyPr>
        <a:lstStyle/>
        <a:p>
          <a:pPr marL="0" lvl="0" indent="0" algn="l" rtl="1">
            <a:spcBef>
              <a:spcPts val="0"/>
            </a:spcBef>
            <a:spcAft>
              <a:spcPts val="0"/>
            </a:spcAft>
            <a:buNone/>
          </a:pPr>
          <a:r>
            <a:rPr lang="en-US" sz="1000" b="1" i="0" strike="noStrike">
              <a:solidFill>
                <a:srgbClr val="000000"/>
              </a:solidFill>
              <a:latin typeface="Arial"/>
              <a:ea typeface="Arial"/>
              <a:cs typeface="Arial"/>
              <a:sym typeface="Arial"/>
            </a:rPr>
            <a:t>De este Año</a:t>
          </a:r>
          <a:endParaRPr sz="1400"/>
        </a:p>
      </xdr:txBody>
    </xdr:sp>
    <xdr:clientData fLocksWithSheet="0"/>
  </xdr:oneCellAnchor>
  <xdr:oneCellAnchor>
    <xdr:from>
      <xdr:col>5</xdr:col>
      <xdr:colOff>0</xdr:colOff>
      <xdr:row>116</xdr:row>
      <xdr:rowOff>-19050</xdr:rowOff>
    </xdr:from>
    <xdr:ext cx="142875" cy="38100"/>
    <xdr:sp macro="" textlink="">
      <xdr:nvSpPr>
        <xdr:cNvPr id="35" name="Shape 35">
          <a:extLst>
            <a:ext uri="{FF2B5EF4-FFF2-40B4-BE49-F238E27FC236}">
              <a16:creationId xmlns:a16="http://schemas.microsoft.com/office/drawing/2014/main" xmlns="" id="{00000000-0008-0000-0500-000023000000}"/>
            </a:ext>
          </a:extLst>
        </xdr:cNvPr>
        <xdr:cNvSpPr txBox="1"/>
      </xdr:nvSpPr>
      <xdr:spPr>
        <a:xfrm>
          <a:off x="5274563" y="3780000"/>
          <a:ext cx="142875" cy="0"/>
        </a:xfrm>
        <a:prstGeom prst="rect">
          <a:avLst/>
        </a:prstGeom>
        <a:noFill/>
        <a:ln>
          <a:noFill/>
        </a:ln>
      </xdr:spPr>
      <xdr:txBody>
        <a:bodyPr spcFirstLastPara="1" wrap="square" lIns="18275" tIns="18275" rIns="0" bIns="0" anchor="t" anchorCtr="0">
          <a:noAutofit/>
        </a:bodyPr>
        <a:lstStyle/>
        <a:p>
          <a:pPr marL="0" lvl="0" indent="0" algn="l" rtl="1">
            <a:spcBef>
              <a:spcPts val="0"/>
            </a:spcBef>
            <a:spcAft>
              <a:spcPts val="0"/>
            </a:spcAft>
            <a:buNone/>
          </a:pPr>
          <a:r>
            <a:rPr lang="en-US" sz="1000" b="1" i="0" strike="noStrike">
              <a:solidFill>
                <a:srgbClr val="000000"/>
              </a:solidFill>
              <a:latin typeface="Arial"/>
              <a:ea typeface="Arial"/>
              <a:cs typeface="Arial"/>
              <a:sym typeface="Arial"/>
            </a:rPr>
            <a:t>De este Año</a:t>
          </a:r>
          <a:endParaRPr sz="1400"/>
        </a:p>
      </xdr:txBody>
    </xdr:sp>
    <xdr:clientData fLocksWithSheet="0"/>
  </xdr:oneCellAnchor>
  <xdr:oneCellAnchor>
    <xdr:from>
      <xdr:col>5</xdr:col>
      <xdr:colOff>0</xdr:colOff>
      <xdr:row>172</xdr:row>
      <xdr:rowOff>133350</xdr:rowOff>
    </xdr:from>
    <xdr:ext cx="400050" cy="38100"/>
    <xdr:sp macro="" textlink="">
      <xdr:nvSpPr>
        <xdr:cNvPr id="36" name="Shape 36">
          <a:extLst>
            <a:ext uri="{FF2B5EF4-FFF2-40B4-BE49-F238E27FC236}">
              <a16:creationId xmlns:a16="http://schemas.microsoft.com/office/drawing/2014/main" xmlns="" id="{00000000-0008-0000-0500-000024000000}"/>
            </a:ext>
          </a:extLst>
        </xdr:cNvPr>
        <xdr:cNvSpPr txBox="1"/>
      </xdr:nvSpPr>
      <xdr:spPr>
        <a:xfrm>
          <a:off x="5145975" y="3780000"/>
          <a:ext cx="400050" cy="0"/>
        </a:xfrm>
        <a:prstGeom prst="rect">
          <a:avLst/>
        </a:prstGeom>
        <a:noFill/>
        <a:ln>
          <a:noFill/>
        </a:ln>
      </xdr:spPr>
      <xdr:txBody>
        <a:bodyPr spcFirstLastPara="1" wrap="square" lIns="27425" tIns="22850" rIns="0" bIns="0" anchor="t" anchorCtr="0">
          <a:noAutofit/>
        </a:bodyPr>
        <a:lstStyle/>
        <a:p>
          <a:pPr marL="0" lvl="0" indent="0" algn="l" rtl="1">
            <a:spcBef>
              <a:spcPts val="0"/>
            </a:spcBef>
            <a:spcAft>
              <a:spcPts val="0"/>
            </a:spcAft>
            <a:buNone/>
          </a:pPr>
          <a:r>
            <a:rPr lang="en-US" sz="1000" b="1" i="0" strike="noStrike">
              <a:solidFill>
                <a:srgbClr val="000000"/>
              </a:solidFill>
              <a:latin typeface="Arial"/>
              <a:ea typeface="Arial"/>
              <a:cs typeface="Arial"/>
              <a:sym typeface="Arial"/>
            </a:rPr>
            <a:t>De este Año</a:t>
          </a:r>
          <a:endParaRPr sz="1400"/>
        </a:p>
      </xdr:txBody>
    </xdr:sp>
    <xdr:clientData fLocksWithSheet="0"/>
  </xdr:oneCellAnchor>
  <xdr:oneCellAnchor>
    <xdr:from>
      <xdr:col>5</xdr:col>
      <xdr:colOff>0</xdr:colOff>
      <xdr:row>116</xdr:row>
      <xdr:rowOff>-19050</xdr:rowOff>
    </xdr:from>
    <xdr:ext cx="142875" cy="38100"/>
    <xdr:sp macro="" textlink="">
      <xdr:nvSpPr>
        <xdr:cNvPr id="37" name="Shape 37">
          <a:extLst>
            <a:ext uri="{FF2B5EF4-FFF2-40B4-BE49-F238E27FC236}">
              <a16:creationId xmlns:a16="http://schemas.microsoft.com/office/drawing/2014/main" xmlns="" id="{00000000-0008-0000-0500-000025000000}"/>
            </a:ext>
          </a:extLst>
        </xdr:cNvPr>
        <xdr:cNvSpPr txBox="1"/>
      </xdr:nvSpPr>
      <xdr:spPr>
        <a:xfrm>
          <a:off x="5274563" y="3780000"/>
          <a:ext cx="142875" cy="0"/>
        </a:xfrm>
        <a:prstGeom prst="rect">
          <a:avLst/>
        </a:prstGeom>
        <a:noFill/>
        <a:ln>
          <a:noFill/>
        </a:ln>
      </xdr:spPr>
      <xdr:txBody>
        <a:bodyPr spcFirstLastPara="1" wrap="square" lIns="18275" tIns="18275" rIns="0" bIns="0" anchor="t" anchorCtr="0">
          <a:noAutofit/>
        </a:bodyPr>
        <a:lstStyle/>
        <a:p>
          <a:pPr marL="0" lvl="0" indent="0" algn="l" rtl="1">
            <a:spcBef>
              <a:spcPts val="0"/>
            </a:spcBef>
            <a:spcAft>
              <a:spcPts val="0"/>
            </a:spcAft>
            <a:buNone/>
          </a:pPr>
          <a:r>
            <a:rPr lang="en-US" sz="1000" b="1" i="0" strike="noStrike">
              <a:solidFill>
                <a:srgbClr val="000000"/>
              </a:solidFill>
              <a:latin typeface="Arial"/>
              <a:ea typeface="Arial"/>
              <a:cs typeface="Arial"/>
              <a:sym typeface="Arial"/>
            </a:rPr>
            <a:t>De este Año</a:t>
          </a:r>
          <a:endParaRPr sz="1400"/>
        </a:p>
      </xdr:txBody>
    </xdr:sp>
    <xdr:clientData fLocksWithSheet="0"/>
  </xdr:oneCellAnchor>
  <xdr:oneCellAnchor>
    <xdr:from>
      <xdr:col>5</xdr:col>
      <xdr:colOff>0</xdr:colOff>
      <xdr:row>172</xdr:row>
      <xdr:rowOff>133350</xdr:rowOff>
    </xdr:from>
    <xdr:ext cx="400050" cy="38100"/>
    <xdr:sp macro="" textlink="">
      <xdr:nvSpPr>
        <xdr:cNvPr id="38" name="Shape 38">
          <a:extLst>
            <a:ext uri="{FF2B5EF4-FFF2-40B4-BE49-F238E27FC236}">
              <a16:creationId xmlns:a16="http://schemas.microsoft.com/office/drawing/2014/main" xmlns="" id="{00000000-0008-0000-0500-000026000000}"/>
            </a:ext>
          </a:extLst>
        </xdr:cNvPr>
        <xdr:cNvSpPr txBox="1"/>
      </xdr:nvSpPr>
      <xdr:spPr>
        <a:xfrm>
          <a:off x="5145975" y="3780000"/>
          <a:ext cx="400050" cy="0"/>
        </a:xfrm>
        <a:prstGeom prst="rect">
          <a:avLst/>
        </a:prstGeom>
        <a:noFill/>
        <a:ln>
          <a:noFill/>
        </a:ln>
      </xdr:spPr>
      <xdr:txBody>
        <a:bodyPr spcFirstLastPara="1" wrap="square" lIns="27425" tIns="22850" rIns="0" bIns="0" anchor="t" anchorCtr="0">
          <a:noAutofit/>
        </a:bodyPr>
        <a:lstStyle/>
        <a:p>
          <a:pPr marL="0" lvl="0" indent="0" algn="l" rtl="1">
            <a:spcBef>
              <a:spcPts val="0"/>
            </a:spcBef>
            <a:spcAft>
              <a:spcPts val="0"/>
            </a:spcAft>
            <a:buNone/>
          </a:pPr>
          <a:r>
            <a:rPr lang="en-US" sz="1000" b="1" i="0" strike="noStrike">
              <a:solidFill>
                <a:srgbClr val="000000"/>
              </a:solidFill>
              <a:latin typeface="Arial"/>
              <a:ea typeface="Arial"/>
              <a:cs typeface="Arial"/>
              <a:sym typeface="Arial"/>
            </a:rPr>
            <a:t>De este Año</a:t>
          </a:r>
          <a:endParaRPr sz="1400"/>
        </a:p>
      </xdr:txBody>
    </xdr:sp>
    <xdr:clientData fLocksWithSheet="0"/>
  </xdr:oneCellAnchor>
  <xdr:oneCellAnchor>
    <xdr:from>
      <xdr:col>5</xdr:col>
      <xdr:colOff>0</xdr:colOff>
      <xdr:row>116</xdr:row>
      <xdr:rowOff>-19050</xdr:rowOff>
    </xdr:from>
    <xdr:ext cx="142875" cy="38100"/>
    <xdr:sp macro="" textlink="">
      <xdr:nvSpPr>
        <xdr:cNvPr id="39" name="Shape 39">
          <a:extLst>
            <a:ext uri="{FF2B5EF4-FFF2-40B4-BE49-F238E27FC236}">
              <a16:creationId xmlns:a16="http://schemas.microsoft.com/office/drawing/2014/main" xmlns="" id="{00000000-0008-0000-0500-000027000000}"/>
            </a:ext>
          </a:extLst>
        </xdr:cNvPr>
        <xdr:cNvSpPr txBox="1"/>
      </xdr:nvSpPr>
      <xdr:spPr>
        <a:xfrm>
          <a:off x="5274563" y="3780000"/>
          <a:ext cx="142875" cy="0"/>
        </a:xfrm>
        <a:prstGeom prst="rect">
          <a:avLst/>
        </a:prstGeom>
        <a:noFill/>
        <a:ln>
          <a:noFill/>
        </a:ln>
      </xdr:spPr>
      <xdr:txBody>
        <a:bodyPr spcFirstLastPara="1" wrap="square" lIns="18275" tIns="18275" rIns="0" bIns="0" anchor="t" anchorCtr="0">
          <a:noAutofit/>
        </a:bodyPr>
        <a:lstStyle/>
        <a:p>
          <a:pPr marL="0" lvl="0" indent="0" algn="l" rtl="1">
            <a:spcBef>
              <a:spcPts val="0"/>
            </a:spcBef>
            <a:spcAft>
              <a:spcPts val="0"/>
            </a:spcAft>
            <a:buNone/>
          </a:pPr>
          <a:r>
            <a:rPr lang="en-US" sz="1000" b="1" i="0" strike="noStrike">
              <a:solidFill>
                <a:srgbClr val="000000"/>
              </a:solidFill>
              <a:latin typeface="Arial"/>
              <a:ea typeface="Arial"/>
              <a:cs typeface="Arial"/>
              <a:sym typeface="Arial"/>
            </a:rPr>
            <a:t>De este Año</a:t>
          </a:r>
          <a:endParaRPr sz="1400"/>
        </a:p>
      </xdr:txBody>
    </xdr:sp>
    <xdr:clientData fLocksWithSheet="0"/>
  </xdr:oneCellAnchor>
  <xdr:oneCellAnchor>
    <xdr:from>
      <xdr:col>5</xdr:col>
      <xdr:colOff>0</xdr:colOff>
      <xdr:row>172</xdr:row>
      <xdr:rowOff>133350</xdr:rowOff>
    </xdr:from>
    <xdr:ext cx="400050" cy="38100"/>
    <xdr:sp macro="" textlink="">
      <xdr:nvSpPr>
        <xdr:cNvPr id="40" name="Shape 40">
          <a:extLst>
            <a:ext uri="{FF2B5EF4-FFF2-40B4-BE49-F238E27FC236}">
              <a16:creationId xmlns:a16="http://schemas.microsoft.com/office/drawing/2014/main" xmlns="" id="{00000000-0008-0000-0500-000028000000}"/>
            </a:ext>
          </a:extLst>
        </xdr:cNvPr>
        <xdr:cNvSpPr txBox="1"/>
      </xdr:nvSpPr>
      <xdr:spPr>
        <a:xfrm>
          <a:off x="5145975" y="3780000"/>
          <a:ext cx="400050" cy="0"/>
        </a:xfrm>
        <a:prstGeom prst="rect">
          <a:avLst/>
        </a:prstGeom>
        <a:noFill/>
        <a:ln>
          <a:noFill/>
        </a:ln>
      </xdr:spPr>
      <xdr:txBody>
        <a:bodyPr spcFirstLastPara="1" wrap="square" lIns="27425" tIns="22850" rIns="0" bIns="0" anchor="t" anchorCtr="0">
          <a:noAutofit/>
        </a:bodyPr>
        <a:lstStyle/>
        <a:p>
          <a:pPr marL="0" lvl="0" indent="0" algn="l" rtl="1">
            <a:spcBef>
              <a:spcPts val="0"/>
            </a:spcBef>
            <a:spcAft>
              <a:spcPts val="0"/>
            </a:spcAft>
            <a:buNone/>
          </a:pPr>
          <a:r>
            <a:rPr lang="en-US" sz="1000" b="1" i="0" strike="noStrike">
              <a:solidFill>
                <a:srgbClr val="000000"/>
              </a:solidFill>
              <a:latin typeface="Arial"/>
              <a:ea typeface="Arial"/>
              <a:cs typeface="Arial"/>
              <a:sym typeface="Arial"/>
            </a:rPr>
            <a:t>De este Año</a:t>
          </a:r>
          <a:endParaRPr sz="1400"/>
        </a:p>
      </xdr:txBody>
    </xdr:sp>
    <xdr:clientData fLocksWithSheet="0"/>
  </xdr:oneCellAnchor>
  <xdr:oneCellAnchor>
    <xdr:from>
      <xdr:col>5</xdr:col>
      <xdr:colOff>0</xdr:colOff>
      <xdr:row>116</xdr:row>
      <xdr:rowOff>-19050</xdr:rowOff>
    </xdr:from>
    <xdr:ext cx="142875" cy="38100"/>
    <xdr:sp macro="" textlink="">
      <xdr:nvSpPr>
        <xdr:cNvPr id="41" name="Shape 41">
          <a:extLst>
            <a:ext uri="{FF2B5EF4-FFF2-40B4-BE49-F238E27FC236}">
              <a16:creationId xmlns:a16="http://schemas.microsoft.com/office/drawing/2014/main" xmlns="" id="{00000000-0008-0000-0500-000029000000}"/>
            </a:ext>
          </a:extLst>
        </xdr:cNvPr>
        <xdr:cNvSpPr txBox="1"/>
      </xdr:nvSpPr>
      <xdr:spPr>
        <a:xfrm>
          <a:off x="5274563" y="3780000"/>
          <a:ext cx="142875" cy="0"/>
        </a:xfrm>
        <a:prstGeom prst="rect">
          <a:avLst/>
        </a:prstGeom>
        <a:noFill/>
        <a:ln>
          <a:noFill/>
        </a:ln>
      </xdr:spPr>
      <xdr:txBody>
        <a:bodyPr spcFirstLastPara="1" wrap="square" lIns="18275" tIns="18275" rIns="0" bIns="0" anchor="t" anchorCtr="0">
          <a:noAutofit/>
        </a:bodyPr>
        <a:lstStyle/>
        <a:p>
          <a:pPr marL="0" lvl="0" indent="0" algn="l" rtl="1">
            <a:spcBef>
              <a:spcPts val="0"/>
            </a:spcBef>
            <a:spcAft>
              <a:spcPts val="0"/>
            </a:spcAft>
            <a:buNone/>
          </a:pPr>
          <a:r>
            <a:rPr lang="en-US" sz="1000" b="1" i="0" strike="noStrike">
              <a:solidFill>
                <a:srgbClr val="000000"/>
              </a:solidFill>
              <a:latin typeface="Arial"/>
              <a:ea typeface="Arial"/>
              <a:cs typeface="Arial"/>
              <a:sym typeface="Arial"/>
            </a:rPr>
            <a:t>De este Año</a:t>
          </a:r>
          <a:endParaRPr sz="1400"/>
        </a:p>
      </xdr:txBody>
    </xdr:sp>
    <xdr:clientData fLocksWithSheet="0"/>
  </xdr:oneCellAnchor>
  <xdr:oneCellAnchor>
    <xdr:from>
      <xdr:col>5</xdr:col>
      <xdr:colOff>0</xdr:colOff>
      <xdr:row>172</xdr:row>
      <xdr:rowOff>133350</xdr:rowOff>
    </xdr:from>
    <xdr:ext cx="400050" cy="38100"/>
    <xdr:sp macro="" textlink="">
      <xdr:nvSpPr>
        <xdr:cNvPr id="42" name="Shape 42">
          <a:extLst>
            <a:ext uri="{FF2B5EF4-FFF2-40B4-BE49-F238E27FC236}">
              <a16:creationId xmlns:a16="http://schemas.microsoft.com/office/drawing/2014/main" xmlns="" id="{00000000-0008-0000-0500-00002A000000}"/>
            </a:ext>
          </a:extLst>
        </xdr:cNvPr>
        <xdr:cNvSpPr txBox="1"/>
      </xdr:nvSpPr>
      <xdr:spPr>
        <a:xfrm>
          <a:off x="5145975" y="3780000"/>
          <a:ext cx="400050" cy="0"/>
        </a:xfrm>
        <a:prstGeom prst="rect">
          <a:avLst/>
        </a:prstGeom>
        <a:noFill/>
        <a:ln>
          <a:noFill/>
        </a:ln>
      </xdr:spPr>
      <xdr:txBody>
        <a:bodyPr spcFirstLastPara="1" wrap="square" lIns="27425" tIns="22850" rIns="0" bIns="0" anchor="t" anchorCtr="0">
          <a:noAutofit/>
        </a:bodyPr>
        <a:lstStyle/>
        <a:p>
          <a:pPr marL="0" lvl="0" indent="0" algn="l" rtl="1">
            <a:spcBef>
              <a:spcPts val="0"/>
            </a:spcBef>
            <a:spcAft>
              <a:spcPts val="0"/>
            </a:spcAft>
            <a:buNone/>
          </a:pPr>
          <a:r>
            <a:rPr lang="en-US" sz="1000" b="1" i="0" strike="noStrike">
              <a:solidFill>
                <a:srgbClr val="000000"/>
              </a:solidFill>
              <a:latin typeface="Arial"/>
              <a:ea typeface="Arial"/>
              <a:cs typeface="Arial"/>
              <a:sym typeface="Arial"/>
            </a:rPr>
            <a:t>De este Año</a:t>
          </a:r>
          <a:endParaRPr sz="1400"/>
        </a:p>
      </xdr:txBody>
    </xdr:sp>
    <xdr:clientData fLocksWithSheet="0"/>
  </xdr:oneCellAnchor>
  <xdr:oneCellAnchor>
    <xdr:from>
      <xdr:col>0</xdr:col>
      <xdr:colOff>0</xdr:colOff>
      <xdr:row>0</xdr:row>
      <xdr:rowOff>0</xdr:rowOff>
    </xdr:from>
    <xdr:ext cx="2038350" cy="876300"/>
    <xdr:pic>
      <xdr:nvPicPr>
        <xdr:cNvPr id="2" name="image1.png">
          <a:extLst>
            <a:ext uri="{FF2B5EF4-FFF2-40B4-BE49-F238E27FC236}">
              <a16:creationId xmlns:a16="http://schemas.microsoft.com/office/drawing/2014/main" xmlns=""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5</xdr:col>
      <xdr:colOff>0</xdr:colOff>
      <xdr:row>140</xdr:row>
      <xdr:rowOff>-19050</xdr:rowOff>
    </xdr:from>
    <xdr:ext cx="142875" cy="38100"/>
    <xdr:sp macro="" textlink="">
      <xdr:nvSpPr>
        <xdr:cNvPr id="43" name="Shape 43">
          <a:extLst>
            <a:ext uri="{FF2B5EF4-FFF2-40B4-BE49-F238E27FC236}">
              <a16:creationId xmlns:a16="http://schemas.microsoft.com/office/drawing/2014/main" xmlns="" id="{00000000-0008-0000-0600-00002B000000}"/>
            </a:ext>
          </a:extLst>
        </xdr:cNvPr>
        <xdr:cNvSpPr txBox="1"/>
      </xdr:nvSpPr>
      <xdr:spPr>
        <a:xfrm>
          <a:off x="5274563" y="3780000"/>
          <a:ext cx="142875" cy="0"/>
        </a:xfrm>
        <a:prstGeom prst="rect">
          <a:avLst/>
        </a:prstGeom>
        <a:noFill/>
        <a:ln>
          <a:noFill/>
        </a:ln>
      </xdr:spPr>
      <xdr:txBody>
        <a:bodyPr spcFirstLastPara="1" wrap="square" lIns="18275" tIns="18275" rIns="0" bIns="0" anchor="t" anchorCtr="0">
          <a:noAutofit/>
        </a:bodyPr>
        <a:lstStyle/>
        <a:p>
          <a:pPr marL="0" lvl="0" indent="0" algn="l" rtl="1">
            <a:spcBef>
              <a:spcPts val="0"/>
            </a:spcBef>
            <a:spcAft>
              <a:spcPts val="0"/>
            </a:spcAft>
            <a:buNone/>
          </a:pPr>
          <a:r>
            <a:rPr lang="en-US" sz="1000" b="1" i="0" strike="noStrike">
              <a:solidFill>
                <a:srgbClr val="000000"/>
              </a:solidFill>
              <a:latin typeface="Arial"/>
              <a:ea typeface="Arial"/>
              <a:cs typeface="Arial"/>
              <a:sym typeface="Arial"/>
            </a:rPr>
            <a:t>De este Año</a:t>
          </a:r>
          <a:endParaRPr sz="1400"/>
        </a:p>
      </xdr:txBody>
    </xdr:sp>
    <xdr:clientData fLocksWithSheet="0"/>
  </xdr:oneCellAnchor>
  <xdr:oneCellAnchor>
    <xdr:from>
      <xdr:col>5</xdr:col>
      <xdr:colOff>0</xdr:colOff>
      <xdr:row>203</xdr:row>
      <xdr:rowOff>133350</xdr:rowOff>
    </xdr:from>
    <xdr:ext cx="400050" cy="38100"/>
    <xdr:sp macro="" textlink="">
      <xdr:nvSpPr>
        <xdr:cNvPr id="44" name="Shape 44">
          <a:extLst>
            <a:ext uri="{FF2B5EF4-FFF2-40B4-BE49-F238E27FC236}">
              <a16:creationId xmlns:a16="http://schemas.microsoft.com/office/drawing/2014/main" xmlns="" id="{00000000-0008-0000-0600-00002C000000}"/>
            </a:ext>
          </a:extLst>
        </xdr:cNvPr>
        <xdr:cNvSpPr txBox="1"/>
      </xdr:nvSpPr>
      <xdr:spPr>
        <a:xfrm>
          <a:off x="5145975" y="3780000"/>
          <a:ext cx="400050" cy="0"/>
        </a:xfrm>
        <a:prstGeom prst="rect">
          <a:avLst/>
        </a:prstGeom>
        <a:noFill/>
        <a:ln>
          <a:noFill/>
        </a:ln>
      </xdr:spPr>
      <xdr:txBody>
        <a:bodyPr spcFirstLastPara="1" wrap="square" lIns="27425" tIns="22850" rIns="0" bIns="0" anchor="t" anchorCtr="0">
          <a:noAutofit/>
        </a:bodyPr>
        <a:lstStyle/>
        <a:p>
          <a:pPr marL="0" lvl="0" indent="0" algn="l" rtl="1">
            <a:spcBef>
              <a:spcPts val="0"/>
            </a:spcBef>
            <a:spcAft>
              <a:spcPts val="0"/>
            </a:spcAft>
            <a:buNone/>
          </a:pPr>
          <a:r>
            <a:rPr lang="en-US" sz="1000" b="1" i="0" strike="noStrike">
              <a:solidFill>
                <a:srgbClr val="000000"/>
              </a:solidFill>
              <a:latin typeface="Arial"/>
              <a:ea typeface="Arial"/>
              <a:cs typeface="Arial"/>
              <a:sym typeface="Arial"/>
            </a:rPr>
            <a:t>De este Año</a:t>
          </a:r>
          <a:endParaRPr sz="1400"/>
        </a:p>
      </xdr:txBody>
    </xdr:sp>
    <xdr:clientData fLocksWithSheet="0"/>
  </xdr:oneCellAnchor>
  <xdr:oneCellAnchor>
    <xdr:from>
      <xdr:col>5</xdr:col>
      <xdr:colOff>0</xdr:colOff>
      <xdr:row>140</xdr:row>
      <xdr:rowOff>-19050</xdr:rowOff>
    </xdr:from>
    <xdr:ext cx="142875" cy="38100"/>
    <xdr:sp macro="" textlink="">
      <xdr:nvSpPr>
        <xdr:cNvPr id="45" name="Shape 45">
          <a:extLst>
            <a:ext uri="{FF2B5EF4-FFF2-40B4-BE49-F238E27FC236}">
              <a16:creationId xmlns:a16="http://schemas.microsoft.com/office/drawing/2014/main" xmlns="" id="{00000000-0008-0000-0600-00002D000000}"/>
            </a:ext>
          </a:extLst>
        </xdr:cNvPr>
        <xdr:cNvSpPr txBox="1"/>
      </xdr:nvSpPr>
      <xdr:spPr>
        <a:xfrm>
          <a:off x="5274563" y="3780000"/>
          <a:ext cx="142875" cy="0"/>
        </a:xfrm>
        <a:prstGeom prst="rect">
          <a:avLst/>
        </a:prstGeom>
        <a:noFill/>
        <a:ln>
          <a:noFill/>
        </a:ln>
      </xdr:spPr>
      <xdr:txBody>
        <a:bodyPr spcFirstLastPara="1" wrap="square" lIns="18275" tIns="18275" rIns="0" bIns="0" anchor="t" anchorCtr="0">
          <a:noAutofit/>
        </a:bodyPr>
        <a:lstStyle/>
        <a:p>
          <a:pPr marL="0" lvl="0" indent="0" algn="l" rtl="1">
            <a:spcBef>
              <a:spcPts val="0"/>
            </a:spcBef>
            <a:spcAft>
              <a:spcPts val="0"/>
            </a:spcAft>
            <a:buNone/>
          </a:pPr>
          <a:r>
            <a:rPr lang="en-US" sz="1000" b="1" i="0" strike="noStrike">
              <a:solidFill>
                <a:srgbClr val="000000"/>
              </a:solidFill>
              <a:latin typeface="Arial"/>
              <a:ea typeface="Arial"/>
              <a:cs typeface="Arial"/>
              <a:sym typeface="Arial"/>
            </a:rPr>
            <a:t>De este Año</a:t>
          </a:r>
          <a:endParaRPr sz="1400"/>
        </a:p>
      </xdr:txBody>
    </xdr:sp>
    <xdr:clientData fLocksWithSheet="0"/>
  </xdr:oneCellAnchor>
  <xdr:oneCellAnchor>
    <xdr:from>
      <xdr:col>5</xdr:col>
      <xdr:colOff>0</xdr:colOff>
      <xdr:row>203</xdr:row>
      <xdr:rowOff>133350</xdr:rowOff>
    </xdr:from>
    <xdr:ext cx="400050" cy="38100"/>
    <xdr:sp macro="" textlink="">
      <xdr:nvSpPr>
        <xdr:cNvPr id="46" name="Shape 46">
          <a:extLst>
            <a:ext uri="{FF2B5EF4-FFF2-40B4-BE49-F238E27FC236}">
              <a16:creationId xmlns:a16="http://schemas.microsoft.com/office/drawing/2014/main" xmlns="" id="{00000000-0008-0000-0600-00002E000000}"/>
            </a:ext>
          </a:extLst>
        </xdr:cNvPr>
        <xdr:cNvSpPr txBox="1"/>
      </xdr:nvSpPr>
      <xdr:spPr>
        <a:xfrm>
          <a:off x="5145975" y="3780000"/>
          <a:ext cx="400050" cy="0"/>
        </a:xfrm>
        <a:prstGeom prst="rect">
          <a:avLst/>
        </a:prstGeom>
        <a:noFill/>
        <a:ln>
          <a:noFill/>
        </a:ln>
      </xdr:spPr>
      <xdr:txBody>
        <a:bodyPr spcFirstLastPara="1" wrap="square" lIns="27425" tIns="22850" rIns="0" bIns="0" anchor="t" anchorCtr="0">
          <a:noAutofit/>
        </a:bodyPr>
        <a:lstStyle/>
        <a:p>
          <a:pPr marL="0" lvl="0" indent="0" algn="l" rtl="1">
            <a:spcBef>
              <a:spcPts val="0"/>
            </a:spcBef>
            <a:spcAft>
              <a:spcPts val="0"/>
            </a:spcAft>
            <a:buNone/>
          </a:pPr>
          <a:r>
            <a:rPr lang="en-US" sz="1000" b="1" i="0" strike="noStrike">
              <a:solidFill>
                <a:srgbClr val="000000"/>
              </a:solidFill>
              <a:latin typeface="Arial"/>
              <a:ea typeface="Arial"/>
              <a:cs typeface="Arial"/>
              <a:sym typeface="Arial"/>
            </a:rPr>
            <a:t>De este Año</a:t>
          </a:r>
          <a:endParaRPr sz="1400"/>
        </a:p>
      </xdr:txBody>
    </xdr:sp>
    <xdr:clientData fLocksWithSheet="0"/>
  </xdr:oneCellAnchor>
  <xdr:oneCellAnchor>
    <xdr:from>
      <xdr:col>5</xdr:col>
      <xdr:colOff>0</xdr:colOff>
      <xdr:row>140</xdr:row>
      <xdr:rowOff>-19050</xdr:rowOff>
    </xdr:from>
    <xdr:ext cx="142875" cy="38100"/>
    <xdr:sp macro="" textlink="">
      <xdr:nvSpPr>
        <xdr:cNvPr id="47" name="Shape 47">
          <a:extLst>
            <a:ext uri="{FF2B5EF4-FFF2-40B4-BE49-F238E27FC236}">
              <a16:creationId xmlns:a16="http://schemas.microsoft.com/office/drawing/2014/main" xmlns="" id="{00000000-0008-0000-0600-00002F000000}"/>
            </a:ext>
          </a:extLst>
        </xdr:cNvPr>
        <xdr:cNvSpPr txBox="1"/>
      </xdr:nvSpPr>
      <xdr:spPr>
        <a:xfrm>
          <a:off x="5274563" y="3780000"/>
          <a:ext cx="142875" cy="0"/>
        </a:xfrm>
        <a:prstGeom prst="rect">
          <a:avLst/>
        </a:prstGeom>
        <a:noFill/>
        <a:ln>
          <a:noFill/>
        </a:ln>
      </xdr:spPr>
      <xdr:txBody>
        <a:bodyPr spcFirstLastPara="1" wrap="square" lIns="18275" tIns="18275" rIns="0" bIns="0" anchor="t" anchorCtr="0">
          <a:noAutofit/>
        </a:bodyPr>
        <a:lstStyle/>
        <a:p>
          <a:pPr marL="0" lvl="0" indent="0" algn="l" rtl="1">
            <a:spcBef>
              <a:spcPts val="0"/>
            </a:spcBef>
            <a:spcAft>
              <a:spcPts val="0"/>
            </a:spcAft>
            <a:buNone/>
          </a:pPr>
          <a:r>
            <a:rPr lang="en-US" sz="1000" b="1" i="0" strike="noStrike">
              <a:solidFill>
                <a:srgbClr val="000000"/>
              </a:solidFill>
              <a:latin typeface="Arial"/>
              <a:ea typeface="Arial"/>
              <a:cs typeface="Arial"/>
              <a:sym typeface="Arial"/>
            </a:rPr>
            <a:t>De este Año</a:t>
          </a:r>
          <a:endParaRPr sz="1400"/>
        </a:p>
      </xdr:txBody>
    </xdr:sp>
    <xdr:clientData fLocksWithSheet="0"/>
  </xdr:oneCellAnchor>
  <xdr:oneCellAnchor>
    <xdr:from>
      <xdr:col>5</xdr:col>
      <xdr:colOff>0</xdr:colOff>
      <xdr:row>203</xdr:row>
      <xdr:rowOff>133350</xdr:rowOff>
    </xdr:from>
    <xdr:ext cx="400050" cy="38100"/>
    <xdr:sp macro="" textlink="">
      <xdr:nvSpPr>
        <xdr:cNvPr id="48" name="Shape 48">
          <a:extLst>
            <a:ext uri="{FF2B5EF4-FFF2-40B4-BE49-F238E27FC236}">
              <a16:creationId xmlns:a16="http://schemas.microsoft.com/office/drawing/2014/main" xmlns="" id="{00000000-0008-0000-0600-000030000000}"/>
            </a:ext>
          </a:extLst>
        </xdr:cNvPr>
        <xdr:cNvSpPr txBox="1"/>
      </xdr:nvSpPr>
      <xdr:spPr>
        <a:xfrm>
          <a:off x="5145975" y="3780000"/>
          <a:ext cx="400050" cy="0"/>
        </a:xfrm>
        <a:prstGeom prst="rect">
          <a:avLst/>
        </a:prstGeom>
        <a:noFill/>
        <a:ln>
          <a:noFill/>
        </a:ln>
      </xdr:spPr>
      <xdr:txBody>
        <a:bodyPr spcFirstLastPara="1" wrap="square" lIns="27425" tIns="22850" rIns="0" bIns="0" anchor="t" anchorCtr="0">
          <a:noAutofit/>
        </a:bodyPr>
        <a:lstStyle/>
        <a:p>
          <a:pPr marL="0" lvl="0" indent="0" algn="l" rtl="1">
            <a:spcBef>
              <a:spcPts val="0"/>
            </a:spcBef>
            <a:spcAft>
              <a:spcPts val="0"/>
            </a:spcAft>
            <a:buNone/>
          </a:pPr>
          <a:r>
            <a:rPr lang="en-US" sz="1000" b="1" i="0" strike="noStrike">
              <a:solidFill>
                <a:srgbClr val="000000"/>
              </a:solidFill>
              <a:latin typeface="Arial"/>
              <a:ea typeface="Arial"/>
              <a:cs typeface="Arial"/>
              <a:sym typeface="Arial"/>
            </a:rPr>
            <a:t>De este Año</a:t>
          </a:r>
          <a:endParaRPr sz="1400"/>
        </a:p>
      </xdr:txBody>
    </xdr:sp>
    <xdr:clientData fLocksWithSheet="0"/>
  </xdr:oneCellAnchor>
  <xdr:oneCellAnchor>
    <xdr:from>
      <xdr:col>5</xdr:col>
      <xdr:colOff>0</xdr:colOff>
      <xdr:row>140</xdr:row>
      <xdr:rowOff>-19050</xdr:rowOff>
    </xdr:from>
    <xdr:ext cx="142875" cy="38100"/>
    <xdr:sp macro="" textlink="">
      <xdr:nvSpPr>
        <xdr:cNvPr id="49" name="Shape 49">
          <a:extLst>
            <a:ext uri="{FF2B5EF4-FFF2-40B4-BE49-F238E27FC236}">
              <a16:creationId xmlns:a16="http://schemas.microsoft.com/office/drawing/2014/main" xmlns="" id="{00000000-0008-0000-0600-000031000000}"/>
            </a:ext>
          </a:extLst>
        </xdr:cNvPr>
        <xdr:cNvSpPr txBox="1"/>
      </xdr:nvSpPr>
      <xdr:spPr>
        <a:xfrm>
          <a:off x="5274563" y="3780000"/>
          <a:ext cx="142875" cy="0"/>
        </a:xfrm>
        <a:prstGeom prst="rect">
          <a:avLst/>
        </a:prstGeom>
        <a:noFill/>
        <a:ln>
          <a:noFill/>
        </a:ln>
      </xdr:spPr>
      <xdr:txBody>
        <a:bodyPr spcFirstLastPara="1" wrap="square" lIns="18275" tIns="18275" rIns="0" bIns="0" anchor="t" anchorCtr="0">
          <a:noAutofit/>
        </a:bodyPr>
        <a:lstStyle/>
        <a:p>
          <a:pPr marL="0" lvl="0" indent="0" algn="l" rtl="1">
            <a:spcBef>
              <a:spcPts val="0"/>
            </a:spcBef>
            <a:spcAft>
              <a:spcPts val="0"/>
            </a:spcAft>
            <a:buNone/>
          </a:pPr>
          <a:r>
            <a:rPr lang="en-US" sz="1000" b="1" i="0" strike="noStrike">
              <a:solidFill>
                <a:srgbClr val="000000"/>
              </a:solidFill>
              <a:latin typeface="Arial"/>
              <a:ea typeface="Arial"/>
              <a:cs typeface="Arial"/>
              <a:sym typeface="Arial"/>
            </a:rPr>
            <a:t>De este Año</a:t>
          </a:r>
          <a:endParaRPr sz="1400"/>
        </a:p>
      </xdr:txBody>
    </xdr:sp>
    <xdr:clientData fLocksWithSheet="0"/>
  </xdr:oneCellAnchor>
  <xdr:oneCellAnchor>
    <xdr:from>
      <xdr:col>5</xdr:col>
      <xdr:colOff>0</xdr:colOff>
      <xdr:row>203</xdr:row>
      <xdr:rowOff>133350</xdr:rowOff>
    </xdr:from>
    <xdr:ext cx="400050" cy="38100"/>
    <xdr:sp macro="" textlink="">
      <xdr:nvSpPr>
        <xdr:cNvPr id="50" name="Shape 50">
          <a:extLst>
            <a:ext uri="{FF2B5EF4-FFF2-40B4-BE49-F238E27FC236}">
              <a16:creationId xmlns:a16="http://schemas.microsoft.com/office/drawing/2014/main" xmlns="" id="{00000000-0008-0000-0600-000032000000}"/>
            </a:ext>
          </a:extLst>
        </xdr:cNvPr>
        <xdr:cNvSpPr txBox="1"/>
      </xdr:nvSpPr>
      <xdr:spPr>
        <a:xfrm>
          <a:off x="5145975" y="3780000"/>
          <a:ext cx="400050" cy="0"/>
        </a:xfrm>
        <a:prstGeom prst="rect">
          <a:avLst/>
        </a:prstGeom>
        <a:noFill/>
        <a:ln>
          <a:noFill/>
        </a:ln>
      </xdr:spPr>
      <xdr:txBody>
        <a:bodyPr spcFirstLastPara="1" wrap="square" lIns="27425" tIns="22850" rIns="0" bIns="0" anchor="t" anchorCtr="0">
          <a:noAutofit/>
        </a:bodyPr>
        <a:lstStyle/>
        <a:p>
          <a:pPr marL="0" lvl="0" indent="0" algn="l" rtl="1">
            <a:spcBef>
              <a:spcPts val="0"/>
            </a:spcBef>
            <a:spcAft>
              <a:spcPts val="0"/>
            </a:spcAft>
            <a:buNone/>
          </a:pPr>
          <a:r>
            <a:rPr lang="en-US" sz="1000" b="1" i="0" strike="noStrike">
              <a:solidFill>
                <a:srgbClr val="000000"/>
              </a:solidFill>
              <a:latin typeface="Arial"/>
              <a:ea typeface="Arial"/>
              <a:cs typeface="Arial"/>
              <a:sym typeface="Arial"/>
            </a:rPr>
            <a:t>De este Año</a:t>
          </a:r>
          <a:endParaRPr sz="1400"/>
        </a:p>
      </xdr:txBody>
    </xdr:sp>
    <xdr:clientData fLocksWithSheet="0"/>
  </xdr:oneCellAnchor>
  <xdr:oneCellAnchor>
    <xdr:from>
      <xdr:col>5</xdr:col>
      <xdr:colOff>0</xdr:colOff>
      <xdr:row>146</xdr:row>
      <xdr:rowOff>-19050</xdr:rowOff>
    </xdr:from>
    <xdr:ext cx="142875" cy="38100"/>
    <xdr:sp macro="" textlink="">
      <xdr:nvSpPr>
        <xdr:cNvPr id="51" name="Shape 51">
          <a:extLst>
            <a:ext uri="{FF2B5EF4-FFF2-40B4-BE49-F238E27FC236}">
              <a16:creationId xmlns:a16="http://schemas.microsoft.com/office/drawing/2014/main" xmlns="" id="{00000000-0008-0000-0600-000033000000}"/>
            </a:ext>
          </a:extLst>
        </xdr:cNvPr>
        <xdr:cNvSpPr txBox="1"/>
      </xdr:nvSpPr>
      <xdr:spPr>
        <a:xfrm>
          <a:off x="5274563" y="3780000"/>
          <a:ext cx="142875" cy="0"/>
        </a:xfrm>
        <a:prstGeom prst="rect">
          <a:avLst/>
        </a:prstGeom>
        <a:noFill/>
        <a:ln>
          <a:noFill/>
        </a:ln>
      </xdr:spPr>
      <xdr:txBody>
        <a:bodyPr spcFirstLastPara="1" wrap="square" lIns="18275" tIns="18275" rIns="0" bIns="0" anchor="t" anchorCtr="0">
          <a:noAutofit/>
        </a:bodyPr>
        <a:lstStyle/>
        <a:p>
          <a:pPr marL="0" lvl="0" indent="0" algn="l" rtl="1">
            <a:spcBef>
              <a:spcPts val="0"/>
            </a:spcBef>
            <a:spcAft>
              <a:spcPts val="0"/>
            </a:spcAft>
            <a:buNone/>
          </a:pPr>
          <a:r>
            <a:rPr lang="en-US" sz="1000" b="1" i="0" strike="noStrike">
              <a:solidFill>
                <a:srgbClr val="000000"/>
              </a:solidFill>
              <a:latin typeface="Arial"/>
              <a:ea typeface="Arial"/>
              <a:cs typeface="Arial"/>
              <a:sym typeface="Arial"/>
            </a:rPr>
            <a:t>De este Año</a:t>
          </a:r>
          <a:endParaRPr sz="1400"/>
        </a:p>
      </xdr:txBody>
    </xdr:sp>
    <xdr:clientData fLocksWithSheet="0"/>
  </xdr:oneCellAnchor>
  <xdr:oneCellAnchor>
    <xdr:from>
      <xdr:col>5</xdr:col>
      <xdr:colOff>0</xdr:colOff>
      <xdr:row>219</xdr:row>
      <xdr:rowOff>133350</xdr:rowOff>
    </xdr:from>
    <xdr:ext cx="400050" cy="38100"/>
    <xdr:sp macro="" textlink="">
      <xdr:nvSpPr>
        <xdr:cNvPr id="52" name="Shape 52">
          <a:extLst>
            <a:ext uri="{FF2B5EF4-FFF2-40B4-BE49-F238E27FC236}">
              <a16:creationId xmlns:a16="http://schemas.microsoft.com/office/drawing/2014/main" xmlns="" id="{00000000-0008-0000-0600-000034000000}"/>
            </a:ext>
          </a:extLst>
        </xdr:cNvPr>
        <xdr:cNvSpPr txBox="1"/>
      </xdr:nvSpPr>
      <xdr:spPr>
        <a:xfrm>
          <a:off x="5145975" y="3780000"/>
          <a:ext cx="400050" cy="0"/>
        </a:xfrm>
        <a:prstGeom prst="rect">
          <a:avLst/>
        </a:prstGeom>
        <a:noFill/>
        <a:ln>
          <a:noFill/>
        </a:ln>
      </xdr:spPr>
      <xdr:txBody>
        <a:bodyPr spcFirstLastPara="1" wrap="square" lIns="27425" tIns="22850" rIns="0" bIns="0" anchor="t" anchorCtr="0">
          <a:noAutofit/>
        </a:bodyPr>
        <a:lstStyle/>
        <a:p>
          <a:pPr marL="0" lvl="0" indent="0" algn="l" rtl="1">
            <a:spcBef>
              <a:spcPts val="0"/>
            </a:spcBef>
            <a:spcAft>
              <a:spcPts val="0"/>
            </a:spcAft>
            <a:buNone/>
          </a:pPr>
          <a:r>
            <a:rPr lang="en-US" sz="1000" b="1" i="0" strike="noStrike">
              <a:solidFill>
                <a:srgbClr val="000000"/>
              </a:solidFill>
              <a:latin typeface="Arial"/>
              <a:ea typeface="Arial"/>
              <a:cs typeface="Arial"/>
              <a:sym typeface="Arial"/>
            </a:rPr>
            <a:t>De este Año</a:t>
          </a:r>
          <a:endParaRPr sz="1400"/>
        </a:p>
      </xdr:txBody>
    </xdr:sp>
    <xdr:clientData fLocksWithSheet="0"/>
  </xdr:oneCellAnchor>
  <xdr:oneCellAnchor>
    <xdr:from>
      <xdr:col>5</xdr:col>
      <xdr:colOff>0</xdr:colOff>
      <xdr:row>146</xdr:row>
      <xdr:rowOff>-19050</xdr:rowOff>
    </xdr:from>
    <xdr:ext cx="142875" cy="38100"/>
    <xdr:sp macro="" textlink="">
      <xdr:nvSpPr>
        <xdr:cNvPr id="53" name="Shape 53">
          <a:extLst>
            <a:ext uri="{FF2B5EF4-FFF2-40B4-BE49-F238E27FC236}">
              <a16:creationId xmlns:a16="http://schemas.microsoft.com/office/drawing/2014/main" xmlns="" id="{00000000-0008-0000-0600-000035000000}"/>
            </a:ext>
          </a:extLst>
        </xdr:cNvPr>
        <xdr:cNvSpPr txBox="1"/>
      </xdr:nvSpPr>
      <xdr:spPr>
        <a:xfrm>
          <a:off x="5274563" y="3780000"/>
          <a:ext cx="142875" cy="0"/>
        </a:xfrm>
        <a:prstGeom prst="rect">
          <a:avLst/>
        </a:prstGeom>
        <a:noFill/>
        <a:ln>
          <a:noFill/>
        </a:ln>
      </xdr:spPr>
      <xdr:txBody>
        <a:bodyPr spcFirstLastPara="1" wrap="square" lIns="18275" tIns="18275" rIns="0" bIns="0" anchor="t" anchorCtr="0">
          <a:noAutofit/>
        </a:bodyPr>
        <a:lstStyle/>
        <a:p>
          <a:pPr marL="0" lvl="0" indent="0" algn="l" rtl="1">
            <a:spcBef>
              <a:spcPts val="0"/>
            </a:spcBef>
            <a:spcAft>
              <a:spcPts val="0"/>
            </a:spcAft>
            <a:buNone/>
          </a:pPr>
          <a:r>
            <a:rPr lang="en-US" sz="1000" b="1" i="0" strike="noStrike">
              <a:solidFill>
                <a:srgbClr val="000000"/>
              </a:solidFill>
              <a:latin typeface="Arial"/>
              <a:ea typeface="Arial"/>
              <a:cs typeface="Arial"/>
              <a:sym typeface="Arial"/>
            </a:rPr>
            <a:t>De este Año</a:t>
          </a:r>
          <a:endParaRPr sz="1400"/>
        </a:p>
      </xdr:txBody>
    </xdr:sp>
    <xdr:clientData fLocksWithSheet="0"/>
  </xdr:oneCellAnchor>
  <xdr:oneCellAnchor>
    <xdr:from>
      <xdr:col>5</xdr:col>
      <xdr:colOff>0</xdr:colOff>
      <xdr:row>219</xdr:row>
      <xdr:rowOff>133350</xdr:rowOff>
    </xdr:from>
    <xdr:ext cx="400050" cy="38100"/>
    <xdr:sp macro="" textlink="">
      <xdr:nvSpPr>
        <xdr:cNvPr id="54" name="Shape 54">
          <a:extLst>
            <a:ext uri="{FF2B5EF4-FFF2-40B4-BE49-F238E27FC236}">
              <a16:creationId xmlns:a16="http://schemas.microsoft.com/office/drawing/2014/main" xmlns="" id="{00000000-0008-0000-0600-000036000000}"/>
            </a:ext>
          </a:extLst>
        </xdr:cNvPr>
        <xdr:cNvSpPr txBox="1"/>
      </xdr:nvSpPr>
      <xdr:spPr>
        <a:xfrm>
          <a:off x="5145975" y="3780000"/>
          <a:ext cx="400050" cy="0"/>
        </a:xfrm>
        <a:prstGeom prst="rect">
          <a:avLst/>
        </a:prstGeom>
        <a:noFill/>
        <a:ln>
          <a:noFill/>
        </a:ln>
      </xdr:spPr>
      <xdr:txBody>
        <a:bodyPr spcFirstLastPara="1" wrap="square" lIns="27425" tIns="22850" rIns="0" bIns="0" anchor="t" anchorCtr="0">
          <a:noAutofit/>
        </a:bodyPr>
        <a:lstStyle/>
        <a:p>
          <a:pPr marL="0" lvl="0" indent="0" algn="l" rtl="1">
            <a:spcBef>
              <a:spcPts val="0"/>
            </a:spcBef>
            <a:spcAft>
              <a:spcPts val="0"/>
            </a:spcAft>
            <a:buNone/>
          </a:pPr>
          <a:r>
            <a:rPr lang="en-US" sz="1000" b="1" i="0" strike="noStrike">
              <a:solidFill>
                <a:srgbClr val="000000"/>
              </a:solidFill>
              <a:latin typeface="Arial"/>
              <a:ea typeface="Arial"/>
              <a:cs typeface="Arial"/>
              <a:sym typeface="Arial"/>
            </a:rPr>
            <a:t>De este Año</a:t>
          </a:r>
          <a:endParaRPr sz="1400"/>
        </a:p>
      </xdr:txBody>
    </xdr:sp>
    <xdr:clientData fLocksWithSheet="0"/>
  </xdr:oneCellAnchor>
  <xdr:oneCellAnchor>
    <xdr:from>
      <xdr:col>5</xdr:col>
      <xdr:colOff>0</xdr:colOff>
      <xdr:row>146</xdr:row>
      <xdr:rowOff>-19050</xdr:rowOff>
    </xdr:from>
    <xdr:ext cx="142875" cy="38100"/>
    <xdr:sp macro="" textlink="">
      <xdr:nvSpPr>
        <xdr:cNvPr id="55" name="Shape 55">
          <a:extLst>
            <a:ext uri="{FF2B5EF4-FFF2-40B4-BE49-F238E27FC236}">
              <a16:creationId xmlns:a16="http://schemas.microsoft.com/office/drawing/2014/main" xmlns="" id="{00000000-0008-0000-0600-000037000000}"/>
            </a:ext>
          </a:extLst>
        </xdr:cNvPr>
        <xdr:cNvSpPr txBox="1"/>
      </xdr:nvSpPr>
      <xdr:spPr>
        <a:xfrm>
          <a:off x="5274563" y="3780000"/>
          <a:ext cx="142875" cy="0"/>
        </a:xfrm>
        <a:prstGeom prst="rect">
          <a:avLst/>
        </a:prstGeom>
        <a:noFill/>
        <a:ln>
          <a:noFill/>
        </a:ln>
      </xdr:spPr>
      <xdr:txBody>
        <a:bodyPr spcFirstLastPara="1" wrap="square" lIns="18275" tIns="18275" rIns="0" bIns="0" anchor="t" anchorCtr="0">
          <a:noAutofit/>
        </a:bodyPr>
        <a:lstStyle/>
        <a:p>
          <a:pPr marL="0" lvl="0" indent="0" algn="l" rtl="1">
            <a:spcBef>
              <a:spcPts val="0"/>
            </a:spcBef>
            <a:spcAft>
              <a:spcPts val="0"/>
            </a:spcAft>
            <a:buNone/>
          </a:pPr>
          <a:r>
            <a:rPr lang="en-US" sz="1000" b="1" i="0" strike="noStrike">
              <a:solidFill>
                <a:srgbClr val="000000"/>
              </a:solidFill>
              <a:latin typeface="Arial"/>
              <a:ea typeface="Arial"/>
              <a:cs typeface="Arial"/>
              <a:sym typeface="Arial"/>
            </a:rPr>
            <a:t>De este Año</a:t>
          </a:r>
          <a:endParaRPr sz="1400"/>
        </a:p>
      </xdr:txBody>
    </xdr:sp>
    <xdr:clientData fLocksWithSheet="0"/>
  </xdr:oneCellAnchor>
  <xdr:oneCellAnchor>
    <xdr:from>
      <xdr:col>5</xdr:col>
      <xdr:colOff>0</xdr:colOff>
      <xdr:row>219</xdr:row>
      <xdr:rowOff>133350</xdr:rowOff>
    </xdr:from>
    <xdr:ext cx="400050" cy="38100"/>
    <xdr:sp macro="" textlink="">
      <xdr:nvSpPr>
        <xdr:cNvPr id="56" name="Shape 56">
          <a:extLst>
            <a:ext uri="{FF2B5EF4-FFF2-40B4-BE49-F238E27FC236}">
              <a16:creationId xmlns:a16="http://schemas.microsoft.com/office/drawing/2014/main" xmlns="" id="{00000000-0008-0000-0600-000038000000}"/>
            </a:ext>
          </a:extLst>
        </xdr:cNvPr>
        <xdr:cNvSpPr txBox="1"/>
      </xdr:nvSpPr>
      <xdr:spPr>
        <a:xfrm>
          <a:off x="5145975" y="3780000"/>
          <a:ext cx="400050" cy="0"/>
        </a:xfrm>
        <a:prstGeom prst="rect">
          <a:avLst/>
        </a:prstGeom>
        <a:noFill/>
        <a:ln>
          <a:noFill/>
        </a:ln>
      </xdr:spPr>
      <xdr:txBody>
        <a:bodyPr spcFirstLastPara="1" wrap="square" lIns="27425" tIns="22850" rIns="0" bIns="0" anchor="t" anchorCtr="0">
          <a:noAutofit/>
        </a:bodyPr>
        <a:lstStyle/>
        <a:p>
          <a:pPr marL="0" lvl="0" indent="0" algn="l" rtl="1">
            <a:spcBef>
              <a:spcPts val="0"/>
            </a:spcBef>
            <a:spcAft>
              <a:spcPts val="0"/>
            </a:spcAft>
            <a:buNone/>
          </a:pPr>
          <a:r>
            <a:rPr lang="en-US" sz="1000" b="1" i="0" strike="noStrike">
              <a:solidFill>
                <a:srgbClr val="000000"/>
              </a:solidFill>
              <a:latin typeface="Arial"/>
              <a:ea typeface="Arial"/>
              <a:cs typeface="Arial"/>
              <a:sym typeface="Arial"/>
            </a:rPr>
            <a:t>De este Año</a:t>
          </a:r>
          <a:endParaRPr sz="1400"/>
        </a:p>
      </xdr:txBody>
    </xdr:sp>
    <xdr:clientData fLocksWithSheet="0"/>
  </xdr:oneCellAnchor>
  <xdr:oneCellAnchor>
    <xdr:from>
      <xdr:col>5</xdr:col>
      <xdr:colOff>0</xdr:colOff>
      <xdr:row>146</xdr:row>
      <xdr:rowOff>-19050</xdr:rowOff>
    </xdr:from>
    <xdr:ext cx="142875" cy="38100"/>
    <xdr:sp macro="" textlink="">
      <xdr:nvSpPr>
        <xdr:cNvPr id="57" name="Shape 57">
          <a:extLst>
            <a:ext uri="{FF2B5EF4-FFF2-40B4-BE49-F238E27FC236}">
              <a16:creationId xmlns:a16="http://schemas.microsoft.com/office/drawing/2014/main" xmlns="" id="{00000000-0008-0000-0600-000039000000}"/>
            </a:ext>
          </a:extLst>
        </xdr:cNvPr>
        <xdr:cNvSpPr txBox="1"/>
      </xdr:nvSpPr>
      <xdr:spPr>
        <a:xfrm>
          <a:off x="5274563" y="3780000"/>
          <a:ext cx="142875" cy="0"/>
        </a:xfrm>
        <a:prstGeom prst="rect">
          <a:avLst/>
        </a:prstGeom>
        <a:noFill/>
        <a:ln>
          <a:noFill/>
        </a:ln>
      </xdr:spPr>
      <xdr:txBody>
        <a:bodyPr spcFirstLastPara="1" wrap="square" lIns="18275" tIns="18275" rIns="0" bIns="0" anchor="t" anchorCtr="0">
          <a:noAutofit/>
        </a:bodyPr>
        <a:lstStyle/>
        <a:p>
          <a:pPr marL="0" lvl="0" indent="0" algn="l" rtl="1">
            <a:spcBef>
              <a:spcPts val="0"/>
            </a:spcBef>
            <a:spcAft>
              <a:spcPts val="0"/>
            </a:spcAft>
            <a:buNone/>
          </a:pPr>
          <a:r>
            <a:rPr lang="en-US" sz="1000" b="1" i="0" strike="noStrike">
              <a:solidFill>
                <a:srgbClr val="000000"/>
              </a:solidFill>
              <a:latin typeface="Arial"/>
              <a:ea typeface="Arial"/>
              <a:cs typeface="Arial"/>
              <a:sym typeface="Arial"/>
            </a:rPr>
            <a:t>De este Año</a:t>
          </a:r>
          <a:endParaRPr sz="1400"/>
        </a:p>
      </xdr:txBody>
    </xdr:sp>
    <xdr:clientData fLocksWithSheet="0"/>
  </xdr:oneCellAnchor>
  <xdr:oneCellAnchor>
    <xdr:from>
      <xdr:col>5</xdr:col>
      <xdr:colOff>0</xdr:colOff>
      <xdr:row>219</xdr:row>
      <xdr:rowOff>133350</xdr:rowOff>
    </xdr:from>
    <xdr:ext cx="400050" cy="38100"/>
    <xdr:sp macro="" textlink="">
      <xdr:nvSpPr>
        <xdr:cNvPr id="58" name="Shape 58">
          <a:extLst>
            <a:ext uri="{FF2B5EF4-FFF2-40B4-BE49-F238E27FC236}">
              <a16:creationId xmlns:a16="http://schemas.microsoft.com/office/drawing/2014/main" xmlns="" id="{00000000-0008-0000-0600-00003A000000}"/>
            </a:ext>
          </a:extLst>
        </xdr:cNvPr>
        <xdr:cNvSpPr txBox="1"/>
      </xdr:nvSpPr>
      <xdr:spPr>
        <a:xfrm>
          <a:off x="5145975" y="3780000"/>
          <a:ext cx="400050" cy="0"/>
        </a:xfrm>
        <a:prstGeom prst="rect">
          <a:avLst/>
        </a:prstGeom>
        <a:noFill/>
        <a:ln>
          <a:noFill/>
        </a:ln>
      </xdr:spPr>
      <xdr:txBody>
        <a:bodyPr spcFirstLastPara="1" wrap="square" lIns="27425" tIns="22850" rIns="0" bIns="0" anchor="t" anchorCtr="0">
          <a:noAutofit/>
        </a:bodyPr>
        <a:lstStyle/>
        <a:p>
          <a:pPr marL="0" lvl="0" indent="0" algn="l" rtl="1">
            <a:spcBef>
              <a:spcPts val="0"/>
            </a:spcBef>
            <a:spcAft>
              <a:spcPts val="0"/>
            </a:spcAft>
            <a:buNone/>
          </a:pPr>
          <a:r>
            <a:rPr lang="en-US" sz="1000" b="1" i="0" strike="noStrike">
              <a:solidFill>
                <a:srgbClr val="000000"/>
              </a:solidFill>
              <a:latin typeface="Arial"/>
              <a:ea typeface="Arial"/>
              <a:cs typeface="Arial"/>
              <a:sym typeface="Arial"/>
            </a:rPr>
            <a:t>De este Año</a:t>
          </a:r>
          <a:endParaRPr sz="1400"/>
        </a:p>
      </xdr:txBody>
    </xdr:sp>
    <xdr:clientData fLocksWithSheet="0"/>
  </xdr:oneCellAnchor>
  <xdr:oneCellAnchor>
    <xdr:from>
      <xdr:col>5</xdr:col>
      <xdr:colOff>0</xdr:colOff>
      <xdr:row>159</xdr:row>
      <xdr:rowOff>133350</xdr:rowOff>
    </xdr:from>
    <xdr:ext cx="400050" cy="38100"/>
    <xdr:sp macro="" textlink="">
      <xdr:nvSpPr>
        <xdr:cNvPr id="59" name="Shape 59">
          <a:extLst>
            <a:ext uri="{FF2B5EF4-FFF2-40B4-BE49-F238E27FC236}">
              <a16:creationId xmlns:a16="http://schemas.microsoft.com/office/drawing/2014/main" xmlns="" id="{00000000-0008-0000-0600-00003B000000}"/>
            </a:ext>
          </a:extLst>
        </xdr:cNvPr>
        <xdr:cNvSpPr txBox="1"/>
      </xdr:nvSpPr>
      <xdr:spPr>
        <a:xfrm>
          <a:off x="5145975" y="3780000"/>
          <a:ext cx="400050" cy="0"/>
        </a:xfrm>
        <a:prstGeom prst="rect">
          <a:avLst/>
        </a:prstGeom>
        <a:noFill/>
        <a:ln>
          <a:noFill/>
        </a:ln>
      </xdr:spPr>
      <xdr:txBody>
        <a:bodyPr spcFirstLastPara="1" wrap="square" lIns="27425" tIns="22850" rIns="0" bIns="0" anchor="t" anchorCtr="0">
          <a:noAutofit/>
        </a:bodyPr>
        <a:lstStyle/>
        <a:p>
          <a:pPr marL="0" lvl="0" indent="0" algn="l" rtl="1">
            <a:spcBef>
              <a:spcPts val="0"/>
            </a:spcBef>
            <a:spcAft>
              <a:spcPts val="0"/>
            </a:spcAft>
            <a:buNone/>
          </a:pPr>
          <a:r>
            <a:rPr lang="en-US" sz="1000" b="1" i="0" strike="noStrike">
              <a:solidFill>
                <a:srgbClr val="000000"/>
              </a:solidFill>
              <a:latin typeface="Arial"/>
              <a:ea typeface="Arial"/>
              <a:cs typeface="Arial"/>
              <a:sym typeface="Arial"/>
            </a:rPr>
            <a:t>De este Año</a:t>
          </a:r>
          <a:endParaRPr sz="1400"/>
        </a:p>
      </xdr:txBody>
    </xdr:sp>
    <xdr:clientData fLocksWithSheet="0"/>
  </xdr:oneCellAnchor>
  <xdr:oneCellAnchor>
    <xdr:from>
      <xdr:col>5</xdr:col>
      <xdr:colOff>0</xdr:colOff>
      <xdr:row>159</xdr:row>
      <xdr:rowOff>133350</xdr:rowOff>
    </xdr:from>
    <xdr:ext cx="400050" cy="38100"/>
    <xdr:sp macro="" textlink="">
      <xdr:nvSpPr>
        <xdr:cNvPr id="60" name="Shape 60">
          <a:extLst>
            <a:ext uri="{FF2B5EF4-FFF2-40B4-BE49-F238E27FC236}">
              <a16:creationId xmlns:a16="http://schemas.microsoft.com/office/drawing/2014/main" xmlns="" id="{00000000-0008-0000-0600-00003C000000}"/>
            </a:ext>
          </a:extLst>
        </xdr:cNvPr>
        <xdr:cNvSpPr txBox="1"/>
      </xdr:nvSpPr>
      <xdr:spPr>
        <a:xfrm>
          <a:off x="5145975" y="3780000"/>
          <a:ext cx="400050" cy="0"/>
        </a:xfrm>
        <a:prstGeom prst="rect">
          <a:avLst/>
        </a:prstGeom>
        <a:noFill/>
        <a:ln>
          <a:noFill/>
        </a:ln>
      </xdr:spPr>
      <xdr:txBody>
        <a:bodyPr spcFirstLastPara="1" wrap="square" lIns="27425" tIns="22850" rIns="0" bIns="0" anchor="t" anchorCtr="0">
          <a:noAutofit/>
        </a:bodyPr>
        <a:lstStyle/>
        <a:p>
          <a:pPr marL="0" lvl="0" indent="0" algn="l" rtl="1">
            <a:spcBef>
              <a:spcPts val="0"/>
            </a:spcBef>
            <a:spcAft>
              <a:spcPts val="0"/>
            </a:spcAft>
            <a:buNone/>
          </a:pPr>
          <a:r>
            <a:rPr lang="en-US" sz="1000" b="1" i="0" strike="noStrike">
              <a:solidFill>
                <a:srgbClr val="000000"/>
              </a:solidFill>
              <a:latin typeface="Arial"/>
              <a:ea typeface="Arial"/>
              <a:cs typeface="Arial"/>
              <a:sym typeface="Arial"/>
            </a:rPr>
            <a:t>De este Año</a:t>
          </a:r>
          <a:endParaRPr sz="1400"/>
        </a:p>
      </xdr:txBody>
    </xdr:sp>
    <xdr:clientData fLocksWithSheet="0"/>
  </xdr:oneCellAnchor>
  <xdr:oneCellAnchor>
    <xdr:from>
      <xdr:col>5</xdr:col>
      <xdr:colOff>0</xdr:colOff>
      <xdr:row>159</xdr:row>
      <xdr:rowOff>133350</xdr:rowOff>
    </xdr:from>
    <xdr:ext cx="400050" cy="38100"/>
    <xdr:sp macro="" textlink="">
      <xdr:nvSpPr>
        <xdr:cNvPr id="61" name="Shape 61">
          <a:extLst>
            <a:ext uri="{FF2B5EF4-FFF2-40B4-BE49-F238E27FC236}">
              <a16:creationId xmlns:a16="http://schemas.microsoft.com/office/drawing/2014/main" xmlns="" id="{00000000-0008-0000-0600-00003D000000}"/>
            </a:ext>
          </a:extLst>
        </xdr:cNvPr>
        <xdr:cNvSpPr txBox="1"/>
      </xdr:nvSpPr>
      <xdr:spPr>
        <a:xfrm>
          <a:off x="5145975" y="3780000"/>
          <a:ext cx="400050" cy="0"/>
        </a:xfrm>
        <a:prstGeom prst="rect">
          <a:avLst/>
        </a:prstGeom>
        <a:noFill/>
        <a:ln>
          <a:noFill/>
        </a:ln>
      </xdr:spPr>
      <xdr:txBody>
        <a:bodyPr spcFirstLastPara="1" wrap="square" lIns="27425" tIns="22850" rIns="0" bIns="0" anchor="t" anchorCtr="0">
          <a:noAutofit/>
        </a:bodyPr>
        <a:lstStyle/>
        <a:p>
          <a:pPr marL="0" lvl="0" indent="0" algn="l" rtl="1">
            <a:spcBef>
              <a:spcPts val="0"/>
            </a:spcBef>
            <a:spcAft>
              <a:spcPts val="0"/>
            </a:spcAft>
            <a:buNone/>
          </a:pPr>
          <a:r>
            <a:rPr lang="en-US" sz="1000" b="1" i="0" strike="noStrike">
              <a:solidFill>
                <a:srgbClr val="000000"/>
              </a:solidFill>
              <a:latin typeface="Arial"/>
              <a:ea typeface="Arial"/>
              <a:cs typeface="Arial"/>
              <a:sym typeface="Arial"/>
            </a:rPr>
            <a:t>De este Año</a:t>
          </a:r>
          <a:endParaRPr sz="1400"/>
        </a:p>
      </xdr:txBody>
    </xdr:sp>
    <xdr:clientData fLocksWithSheet="0"/>
  </xdr:oneCellAnchor>
  <xdr:oneCellAnchor>
    <xdr:from>
      <xdr:col>5</xdr:col>
      <xdr:colOff>0</xdr:colOff>
      <xdr:row>159</xdr:row>
      <xdr:rowOff>133350</xdr:rowOff>
    </xdr:from>
    <xdr:ext cx="400050" cy="38100"/>
    <xdr:sp macro="" textlink="">
      <xdr:nvSpPr>
        <xdr:cNvPr id="62" name="Shape 62">
          <a:extLst>
            <a:ext uri="{FF2B5EF4-FFF2-40B4-BE49-F238E27FC236}">
              <a16:creationId xmlns:a16="http://schemas.microsoft.com/office/drawing/2014/main" xmlns="" id="{00000000-0008-0000-0600-00003E000000}"/>
            </a:ext>
          </a:extLst>
        </xdr:cNvPr>
        <xdr:cNvSpPr txBox="1"/>
      </xdr:nvSpPr>
      <xdr:spPr>
        <a:xfrm>
          <a:off x="5145975" y="3780000"/>
          <a:ext cx="400050" cy="0"/>
        </a:xfrm>
        <a:prstGeom prst="rect">
          <a:avLst/>
        </a:prstGeom>
        <a:noFill/>
        <a:ln>
          <a:noFill/>
        </a:ln>
      </xdr:spPr>
      <xdr:txBody>
        <a:bodyPr spcFirstLastPara="1" wrap="square" lIns="27425" tIns="22850" rIns="0" bIns="0" anchor="t" anchorCtr="0">
          <a:noAutofit/>
        </a:bodyPr>
        <a:lstStyle/>
        <a:p>
          <a:pPr marL="0" lvl="0" indent="0" algn="l" rtl="1">
            <a:spcBef>
              <a:spcPts val="0"/>
            </a:spcBef>
            <a:spcAft>
              <a:spcPts val="0"/>
            </a:spcAft>
            <a:buNone/>
          </a:pPr>
          <a:r>
            <a:rPr lang="en-US" sz="1000" b="1" i="0" strike="noStrike">
              <a:solidFill>
                <a:srgbClr val="000000"/>
              </a:solidFill>
              <a:latin typeface="Arial"/>
              <a:ea typeface="Arial"/>
              <a:cs typeface="Arial"/>
              <a:sym typeface="Arial"/>
            </a:rPr>
            <a:t>De este Año</a:t>
          </a:r>
          <a:endParaRPr sz="1400"/>
        </a:p>
      </xdr:txBody>
    </xdr:sp>
    <xdr:clientData fLocksWithSheet="0"/>
  </xdr:oneCellAnchor>
  <xdr:oneCellAnchor>
    <xdr:from>
      <xdr:col>5</xdr:col>
      <xdr:colOff>0</xdr:colOff>
      <xdr:row>116</xdr:row>
      <xdr:rowOff>-19050</xdr:rowOff>
    </xdr:from>
    <xdr:ext cx="142875" cy="38100"/>
    <xdr:sp macro="" textlink="">
      <xdr:nvSpPr>
        <xdr:cNvPr id="63" name="Shape 63">
          <a:extLst>
            <a:ext uri="{FF2B5EF4-FFF2-40B4-BE49-F238E27FC236}">
              <a16:creationId xmlns:a16="http://schemas.microsoft.com/office/drawing/2014/main" xmlns="" id="{00000000-0008-0000-0600-00003F000000}"/>
            </a:ext>
          </a:extLst>
        </xdr:cNvPr>
        <xdr:cNvSpPr txBox="1"/>
      </xdr:nvSpPr>
      <xdr:spPr>
        <a:xfrm>
          <a:off x="5274563" y="3780000"/>
          <a:ext cx="142875" cy="0"/>
        </a:xfrm>
        <a:prstGeom prst="rect">
          <a:avLst/>
        </a:prstGeom>
        <a:noFill/>
        <a:ln>
          <a:noFill/>
        </a:ln>
      </xdr:spPr>
      <xdr:txBody>
        <a:bodyPr spcFirstLastPara="1" wrap="square" lIns="18275" tIns="18275" rIns="0" bIns="0" anchor="t" anchorCtr="0">
          <a:noAutofit/>
        </a:bodyPr>
        <a:lstStyle/>
        <a:p>
          <a:pPr marL="0" lvl="0" indent="0" algn="l" rtl="1">
            <a:spcBef>
              <a:spcPts val="0"/>
            </a:spcBef>
            <a:spcAft>
              <a:spcPts val="0"/>
            </a:spcAft>
            <a:buNone/>
          </a:pPr>
          <a:r>
            <a:rPr lang="en-US" sz="1000" b="1" i="0" strike="noStrike">
              <a:solidFill>
                <a:srgbClr val="000000"/>
              </a:solidFill>
              <a:latin typeface="Arial"/>
              <a:ea typeface="Arial"/>
              <a:cs typeface="Arial"/>
              <a:sym typeface="Arial"/>
            </a:rPr>
            <a:t>De este Año</a:t>
          </a:r>
          <a:endParaRPr sz="1400"/>
        </a:p>
      </xdr:txBody>
    </xdr:sp>
    <xdr:clientData fLocksWithSheet="0"/>
  </xdr:oneCellAnchor>
  <xdr:oneCellAnchor>
    <xdr:from>
      <xdr:col>5</xdr:col>
      <xdr:colOff>0</xdr:colOff>
      <xdr:row>171</xdr:row>
      <xdr:rowOff>133350</xdr:rowOff>
    </xdr:from>
    <xdr:ext cx="400050" cy="38100"/>
    <xdr:sp macro="" textlink="">
      <xdr:nvSpPr>
        <xdr:cNvPr id="64" name="Shape 64">
          <a:extLst>
            <a:ext uri="{FF2B5EF4-FFF2-40B4-BE49-F238E27FC236}">
              <a16:creationId xmlns:a16="http://schemas.microsoft.com/office/drawing/2014/main" xmlns="" id="{00000000-0008-0000-0600-000040000000}"/>
            </a:ext>
          </a:extLst>
        </xdr:cNvPr>
        <xdr:cNvSpPr txBox="1"/>
      </xdr:nvSpPr>
      <xdr:spPr>
        <a:xfrm>
          <a:off x="5145975" y="3780000"/>
          <a:ext cx="400050" cy="0"/>
        </a:xfrm>
        <a:prstGeom prst="rect">
          <a:avLst/>
        </a:prstGeom>
        <a:noFill/>
        <a:ln>
          <a:noFill/>
        </a:ln>
      </xdr:spPr>
      <xdr:txBody>
        <a:bodyPr spcFirstLastPara="1" wrap="square" lIns="27425" tIns="22850" rIns="0" bIns="0" anchor="t" anchorCtr="0">
          <a:noAutofit/>
        </a:bodyPr>
        <a:lstStyle/>
        <a:p>
          <a:pPr marL="0" lvl="0" indent="0" algn="l" rtl="1">
            <a:spcBef>
              <a:spcPts val="0"/>
            </a:spcBef>
            <a:spcAft>
              <a:spcPts val="0"/>
            </a:spcAft>
            <a:buNone/>
          </a:pPr>
          <a:r>
            <a:rPr lang="en-US" sz="1000" b="1" i="0" strike="noStrike">
              <a:solidFill>
                <a:srgbClr val="000000"/>
              </a:solidFill>
              <a:latin typeface="Arial"/>
              <a:ea typeface="Arial"/>
              <a:cs typeface="Arial"/>
              <a:sym typeface="Arial"/>
            </a:rPr>
            <a:t>De este Año</a:t>
          </a:r>
          <a:endParaRPr sz="1400"/>
        </a:p>
      </xdr:txBody>
    </xdr:sp>
    <xdr:clientData fLocksWithSheet="0"/>
  </xdr:oneCellAnchor>
  <xdr:oneCellAnchor>
    <xdr:from>
      <xdr:col>5</xdr:col>
      <xdr:colOff>0</xdr:colOff>
      <xdr:row>116</xdr:row>
      <xdr:rowOff>-19050</xdr:rowOff>
    </xdr:from>
    <xdr:ext cx="142875" cy="38100"/>
    <xdr:sp macro="" textlink="">
      <xdr:nvSpPr>
        <xdr:cNvPr id="65" name="Shape 65">
          <a:extLst>
            <a:ext uri="{FF2B5EF4-FFF2-40B4-BE49-F238E27FC236}">
              <a16:creationId xmlns:a16="http://schemas.microsoft.com/office/drawing/2014/main" xmlns="" id="{00000000-0008-0000-0600-000041000000}"/>
            </a:ext>
          </a:extLst>
        </xdr:cNvPr>
        <xdr:cNvSpPr txBox="1"/>
      </xdr:nvSpPr>
      <xdr:spPr>
        <a:xfrm>
          <a:off x="5274563" y="3780000"/>
          <a:ext cx="142875" cy="0"/>
        </a:xfrm>
        <a:prstGeom prst="rect">
          <a:avLst/>
        </a:prstGeom>
        <a:noFill/>
        <a:ln>
          <a:noFill/>
        </a:ln>
      </xdr:spPr>
      <xdr:txBody>
        <a:bodyPr spcFirstLastPara="1" wrap="square" lIns="18275" tIns="18275" rIns="0" bIns="0" anchor="t" anchorCtr="0">
          <a:noAutofit/>
        </a:bodyPr>
        <a:lstStyle/>
        <a:p>
          <a:pPr marL="0" lvl="0" indent="0" algn="l" rtl="1">
            <a:spcBef>
              <a:spcPts val="0"/>
            </a:spcBef>
            <a:spcAft>
              <a:spcPts val="0"/>
            </a:spcAft>
            <a:buNone/>
          </a:pPr>
          <a:r>
            <a:rPr lang="en-US" sz="1000" b="1" i="0" strike="noStrike">
              <a:solidFill>
                <a:srgbClr val="000000"/>
              </a:solidFill>
              <a:latin typeface="Arial"/>
              <a:ea typeface="Arial"/>
              <a:cs typeface="Arial"/>
              <a:sym typeface="Arial"/>
            </a:rPr>
            <a:t>De este Año</a:t>
          </a:r>
          <a:endParaRPr sz="1400"/>
        </a:p>
      </xdr:txBody>
    </xdr:sp>
    <xdr:clientData fLocksWithSheet="0"/>
  </xdr:oneCellAnchor>
  <xdr:oneCellAnchor>
    <xdr:from>
      <xdr:col>5</xdr:col>
      <xdr:colOff>0</xdr:colOff>
      <xdr:row>171</xdr:row>
      <xdr:rowOff>133350</xdr:rowOff>
    </xdr:from>
    <xdr:ext cx="400050" cy="38100"/>
    <xdr:sp macro="" textlink="">
      <xdr:nvSpPr>
        <xdr:cNvPr id="66" name="Shape 66">
          <a:extLst>
            <a:ext uri="{FF2B5EF4-FFF2-40B4-BE49-F238E27FC236}">
              <a16:creationId xmlns:a16="http://schemas.microsoft.com/office/drawing/2014/main" xmlns="" id="{00000000-0008-0000-0600-000042000000}"/>
            </a:ext>
          </a:extLst>
        </xdr:cNvPr>
        <xdr:cNvSpPr txBox="1"/>
      </xdr:nvSpPr>
      <xdr:spPr>
        <a:xfrm>
          <a:off x="5145975" y="3780000"/>
          <a:ext cx="400050" cy="0"/>
        </a:xfrm>
        <a:prstGeom prst="rect">
          <a:avLst/>
        </a:prstGeom>
        <a:noFill/>
        <a:ln>
          <a:noFill/>
        </a:ln>
      </xdr:spPr>
      <xdr:txBody>
        <a:bodyPr spcFirstLastPara="1" wrap="square" lIns="27425" tIns="22850" rIns="0" bIns="0" anchor="t" anchorCtr="0">
          <a:noAutofit/>
        </a:bodyPr>
        <a:lstStyle/>
        <a:p>
          <a:pPr marL="0" lvl="0" indent="0" algn="l" rtl="1">
            <a:spcBef>
              <a:spcPts val="0"/>
            </a:spcBef>
            <a:spcAft>
              <a:spcPts val="0"/>
            </a:spcAft>
            <a:buNone/>
          </a:pPr>
          <a:r>
            <a:rPr lang="en-US" sz="1000" b="1" i="0" strike="noStrike">
              <a:solidFill>
                <a:srgbClr val="000000"/>
              </a:solidFill>
              <a:latin typeface="Arial"/>
              <a:ea typeface="Arial"/>
              <a:cs typeface="Arial"/>
              <a:sym typeface="Arial"/>
            </a:rPr>
            <a:t>De este Año</a:t>
          </a:r>
          <a:endParaRPr sz="1400"/>
        </a:p>
      </xdr:txBody>
    </xdr:sp>
    <xdr:clientData fLocksWithSheet="0"/>
  </xdr:oneCellAnchor>
  <xdr:oneCellAnchor>
    <xdr:from>
      <xdr:col>5</xdr:col>
      <xdr:colOff>0</xdr:colOff>
      <xdr:row>116</xdr:row>
      <xdr:rowOff>-19050</xdr:rowOff>
    </xdr:from>
    <xdr:ext cx="142875" cy="38100"/>
    <xdr:sp macro="" textlink="">
      <xdr:nvSpPr>
        <xdr:cNvPr id="67" name="Shape 67">
          <a:extLst>
            <a:ext uri="{FF2B5EF4-FFF2-40B4-BE49-F238E27FC236}">
              <a16:creationId xmlns:a16="http://schemas.microsoft.com/office/drawing/2014/main" xmlns="" id="{00000000-0008-0000-0600-000043000000}"/>
            </a:ext>
          </a:extLst>
        </xdr:cNvPr>
        <xdr:cNvSpPr txBox="1"/>
      </xdr:nvSpPr>
      <xdr:spPr>
        <a:xfrm>
          <a:off x="5274563" y="3780000"/>
          <a:ext cx="142875" cy="0"/>
        </a:xfrm>
        <a:prstGeom prst="rect">
          <a:avLst/>
        </a:prstGeom>
        <a:noFill/>
        <a:ln>
          <a:noFill/>
        </a:ln>
      </xdr:spPr>
      <xdr:txBody>
        <a:bodyPr spcFirstLastPara="1" wrap="square" lIns="18275" tIns="18275" rIns="0" bIns="0" anchor="t" anchorCtr="0">
          <a:noAutofit/>
        </a:bodyPr>
        <a:lstStyle/>
        <a:p>
          <a:pPr marL="0" lvl="0" indent="0" algn="l" rtl="1">
            <a:spcBef>
              <a:spcPts val="0"/>
            </a:spcBef>
            <a:spcAft>
              <a:spcPts val="0"/>
            </a:spcAft>
            <a:buNone/>
          </a:pPr>
          <a:r>
            <a:rPr lang="en-US" sz="1000" b="1" i="0" strike="noStrike">
              <a:solidFill>
                <a:srgbClr val="000000"/>
              </a:solidFill>
              <a:latin typeface="Arial"/>
              <a:ea typeface="Arial"/>
              <a:cs typeface="Arial"/>
              <a:sym typeface="Arial"/>
            </a:rPr>
            <a:t>De este Año</a:t>
          </a:r>
          <a:endParaRPr sz="1400"/>
        </a:p>
      </xdr:txBody>
    </xdr:sp>
    <xdr:clientData fLocksWithSheet="0"/>
  </xdr:oneCellAnchor>
  <xdr:oneCellAnchor>
    <xdr:from>
      <xdr:col>5</xdr:col>
      <xdr:colOff>0</xdr:colOff>
      <xdr:row>171</xdr:row>
      <xdr:rowOff>133350</xdr:rowOff>
    </xdr:from>
    <xdr:ext cx="400050" cy="38100"/>
    <xdr:sp macro="" textlink="">
      <xdr:nvSpPr>
        <xdr:cNvPr id="68" name="Shape 68">
          <a:extLst>
            <a:ext uri="{FF2B5EF4-FFF2-40B4-BE49-F238E27FC236}">
              <a16:creationId xmlns:a16="http://schemas.microsoft.com/office/drawing/2014/main" xmlns="" id="{00000000-0008-0000-0600-000044000000}"/>
            </a:ext>
          </a:extLst>
        </xdr:cNvPr>
        <xdr:cNvSpPr txBox="1"/>
      </xdr:nvSpPr>
      <xdr:spPr>
        <a:xfrm>
          <a:off x="5145975" y="3780000"/>
          <a:ext cx="400050" cy="0"/>
        </a:xfrm>
        <a:prstGeom prst="rect">
          <a:avLst/>
        </a:prstGeom>
        <a:noFill/>
        <a:ln>
          <a:noFill/>
        </a:ln>
      </xdr:spPr>
      <xdr:txBody>
        <a:bodyPr spcFirstLastPara="1" wrap="square" lIns="27425" tIns="22850" rIns="0" bIns="0" anchor="t" anchorCtr="0">
          <a:noAutofit/>
        </a:bodyPr>
        <a:lstStyle/>
        <a:p>
          <a:pPr marL="0" lvl="0" indent="0" algn="l" rtl="1">
            <a:spcBef>
              <a:spcPts val="0"/>
            </a:spcBef>
            <a:spcAft>
              <a:spcPts val="0"/>
            </a:spcAft>
            <a:buNone/>
          </a:pPr>
          <a:r>
            <a:rPr lang="en-US" sz="1000" b="1" i="0" strike="noStrike">
              <a:solidFill>
                <a:srgbClr val="000000"/>
              </a:solidFill>
              <a:latin typeface="Arial"/>
              <a:ea typeface="Arial"/>
              <a:cs typeface="Arial"/>
              <a:sym typeface="Arial"/>
            </a:rPr>
            <a:t>De este Año</a:t>
          </a:r>
          <a:endParaRPr sz="1400"/>
        </a:p>
      </xdr:txBody>
    </xdr:sp>
    <xdr:clientData fLocksWithSheet="0"/>
  </xdr:oneCellAnchor>
  <xdr:oneCellAnchor>
    <xdr:from>
      <xdr:col>5</xdr:col>
      <xdr:colOff>0</xdr:colOff>
      <xdr:row>116</xdr:row>
      <xdr:rowOff>-19050</xdr:rowOff>
    </xdr:from>
    <xdr:ext cx="142875" cy="38100"/>
    <xdr:sp macro="" textlink="">
      <xdr:nvSpPr>
        <xdr:cNvPr id="69" name="Shape 69">
          <a:extLst>
            <a:ext uri="{FF2B5EF4-FFF2-40B4-BE49-F238E27FC236}">
              <a16:creationId xmlns:a16="http://schemas.microsoft.com/office/drawing/2014/main" xmlns="" id="{00000000-0008-0000-0600-000045000000}"/>
            </a:ext>
          </a:extLst>
        </xdr:cNvPr>
        <xdr:cNvSpPr txBox="1"/>
      </xdr:nvSpPr>
      <xdr:spPr>
        <a:xfrm>
          <a:off x="5274563" y="3780000"/>
          <a:ext cx="142875" cy="0"/>
        </a:xfrm>
        <a:prstGeom prst="rect">
          <a:avLst/>
        </a:prstGeom>
        <a:noFill/>
        <a:ln>
          <a:noFill/>
        </a:ln>
      </xdr:spPr>
      <xdr:txBody>
        <a:bodyPr spcFirstLastPara="1" wrap="square" lIns="18275" tIns="18275" rIns="0" bIns="0" anchor="t" anchorCtr="0">
          <a:noAutofit/>
        </a:bodyPr>
        <a:lstStyle/>
        <a:p>
          <a:pPr marL="0" lvl="0" indent="0" algn="l" rtl="1">
            <a:spcBef>
              <a:spcPts val="0"/>
            </a:spcBef>
            <a:spcAft>
              <a:spcPts val="0"/>
            </a:spcAft>
            <a:buNone/>
          </a:pPr>
          <a:r>
            <a:rPr lang="en-US" sz="1000" b="1" i="0" strike="noStrike">
              <a:solidFill>
                <a:srgbClr val="000000"/>
              </a:solidFill>
              <a:latin typeface="Arial"/>
              <a:ea typeface="Arial"/>
              <a:cs typeface="Arial"/>
              <a:sym typeface="Arial"/>
            </a:rPr>
            <a:t>De este Año</a:t>
          </a:r>
          <a:endParaRPr sz="1400"/>
        </a:p>
      </xdr:txBody>
    </xdr:sp>
    <xdr:clientData fLocksWithSheet="0"/>
  </xdr:oneCellAnchor>
  <xdr:oneCellAnchor>
    <xdr:from>
      <xdr:col>5</xdr:col>
      <xdr:colOff>0</xdr:colOff>
      <xdr:row>171</xdr:row>
      <xdr:rowOff>133350</xdr:rowOff>
    </xdr:from>
    <xdr:ext cx="400050" cy="38100"/>
    <xdr:sp macro="" textlink="">
      <xdr:nvSpPr>
        <xdr:cNvPr id="70" name="Shape 70">
          <a:extLst>
            <a:ext uri="{FF2B5EF4-FFF2-40B4-BE49-F238E27FC236}">
              <a16:creationId xmlns:a16="http://schemas.microsoft.com/office/drawing/2014/main" xmlns="" id="{00000000-0008-0000-0600-000046000000}"/>
            </a:ext>
          </a:extLst>
        </xdr:cNvPr>
        <xdr:cNvSpPr txBox="1"/>
      </xdr:nvSpPr>
      <xdr:spPr>
        <a:xfrm>
          <a:off x="5145975" y="3780000"/>
          <a:ext cx="400050" cy="0"/>
        </a:xfrm>
        <a:prstGeom prst="rect">
          <a:avLst/>
        </a:prstGeom>
        <a:noFill/>
        <a:ln>
          <a:noFill/>
        </a:ln>
      </xdr:spPr>
      <xdr:txBody>
        <a:bodyPr spcFirstLastPara="1" wrap="square" lIns="27425" tIns="22850" rIns="0" bIns="0" anchor="t" anchorCtr="0">
          <a:noAutofit/>
        </a:bodyPr>
        <a:lstStyle/>
        <a:p>
          <a:pPr marL="0" lvl="0" indent="0" algn="l" rtl="1">
            <a:spcBef>
              <a:spcPts val="0"/>
            </a:spcBef>
            <a:spcAft>
              <a:spcPts val="0"/>
            </a:spcAft>
            <a:buNone/>
          </a:pPr>
          <a:r>
            <a:rPr lang="en-US" sz="1000" b="1" i="0" strike="noStrike">
              <a:solidFill>
                <a:srgbClr val="000000"/>
              </a:solidFill>
              <a:latin typeface="Arial"/>
              <a:ea typeface="Arial"/>
              <a:cs typeface="Arial"/>
              <a:sym typeface="Arial"/>
            </a:rPr>
            <a:t>De este Año</a:t>
          </a:r>
          <a:endParaRPr sz="1400"/>
        </a:p>
      </xdr:txBody>
    </xdr:sp>
    <xdr:clientData fLocksWithSheet="0"/>
  </xdr:oneCellAnchor>
  <xdr:oneCellAnchor>
    <xdr:from>
      <xdr:col>0</xdr:col>
      <xdr:colOff>28575</xdr:colOff>
      <xdr:row>0</xdr:row>
      <xdr:rowOff>0</xdr:rowOff>
    </xdr:from>
    <xdr:ext cx="2057400" cy="866775"/>
    <xdr:pic>
      <xdr:nvPicPr>
        <xdr:cNvPr id="2" name="image1.png">
          <a:extLst>
            <a:ext uri="{FF2B5EF4-FFF2-40B4-BE49-F238E27FC236}">
              <a16:creationId xmlns:a16="http://schemas.microsoft.com/office/drawing/2014/main" xmlns=""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ll%20Inspiron/Desktop/POA/POA2018/Matriz%20Presupuesto%20POA.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 PPGR1"/>
      <sheetName val="Formulario PPGR2"/>
      <sheetName val="Formulario PPGR3"/>
      <sheetName val="Formulario PPGR4"/>
      <sheetName val="Formulario PPGR5"/>
      <sheetName val="Formulario PPGR6"/>
      <sheetName val="Formulario PPGR7"/>
      <sheetName val="Formulario PPGR8"/>
      <sheetName val="Prov"/>
      <sheetName val="Insumos"/>
      <sheetName val="LSIns"/>
      <sheetName val="Obj"/>
      <sheetName val="Catalogo"/>
      <sheetName val="Matriz Presupuesto POA"/>
      <sheetName val="PPNE2"/>
      <sheetName val="Matriz Presupuesto POA.xlsm"/>
      <sheetName val="Matriz%20Presupuesto%20POA.xlsm"/>
      <sheetName val="Prioridades Directivas"/>
      <sheetName val="Sheet1"/>
      <sheetName val="Datos Estandar"/>
      <sheetName val="CATÁLOGO"/>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ow r="2">
          <cell r="F2" t="str">
            <v>DISTRITO NACIONAL</v>
          </cell>
        </row>
      </sheetData>
      <sheetData sheetId="9"/>
      <sheetData sheetId="10">
        <row r="5">
          <cell r="B5" t="str">
            <v>Acabados textiles</v>
          </cell>
        </row>
      </sheetData>
      <sheetData sheetId="11">
        <row r="6">
          <cell r="B6" t="str">
            <v>Le.1 - Fortalecer las capacidades gestoras institucionales del SNS a través de la implementación del Modelo de Gestión, del desarrollo de su organización funcional y de las capacidades e instrumentos necesarios en cada ámbito de gestión</v>
          </cell>
        </row>
      </sheetData>
      <sheetData sheetId="12">
        <row r="3">
          <cell r="B3">
            <v>2017</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000"/>
  <sheetViews>
    <sheetView showGridLines="0" workbookViewId="0"/>
  </sheetViews>
  <sheetFormatPr baseColWidth="10" defaultColWidth="12.5703125" defaultRowHeight="15" customHeight="1"/>
  <cols>
    <col min="1" max="1" width="33.42578125" customWidth="1"/>
    <col min="2" max="3" width="13.5703125" customWidth="1"/>
    <col min="4" max="4" width="16.140625" customWidth="1"/>
    <col min="5" max="5" width="15.28515625" customWidth="1"/>
    <col min="6" max="6" width="13.28515625" customWidth="1"/>
    <col min="7" max="8" width="13.7109375" customWidth="1"/>
    <col min="9" max="9" width="13.5703125" customWidth="1"/>
    <col min="10" max="10" width="11.42578125" customWidth="1"/>
    <col min="11" max="11" width="13.85546875" customWidth="1"/>
    <col min="12" max="26" width="11.42578125" customWidth="1"/>
  </cols>
  <sheetData>
    <row r="1" spans="1:26" ht="12.75" customHeight="1">
      <c r="A1" s="1"/>
      <c r="B1" s="2" t="s">
        <v>0</v>
      </c>
      <c r="C1" s="3"/>
      <c r="D1" s="3"/>
      <c r="E1" s="3"/>
      <c r="F1" s="3"/>
      <c r="G1" s="3"/>
      <c r="H1" s="3"/>
      <c r="I1" s="3"/>
      <c r="J1" s="240"/>
      <c r="K1" s="240"/>
      <c r="L1" s="240"/>
      <c r="M1" s="240"/>
      <c r="N1" s="240"/>
      <c r="O1" s="240"/>
      <c r="P1" s="240"/>
      <c r="Q1" s="240"/>
      <c r="R1" s="240"/>
      <c r="S1" s="240"/>
      <c r="T1" s="240"/>
      <c r="U1" s="240"/>
      <c r="V1" s="240"/>
      <c r="W1" s="240"/>
      <c r="X1" s="240"/>
      <c r="Y1" s="240"/>
      <c r="Z1" s="240"/>
    </row>
    <row r="2" spans="1:26" ht="12.75" customHeight="1">
      <c r="A2" s="1"/>
      <c r="B2" s="2" t="s">
        <v>1</v>
      </c>
      <c r="C2" s="2"/>
      <c r="D2" s="2"/>
      <c r="E2" s="2"/>
      <c r="F2" s="2"/>
      <c r="G2" s="2"/>
      <c r="H2" s="2"/>
      <c r="I2" s="2"/>
      <c r="J2" s="240"/>
      <c r="K2" s="241"/>
      <c r="L2" s="241"/>
      <c r="M2" s="241"/>
      <c r="N2" s="241"/>
      <c r="O2" s="241"/>
      <c r="P2" s="241"/>
      <c r="Q2" s="241"/>
      <c r="R2" s="241"/>
      <c r="S2" s="241"/>
      <c r="T2" s="241"/>
      <c r="U2" s="241"/>
      <c r="V2" s="240"/>
      <c r="W2" s="240"/>
      <c r="X2" s="240"/>
      <c r="Y2" s="240"/>
      <c r="Z2" s="240"/>
    </row>
    <row r="3" spans="1:26" ht="12.75" customHeight="1">
      <c r="A3" s="1"/>
      <c r="B3" s="4" t="s">
        <v>2</v>
      </c>
      <c r="C3" s="4"/>
      <c r="D3" s="4"/>
      <c r="E3" s="4"/>
      <c r="F3" s="4"/>
      <c r="G3" s="4"/>
      <c r="H3" s="4"/>
      <c r="I3" s="4"/>
      <c r="J3" s="240"/>
      <c r="K3" s="240">
        <v>2025</v>
      </c>
      <c r="L3" s="240">
        <v>2026</v>
      </c>
      <c r="M3" s="240">
        <v>2027</v>
      </c>
      <c r="N3" s="240">
        <v>2028</v>
      </c>
      <c r="O3" s="240"/>
      <c r="P3" s="240"/>
      <c r="Q3" s="240"/>
      <c r="R3" s="240"/>
      <c r="S3" s="240"/>
      <c r="T3" s="240"/>
      <c r="U3" s="240"/>
      <c r="V3" s="240"/>
      <c r="W3" s="240"/>
      <c r="X3" s="240"/>
      <c r="Y3" s="240"/>
      <c r="Z3" s="240"/>
    </row>
    <row r="4" spans="1:26" ht="12.75" customHeight="1">
      <c r="A4" s="1"/>
      <c r="B4" s="5" t="s">
        <v>3</v>
      </c>
      <c r="C4" s="5"/>
      <c r="D4" s="5"/>
      <c r="E4" s="5"/>
      <c r="F4" s="5"/>
      <c r="G4" s="5"/>
      <c r="H4" s="5"/>
      <c r="I4" s="5"/>
      <c r="J4" s="240"/>
      <c r="K4" s="240" t="s">
        <v>4</v>
      </c>
      <c r="L4" s="240" t="s">
        <v>5</v>
      </c>
      <c r="M4" s="240" t="s">
        <v>6</v>
      </c>
      <c r="N4" s="240" t="s">
        <v>7</v>
      </c>
      <c r="O4" s="240" t="s">
        <v>8</v>
      </c>
      <c r="P4" s="240" t="s">
        <v>9</v>
      </c>
      <c r="Q4" s="240" t="s">
        <v>10</v>
      </c>
      <c r="R4" s="240" t="s">
        <v>11</v>
      </c>
      <c r="S4" s="240" t="s">
        <v>12</v>
      </c>
      <c r="T4" s="240" t="s">
        <v>13</v>
      </c>
      <c r="U4" s="240"/>
      <c r="V4" s="240"/>
      <c r="W4" s="240"/>
      <c r="X4" s="240"/>
      <c r="Y4" s="240"/>
      <c r="Z4" s="240"/>
    </row>
    <row r="5" spans="1:26" ht="12.75" customHeight="1">
      <c r="A5" s="6"/>
      <c r="B5" s="5" t="s">
        <v>14</v>
      </c>
      <c r="C5" s="5">
        <v>2025</v>
      </c>
      <c r="D5" s="5"/>
      <c r="E5" s="1"/>
      <c r="F5" s="5"/>
      <c r="G5" s="6"/>
      <c r="H5" s="6"/>
      <c r="I5" s="1"/>
      <c r="J5" s="240"/>
      <c r="K5" s="240"/>
      <c r="L5" s="240"/>
      <c r="M5" s="240"/>
      <c r="N5" s="240"/>
      <c r="O5" s="240"/>
      <c r="P5" s="240"/>
      <c r="Q5" s="240"/>
      <c r="R5" s="240"/>
      <c r="S5" s="240"/>
      <c r="T5" s="240"/>
      <c r="U5" s="240"/>
      <c r="V5" s="240"/>
      <c r="W5" s="240"/>
      <c r="X5" s="240"/>
      <c r="Y5" s="240"/>
      <c r="Z5" s="240"/>
    </row>
    <row r="6" spans="1:26" ht="12.75" customHeight="1">
      <c r="A6" s="242" t="s">
        <v>15</v>
      </c>
      <c r="B6" s="423" t="s">
        <v>13</v>
      </c>
      <c r="C6" s="424"/>
      <c r="D6" s="424"/>
      <c r="E6" s="424"/>
      <c r="F6" s="424"/>
      <c r="G6" s="424"/>
      <c r="H6" s="424"/>
      <c r="I6" s="425"/>
      <c r="J6" s="240"/>
      <c r="K6" s="240"/>
      <c r="L6" s="240"/>
      <c r="M6" s="240"/>
      <c r="N6" s="240"/>
      <c r="O6" s="240"/>
      <c r="P6" s="240"/>
      <c r="Q6" s="240"/>
      <c r="R6" s="240"/>
      <c r="S6" s="240"/>
      <c r="T6" s="240"/>
      <c r="U6" s="240"/>
      <c r="V6" s="240"/>
      <c r="W6" s="240"/>
      <c r="X6" s="240"/>
      <c r="Y6" s="240"/>
      <c r="Z6" s="240"/>
    </row>
    <row r="7" spans="1:26" ht="12.75" customHeight="1">
      <c r="A7" s="244" t="s">
        <v>16</v>
      </c>
      <c r="B7" s="426" t="s">
        <v>17</v>
      </c>
      <c r="C7" s="424"/>
      <c r="D7" s="424"/>
      <c r="E7" s="424"/>
      <c r="F7" s="424"/>
      <c r="G7" s="424"/>
      <c r="H7" s="424"/>
      <c r="I7" s="425"/>
      <c r="J7" s="240"/>
      <c r="K7" s="240"/>
      <c r="L7" s="240"/>
      <c r="M7" s="240"/>
      <c r="N7" s="240"/>
      <c r="O7" s="240"/>
      <c r="P7" s="240"/>
      <c r="Q7" s="240"/>
      <c r="R7" s="240"/>
      <c r="S7" s="240"/>
      <c r="T7" s="240"/>
      <c r="U7" s="240"/>
      <c r="V7" s="240"/>
      <c r="W7" s="240"/>
      <c r="X7" s="240"/>
      <c r="Y7" s="240"/>
      <c r="Z7" s="240"/>
    </row>
    <row r="8" spans="1:26" ht="12.75" customHeight="1">
      <c r="A8" s="427" t="s">
        <v>18</v>
      </c>
      <c r="B8" s="421" t="s">
        <v>19</v>
      </c>
      <c r="C8" s="421" t="s">
        <v>20</v>
      </c>
      <c r="D8" s="421" t="s">
        <v>21</v>
      </c>
      <c r="E8" s="421" t="s">
        <v>22</v>
      </c>
      <c r="F8" s="418" t="s">
        <v>23</v>
      </c>
      <c r="G8" s="419"/>
      <c r="H8" s="419"/>
      <c r="I8" s="420"/>
      <c r="J8" s="240"/>
      <c r="K8" s="421" t="s">
        <v>24</v>
      </c>
      <c r="L8" s="240"/>
      <c r="M8" s="240"/>
      <c r="N8" s="240"/>
      <c r="O8" s="240"/>
      <c r="P8" s="240"/>
      <c r="Q8" s="240"/>
      <c r="R8" s="240"/>
      <c r="S8" s="240"/>
      <c r="T8" s="240"/>
      <c r="U8" s="240"/>
      <c r="V8" s="240"/>
      <c r="W8" s="240"/>
      <c r="X8" s="240"/>
      <c r="Y8" s="240"/>
      <c r="Z8" s="240"/>
    </row>
    <row r="9" spans="1:26" ht="31.5" customHeight="1">
      <c r="A9" s="422"/>
      <c r="B9" s="422"/>
      <c r="C9" s="422"/>
      <c r="D9" s="422"/>
      <c r="E9" s="422"/>
      <c r="F9" s="7" t="s">
        <v>25</v>
      </c>
      <c r="G9" s="7" t="s">
        <v>26</v>
      </c>
      <c r="H9" s="7" t="s">
        <v>27</v>
      </c>
      <c r="I9" s="7" t="s">
        <v>28</v>
      </c>
      <c r="J9" s="240"/>
      <c r="K9" s="422"/>
      <c r="L9" s="240"/>
      <c r="M9" s="240"/>
      <c r="N9" s="240"/>
      <c r="O9" s="240"/>
      <c r="P9" s="240"/>
      <c r="Q9" s="240"/>
      <c r="R9" s="240"/>
      <c r="S9" s="240"/>
      <c r="T9" s="240"/>
      <c r="U9" s="240"/>
      <c r="V9" s="240"/>
      <c r="W9" s="240"/>
      <c r="X9" s="240"/>
      <c r="Y9" s="240"/>
      <c r="Z9" s="240"/>
    </row>
    <row r="10" spans="1:26" ht="12.75" customHeight="1">
      <c r="A10" s="245" t="s">
        <v>29</v>
      </c>
      <c r="B10" s="246" t="s">
        <v>30</v>
      </c>
      <c r="C10" s="247">
        <f t="shared" ref="C10:I10" si="0">SUM(C11:C12)</f>
        <v>0</v>
      </c>
      <c r="D10" s="248">
        <f t="shared" si="0"/>
        <v>0</v>
      </c>
      <c r="E10" s="248">
        <f t="shared" si="0"/>
        <v>0</v>
      </c>
      <c r="F10" s="248">
        <f t="shared" si="0"/>
        <v>0</v>
      </c>
      <c r="G10" s="248">
        <f t="shared" si="0"/>
        <v>0</v>
      </c>
      <c r="H10" s="248">
        <f t="shared" si="0"/>
        <v>0</v>
      </c>
      <c r="I10" s="248">
        <f t="shared" si="0"/>
        <v>0</v>
      </c>
      <c r="J10" s="240"/>
      <c r="K10" s="248">
        <f>SUM(K11:K12)</f>
        <v>0</v>
      </c>
      <c r="L10" s="240"/>
      <c r="M10" s="240"/>
      <c r="N10" s="240"/>
      <c r="O10" s="240"/>
      <c r="P10" s="240"/>
      <c r="Q10" s="240"/>
      <c r="R10" s="240"/>
      <c r="S10" s="240"/>
      <c r="T10" s="240"/>
      <c r="U10" s="240"/>
      <c r="V10" s="240"/>
      <c r="W10" s="240"/>
      <c r="X10" s="240"/>
      <c r="Y10" s="240"/>
      <c r="Z10" s="240"/>
    </row>
    <row r="11" spans="1:26" ht="12.75" customHeight="1">
      <c r="A11" s="249" t="s">
        <v>31</v>
      </c>
      <c r="B11" s="249"/>
      <c r="C11" s="250"/>
      <c r="D11" s="250">
        <f t="shared" ref="D11:D12" si="1">(K11/10)*12</f>
        <v>0</v>
      </c>
      <c r="E11" s="251">
        <f t="shared" ref="E11:E12" si="2">IF(C11="",0,(D11/C11)*D11)</f>
        <v>0</v>
      </c>
      <c r="F11" s="250"/>
      <c r="G11" s="250"/>
      <c r="H11" s="250"/>
      <c r="I11" s="250"/>
      <c r="J11" s="240"/>
      <c r="K11" s="250"/>
      <c r="L11" s="240"/>
      <c r="M11" s="240"/>
      <c r="N11" s="240"/>
      <c r="O11" s="240"/>
      <c r="P11" s="240"/>
      <c r="Q11" s="240"/>
      <c r="R11" s="240"/>
      <c r="S11" s="240"/>
      <c r="T11" s="240"/>
      <c r="U11" s="240"/>
      <c r="V11" s="240"/>
      <c r="W11" s="240"/>
      <c r="X11" s="240"/>
      <c r="Y11" s="240"/>
      <c r="Z11" s="240"/>
    </row>
    <row r="12" spans="1:26" ht="12.75" customHeight="1">
      <c r="A12" s="249" t="s">
        <v>32</v>
      </c>
      <c r="B12" s="249"/>
      <c r="C12" s="250"/>
      <c r="D12" s="250">
        <f t="shared" si="1"/>
        <v>0</v>
      </c>
      <c r="E12" s="251">
        <f t="shared" si="2"/>
        <v>0</v>
      </c>
      <c r="F12" s="252"/>
      <c r="G12" s="252"/>
      <c r="H12" s="252"/>
      <c r="I12" s="252"/>
      <c r="J12" s="240"/>
      <c r="K12" s="252"/>
      <c r="L12" s="240"/>
      <c r="M12" s="240"/>
      <c r="N12" s="240"/>
      <c r="O12" s="240"/>
      <c r="P12" s="240"/>
      <c r="Q12" s="240"/>
      <c r="R12" s="240"/>
      <c r="S12" s="240"/>
      <c r="T12" s="240"/>
      <c r="U12" s="240"/>
      <c r="V12" s="240"/>
      <c r="W12" s="240"/>
      <c r="X12" s="240"/>
      <c r="Y12" s="240"/>
      <c r="Z12" s="240"/>
    </row>
    <row r="13" spans="1:26" ht="15" customHeight="1">
      <c r="A13" s="245" t="s">
        <v>33</v>
      </c>
      <c r="B13" s="246" t="s">
        <v>30</v>
      </c>
      <c r="C13" s="247">
        <f>SUM(C14)</f>
        <v>0</v>
      </c>
      <c r="D13" s="253">
        <f t="shared" ref="D13:I13" si="3">D14</f>
        <v>0</v>
      </c>
      <c r="E13" s="248">
        <f t="shared" si="3"/>
        <v>0</v>
      </c>
      <c r="F13" s="253">
        <f t="shared" si="3"/>
        <v>0</v>
      </c>
      <c r="G13" s="253">
        <f t="shared" si="3"/>
        <v>0</v>
      </c>
      <c r="H13" s="253">
        <f t="shared" si="3"/>
        <v>0</v>
      </c>
      <c r="I13" s="248">
        <f t="shared" si="3"/>
        <v>0</v>
      </c>
      <c r="J13" s="240"/>
      <c r="K13" s="248">
        <f>K14</f>
        <v>0</v>
      </c>
      <c r="L13" s="240"/>
      <c r="M13" s="240"/>
      <c r="N13" s="240"/>
      <c r="O13" s="240"/>
      <c r="P13" s="240"/>
      <c r="Q13" s="240"/>
      <c r="R13" s="240"/>
      <c r="S13" s="240"/>
      <c r="T13" s="240"/>
      <c r="U13" s="240"/>
      <c r="V13" s="240"/>
      <c r="W13" s="240"/>
      <c r="X13" s="240"/>
      <c r="Y13" s="240"/>
      <c r="Z13" s="240"/>
    </row>
    <row r="14" spans="1:26" ht="12.75" customHeight="1">
      <c r="A14" s="249" t="s">
        <v>34</v>
      </c>
      <c r="B14" s="249"/>
      <c r="C14" s="250"/>
      <c r="D14" s="250">
        <f>(K14/10)*12</f>
        <v>0</v>
      </c>
      <c r="E14" s="251">
        <f>IF(C14="",0,(D14/C14)*D14)</f>
        <v>0</v>
      </c>
      <c r="F14" s="252"/>
      <c r="G14" s="252"/>
      <c r="H14" s="252"/>
      <c r="I14" s="252"/>
      <c r="J14" s="240"/>
      <c r="K14" s="252"/>
      <c r="L14" s="240"/>
      <c r="M14" s="240"/>
      <c r="N14" s="240"/>
      <c r="O14" s="240"/>
      <c r="P14" s="240"/>
      <c r="Q14" s="240"/>
      <c r="R14" s="240"/>
      <c r="S14" s="240"/>
      <c r="T14" s="240"/>
      <c r="U14" s="240"/>
      <c r="V14" s="240"/>
      <c r="W14" s="240"/>
      <c r="X14" s="240"/>
      <c r="Y14" s="240"/>
      <c r="Z14" s="240"/>
    </row>
    <row r="15" spans="1:26" ht="12.75" customHeight="1">
      <c r="A15" s="245" t="s">
        <v>35</v>
      </c>
      <c r="B15" s="246" t="s">
        <v>36</v>
      </c>
      <c r="C15" s="247">
        <f t="shared" ref="C15:I15" si="4">SUM(C16:C29)</f>
        <v>0</v>
      </c>
      <c r="D15" s="248">
        <f t="shared" si="4"/>
        <v>0</v>
      </c>
      <c r="E15" s="248">
        <f t="shared" si="4"/>
        <v>0</v>
      </c>
      <c r="F15" s="248">
        <f t="shared" si="4"/>
        <v>0</v>
      </c>
      <c r="G15" s="248">
        <f t="shared" si="4"/>
        <v>0</v>
      </c>
      <c r="H15" s="248">
        <f t="shared" si="4"/>
        <v>0</v>
      </c>
      <c r="I15" s="248">
        <f t="shared" si="4"/>
        <v>0</v>
      </c>
      <c r="J15" s="240"/>
      <c r="K15" s="248">
        <f>SUM(K16:K29)</f>
        <v>0</v>
      </c>
      <c r="L15" s="240"/>
      <c r="M15" s="240"/>
      <c r="N15" s="240"/>
      <c r="O15" s="240"/>
      <c r="P15" s="240"/>
      <c r="Q15" s="240"/>
      <c r="R15" s="240"/>
      <c r="S15" s="240"/>
      <c r="T15" s="240"/>
      <c r="U15" s="240"/>
      <c r="V15" s="240"/>
      <c r="W15" s="240"/>
      <c r="X15" s="240"/>
      <c r="Y15" s="240"/>
      <c r="Z15" s="240"/>
    </row>
    <row r="16" spans="1:26" ht="12.75" customHeight="1">
      <c r="A16" s="254" t="s">
        <v>37</v>
      </c>
      <c r="B16" s="249"/>
      <c r="C16" s="250"/>
      <c r="D16" s="250">
        <f t="shared" ref="D16:D29" si="5">(K16/10)*12</f>
        <v>0</v>
      </c>
      <c r="E16" s="251">
        <f t="shared" ref="E16:E29" si="6">IF(C16="",0,(D16/C16)*D16)</f>
        <v>0</v>
      </c>
      <c r="F16" s="252"/>
      <c r="G16" s="252"/>
      <c r="H16" s="252"/>
      <c r="I16" s="252"/>
      <c r="J16" s="240"/>
      <c r="K16" s="252"/>
      <c r="L16" s="240"/>
      <c r="M16" s="240"/>
      <c r="N16" s="240"/>
      <c r="O16" s="240"/>
      <c r="P16" s="240"/>
      <c r="Q16" s="240"/>
      <c r="R16" s="240"/>
      <c r="S16" s="240"/>
      <c r="T16" s="240"/>
      <c r="U16" s="240"/>
      <c r="V16" s="240"/>
      <c r="W16" s="240"/>
      <c r="X16" s="240"/>
      <c r="Y16" s="240"/>
      <c r="Z16" s="240"/>
    </row>
    <row r="17" spans="1:26" ht="12.75" customHeight="1">
      <c r="A17" s="254" t="s">
        <v>38</v>
      </c>
      <c r="B17" s="249"/>
      <c r="C17" s="250"/>
      <c r="D17" s="250">
        <f t="shared" si="5"/>
        <v>0</v>
      </c>
      <c r="E17" s="251">
        <f t="shared" si="6"/>
        <v>0</v>
      </c>
      <c r="F17" s="252"/>
      <c r="G17" s="252"/>
      <c r="H17" s="252"/>
      <c r="I17" s="252"/>
      <c r="J17" s="240"/>
      <c r="K17" s="252"/>
      <c r="L17" s="240"/>
      <c r="M17" s="240"/>
      <c r="N17" s="240"/>
      <c r="O17" s="240"/>
      <c r="P17" s="240"/>
      <c r="Q17" s="240"/>
      <c r="R17" s="240"/>
      <c r="S17" s="240"/>
      <c r="T17" s="240"/>
      <c r="U17" s="240"/>
      <c r="V17" s="240"/>
      <c r="W17" s="240"/>
      <c r="X17" s="240"/>
      <c r="Y17" s="240"/>
      <c r="Z17" s="240"/>
    </row>
    <row r="18" spans="1:26" ht="12.75" customHeight="1">
      <c r="A18" s="254" t="s">
        <v>39</v>
      </c>
      <c r="B18" s="249"/>
      <c r="C18" s="250"/>
      <c r="D18" s="250">
        <f t="shared" si="5"/>
        <v>0</v>
      </c>
      <c r="E18" s="251">
        <f t="shared" si="6"/>
        <v>0</v>
      </c>
      <c r="F18" s="252"/>
      <c r="G18" s="252"/>
      <c r="H18" s="252"/>
      <c r="I18" s="252"/>
      <c r="J18" s="240"/>
      <c r="K18" s="252"/>
      <c r="L18" s="240"/>
      <c r="M18" s="240"/>
      <c r="N18" s="240"/>
      <c r="O18" s="240"/>
      <c r="P18" s="240"/>
      <c r="Q18" s="240"/>
      <c r="R18" s="240"/>
      <c r="S18" s="240"/>
      <c r="T18" s="240"/>
      <c r="U18" s="240"/>
      <c r="V18" s="240"/>
      <c r="W18" s="240"/>
      <c r="X18" s="240"/>
      <c r="Y18" s="240"/>
      <c r="Z18" s="240"/>
    </row>
    <row r="19" spans="1:26" ht="12.75" customHeight="1">
      <c r="A19" s="254" t="s">
        <v>40</v>
      </c>
      <c r="B19" s="249"/>
      <c r="C19" s="250"/>
      <c r="D19" s="250">
        <f t="shared" si="5"/>
        <v>0</v>
      </c>
      <c r="E19" s="251">
        <f t="shared" si="6"/>
        <v>0</v>
      </c>
      <c r="F19" s="252"/>
      <c r="G19" s="252"/>
      <c r="H19" s="252"/>
      <c r="I19" s="252"/>
      <c r="J19" s="240"/>
      <c r="K19" s="252"/>
      <c r="L19" s="240"/>
      <c r="M19" s="240"/>
      <c r="N19" s="240"/>
      <c r="O19" s="240"/>
      <c r="P19" s="240"/>
      <c r="Q19" s="240"/>
      <c r="R19" s="240"/>
      <c r="S19" s="240"/>
      <c r="T19" s="240"/>
      <c r="U19" s="240"/>
      <c r="V19" s="240"/>
      <c r="W19" s="240"/>
      <c r="X19" s="240"/>
      <c r="Y19" s="240"/>
      <c r="Z19" s="240"/>
    </row>
    <row r="20" spans="1:26" ht="12.75" customHeight="1">
      <c r="A20" s="254" t="s">
        <v>41</v>
      </c>
      <c r="B20" s="249"/>
      <c r="C20" s="250"/>
      <c r="D20" s="250">
        <f t="shared" si="5"/>
        <v>0</v>
      </c>
      <c r="E20" s="251">
        <f t="shared" si="6"/>
        <v>0</v>
      </c>
      <c r="F20" s="252"/>
      <c r="G20" s="252"/>
      <c r="H20" s="252"/>
      <c r="I20" s="252"/>
      <c r="J20" s="240"/>
      <c r="K20" s="252"/>
      <c r="L20" s="240"/>
      <c r="M20" s="240"/>
      <c r="N20" s="240"/>
      <c r="O20" s="240"/>
      <c r="P20" s="240"/>
      <c r="Q20" s="240"/>
      <c r="R20" s="240"/>
      <c r="S20" s="240"/>
      <c r="T20" s="240"/>
      <c r="U20" s="240"/>
      <c r="V20" s="240"/>
      <c r="W20" s="240"/>
      <c r="X20" s="240"/>
      <c r="Y20" s="240"/>
      <c r="Z20" s="240"/>
    </row>
    <row r="21" spans="1:26" ht="12.75" customHeight="1">
      <c r="A21" s="254" t="s">
        <v>42</v>
      </c>
      <c r="B21" s="249"/>
      <c r="C21" s="250"/>
      <c r="D21" s="250">
        <f t="shared" si="5"/>
        <v>0</v>
      </c>
      <c r="E21" s="251">
        <f t="shared" si="6"/>
        <v>0</v>
      </c>
      <c r="F21" s="252"/>
      <c r="G21" s="252"/>
      <c r="H21" s="252"/>
      <c r="I21" s="252"/>
      <c r="J21" s="240"/>
      <c r="K21" s="252"/>
      <c r="L21" s="240"/>
      <c r="M21" s="240"/>
      <c r="N21" s="240"/>
      <c r="O21" s="240"/>
      <c r="P21" s="240"/>
      <c r="Q21" s="240"/>
      <c r="R21" s="240"/>
      <c r="S21" s="240"/>
      <c r="T21" s="240"/>
      <c r="U21" s="240"/>
      <c r="V21" s="240"/>
      <c r="W21" s="240"/>
      <c r="X21" s="240"/>
      <c r="Y21" s="240"/>
      <c r="Z21" s="240"/>
    </row>
    <row r="22" spans="1:26" ht="12.75" customHeight="1">
      <c r="A22" s="254" t="s">
        <v>43</v>
      </c>
      <c r="B22" s="249"/>
      <c r="C22" s="250"/>
      <c r="D22" s="250">
        <f t="shared" si="5"/>
        <v>0</v>
      </c>
      <c r="E22" s="251">
        <f t="shared" si="6"/>
        <v>0</v>
      </c>
      <c r="F22" s="252"/>
      <c r="G22" s="252"/>
      <c r="H22" s="252"/>
      <c r="I22" s="252"/>
      <c r="J22" s="240"/>
      <c r="K22" s="252"/>
      <c r="L22" s="240"/>
      <c r="M22" s="240"/>
      <c r="N22" s="240"/>
      <c r="O22" s="240"/>
      <c r="P22" s="240"/>
      <c r="Q22" s="240"/>
      <c r="R22" s="240"/>
      <c r="S22" s="240"/>
      <c r="T22" s="240"/>
      <c r="U22" s="240"/>
      <c r="V22" s="240"/>
      <c r="W22" s="240"/>
      <c r="X22" s="240"/>
      <c r="Y22" s="240"/>
      <c r="Z22" s="240"/>
    </row>
    <row r="23" spans="1:26" ht="12.75" customHeight="1">
      <c r="A23" s="254" t="s">
        <v>44</v>
      </c>
      <c r="B23" s="249"/>
      <c r="C23" s="250"/>
      <c r="D23" s="250">
        <f t="shared" si="5"/>
        <v>0</v>
      </c>
      <c r="E23" s="251">
        <f t="shared" si="6"/>
        <v>0</v>
      </c>
      <c r="F23" s="252"/>
      <c r="G23" s="252"/>
      <c r="H23" s="252"/>
      <c r="I23" s="252"/>
      <c r="J23" s="240"/>
      <c r="K23" s="252"/>
      <c r="L23" s="240"/>
      <c r="M23" s="240"/>
      <c r="N23" s="240"/>
      <c r="O23" s="240"/>
      <c r="P23" s="240"/>
      <c r="Q23" s="240"/>
      <c r="R23" s="240"/>
      <c r="S23" s="240"/>
      <c r="T23" s="240"/>
      <c r="U23" s="240"/>
      <c r="V23" s="240"/>
      <c r="W23" s="240"/>
      <c r="X23" s="240"/>
      <c r="Y23" s="240"/>
      <c r="Z23" s="240"/>
    </row>
    <row r="24" spans="1:26" ht="12.75" customHeight="1">
      <c r="A24" s="254" t="s">
        <v>45</v>
      </c>
      <c r="B24" s="249"/>
      <c r="C24" s="250"/>
      <c r="D24" s="250">
        <f t="shared" si="5"/>
        <v>0</v>
      </c>
      <c r="E24" s="251">
        <f t="shared" si="6"/>
        <v>0</v>
      </c>
      <c r="F24" s="252"/>
      <c r="G24" s="252"/>
      <c r="H24" s="252"/>
      <c r="I24" s="252"/>
      <c r="J24" s="240"/>
      <c r="K24" s="252"/>
      <c r="L24" s="240"/>
      <c r="M24" s="240"/>
      <c r="N24" s="240"/>
      <c r="O24" s="240"/>
      <c r="P24" s="240"/>
      <c r="Q24" s="240"/>
      <c r="R24" s="240"/>
      <c r="S24" s="240"/>
      <c r="T24" s="240"/>
      <c r="U24" s="240"/>
      <c r="V24" s="240"/>
      <c r="W24" s="240"/>
      <c r="X24" s="240"/>
      <c r="Y24" s="240"/>
      <c r="Z24" s="240"/>
    </row>
    <row r="25" spans="1:26" ht="12.75" customHeight="1">
      <c r="A25" s="254" t="s">
        <v>46</v>
      </c>
      <c r="B25" s="249"/>
      <c r="C25" s="250"/>
      <c r="D25" s="250">
        <f t="shared" si="5"/>
        <v>0</v>
      </c>
      <c r="E25" s="251">
        <f t="shared" si="6"/>
        <v>0</v>
      </c>
      <c r="F25" s="252"/>
      <c r="G25" s="252"/>
      <c r="H25" s="252"/>
      <c r="I25" s="252"/>
      <c r="J25" s="240"/>
      <c r="K25" s="252"/>
      <c r="L25" s="240"/>
      <c r="M25" s="240"/>
      <c r="N25" s="240"/>
      <c r="O25" s="240"/>
      <c r="P25" s="240"/>
      <c r="Q25" s="240"/>
      <c r="R25" s="240"/>
      <c r="S25" s="240"/>
      <c r="T25" s="240"/>
      <c r="U25" s="240"/>
      <c r="V25" s="240"/>
      <c r="W25" s="240"/>
      <c r="X25" s="240"/>
      <c r="Y25" s="240"/>
      <c r="Z25" s="240"/>
    </row>
    <row r="26" spans="1:26" ht="12.75" customHeight="1">
      <c r="A26" s="254" t="s">
        <v>47</v>
      </c>
      <c r="B26" s="249"/>
      <c r="C26" s="250"/>
      <c r="D26" s="250">
        <f t="shared" si="5"/>
        <v>0</v>
      </c>
      <c r="E26" s="251">
        <f t="shared" si="6"/>
        <v>0</v>
      </c>
      <c r="F26" s="252"/>
      <c r="G26" s="252"/>
      <c r="H26" s="252"/>
      <c r="I26" s="252"/>
      <c r="J26" s="240"/>
      <c r="K26" s="252"/>
      <c r="L26" s="240"/>
      <c r="M26" s="240"/>
      <c r="N26" s="240"/>
      <c r="O26" s="240"/>
      <c r="P26" s="240"/>
      <c r="Q26" s="240"/>
      <c r="R26" s="240"/>
      <c r="S26" s="240"/>
      <c r="T26" s="240"/>
      <c r="U26" s="240"/>
      <c r="V26" s="240"/>
      <c r="W26" s="240"/>
      <c r="X26" s="240"/>
      <c r="Y26" s="240"/>
      <c r="Z26" s="240"/>
    </row>
    <row r="27" spans="1:26" ht="12.75" customHeight="1">
      <c r="A27" s="254" t="s">
        <v>48</v>
      </c>
      <c r="B27" s="249"/>
      <c r="C27" s="250"/>
      <c r="D27" s="250">
        <f t="shared" si="5"/>
        <v>0</v>
      </c>
      <c r="E27" s="251">
        <f t="shared" si="6"/>
        <v>0</v>
      </c>
      <c r="F27" s="252"/>
      <c r="G27" s="252"/>
      <c r="H27" s="252"/>
      <c r="I27" s="252"/>
      <c r="J27" s="240"/>
      <c r="K27" s="252"/>
      <c r="L27" s="240"/>
      <c r="M27" s="240"/>
      <c r="N27" s="240"/>
      <c r="O27" s="240"/>
      <c r="P27" s="240"/>
      <c r="Q27" s="240"/>
      <c r="R27" s="240"/>
      <c r="S27" s="240"/>
      <c r="T27" s="240"/>
      <c r="U27" s="240"/>
      <c r="V27" s="240"/>
      <c r="W27" s="240"/>
      <c r="X27" s="240"/>
      <c r="Y27" s="240"/>
      <c r="Z27" s="240"/>
    </row>
    <row r="28" spans="1:26" ht="12.75" customHeight="1">
      <c r="A28" s="254" t="s">
        <v>49</v>
      </c>
      <c r="B28" s="249"/>
      <c r="C28" s="250"/>
      <c r="D28" s="250">
        <f t="shared" si="5"/>
        <v>0</v>
      </c>
      <c r="E28" s="251">
        <f t="shared" si="6"/>
        <v>0</v>
      </c>
      <c r="F28" s="252"/>
      <c r="G28" s="252"/>
      <c r="H28" s="252"/>
      <c r="I28" s="252"/>
      <c r="J28" s="240"/>
      <c r="K28" s="252"/>
      <c r="L28" s="240"/>
      <c r="M28" s="240"/>
      <c r="N28" s="240"/>
      <c r="O28" s="240"/>
      <c r="P28" s="240"/>
      <c r="Q28" s="240"/>
      <c r="R28" s="240"/>
      <c r="S28" s="240"/>
      <c r="T28" s="240"/>
      <c r="U28" s="240"/>
      <c r="V28" s="240"/>
      <c r="W28" s="240"/>
      <c r="X28" s="240"/>
      <c r="Y28" s="240"/>
      <c r="Z28" s="240"/>
    </row>
    <row r="29" spans="1:26" ht="12.75" customHeight="1">
      <c r="A29" s="254" t="s">
        <v>50</v>
      </c>
      <c r="B29" s="249"/>
      <c r="C29" s="250"/>
      <c r="D29" s="250">
        <f t="shared" si="5"/>
        <v>0</v>
      </c>
      <c r="E29" s="251">
        <f t="shared" si="6"/>
        <v>0</v>
      </c>
      <c r="F29" s="252"/>
      <c r="G29" s="252"/>
      <c r="H29" s="252"/>
      <c r="I29" s="252"/>
      <c r="J29" s="240"/>
      <c r="K29" s="252"/>
      <c r="L29" s="240"/>
      <c r="M29" s="240"/>
      <c r="N29" s="240"/>
      <c r="O29" s="240"/>
      <c r="P29" s="240"/>
      <c r="Q29" s="240"/>
      <c r="R29" s="240"/>
      <c r="S29" s="240"/>
      <c r="T29" s="240"/>
      <c r="U29" s="240"/>
      <c r="V29" s="240"/>
      <c r="W29" s="240"/>
      <c r="X29" s="240"/>
      <c r="Y29" s="240"/>
      <c r="Z29" s="240"/>
    </row>
    <row r="30" spans="1:26" ht="12.75" customHeight="1">
      <c r="A30" s="245" t="s">
        <v>51</v>
      </c>
      <c r="B30" s="246"/>
      <c r="C30" s="248">
        <f t="shared" ref="C30:I30" si="7">SUM(C31:C32)</f>
        <v>136031</v>
      </c>
      <c r="D30" s="248">
        <f t="shared" si="7"/>
        <v>197670</v>
      </c>
      <c r="E30" s="248">
        <f t="shared" si="7"/>
        <v>262230.84000000003</v>
      </c>
      <c r="F30" s="248">
        <f t="shared" si="7"/>
        <v>49823.859600000003</v>
      </c>
      <c r="G30" s="248">
        <f t="shared" si="7"/>
        <v>73424.635200000019</v>
      </c>
      <c r="H30" s="248">
        <f t="shared" si="7"/>
        <v>44579.242800000007</v>
      </c>
      <c r="I30" s="248">
        <f t="shared" si="7"/>
        <v>94403.102400000003</v>
      </c>
      <c r="J30" s="255"/>
      <c r="K30" s="248">
        <f>SUM(K31:K32)</f>
        <v>164725</v>
      </c>
      <c r="L30" s="240"/>
      <c r="M30" s="240"/>
      <c r="N30" s="240"/>
      <c r="O30" s="240"/>
      <c r="P30" s="240"/>
      <c r="Q30" s="240"/>
      <c r="R30" s="240"/>
      <c r="S30" s="240"/>
      <c r="T30" s="240"/>
      <c r="U30" s="240"/>
      <c r="V30" s="240"/>
      <c r="W30" s="240"/>
      <c r="X30" s="240"/>
      <c r="Y30" s="240"/>
      <c r="Z30" s="240"/>
    </row>
    <row r="31" spans="1:26" ht="12.75" customHeight="1">
      <c r="A31" s="249" t="s">
        <v>52</v>
      </c>
      <c r="B31" s="249" t="s">
        <v>53</v>
      </c>
      <c r="C31" s="252">
        <v>42794</v>
      </c>
      <c r="D31" s="252">
        <f t="shared" ref="D31:D32" si="8">(K31/10)*12</f>
        <v>105196.79999999999</v>
      </c>
      <c r="E31" s="256">
        <f>+D31*0.35+D31</f>
        <v>142015.67999999999</v>
      </c>
      <c r="F31" s="252">
        <f t="shared" ref="F31:F32" si="9">0.19*E31</f>
        <v>26982.979199999998</v>
      </c>
      <c r="G31" s="252">
        <f t="shared" ref="G31:G32" si="10">0.28*E31</f>
        <v>39764.390400000004</v>
      </c>
      <c r="H31" s="252">
        <f t="shared" ref="H31:H32" si="11">0.17*E31</f>
        <v>24142.6656</v>
      </c>
      <c r="I31" s="252">
        <f t="shared" ref="I31:I32" si="12">0.36*E31</f>
        <v>51125.644799999995</v>
      </c>
      <c r="J31" s="257"/>
      <c r="K31" s="252">
        <v>87664</v>
      </c>
      <c r="L31" s="240"/>
      <c r="M31" s="240"/>
      <c r="N31" s="240"/>
      <c r="O31" s="240"/>
      <c r="P31" s="240"/>
      <c r="Q31" s="240"/>
      <c r="R31" s="240"/>
      <c r="S31" s="240"/>
      <c r="T31" s="240"/>
      <c r="U31" s="240"/>
      <c r="V31" s="240"/>
      <c r="W31" s="240"/>
      <c r="X31" s="240"/>
      <c r="Y31" s="240"/>
      <c r="Z31" s="240"/>
    </row>
    <row r="32" spans="1:26" ht="12.75" customHeight="1">
      <c r="A32" s="249" t="s">
        <v>54</v>
      </c>
      <c r="B32" s="249" t="s">
        <v>55</v>
      </c>
      <c r="C32" s="252">
        <v>93237</v>
      </c>
      <c r="D32" s="252">
        <f t="shared" si="8"/>
        <v>92473.200000000012</v>
      </c>
      <c r="E32" s="256">
        <f>+D32*0.3+D32</f>
        <v>120215.16000000002</v>
      </c>
      <c r="F32" s="252">
        <f t="shared" si="9"/>
        <v>22840.880400000005</v>
      </c>
      <c r="G32" s="252">
        <f t="shared" si="10"/>
        <v>33660.244800000008</v>
      </c>
      <c r="H32" s="252">
        <f t="shared" si="11"/>
        <v>20436.577200000003</v>
      </c>
      <c r="I32" s="252">
        <f t="shared" si="12"/>
        <v>43277.457600000002</v>
      </c>
      <c r="J32" s="255"/>
      <c r="K32" s="8">
        <v>77061</v>
      </c>
      <c r="L32" s="240"/>
      <c r="M32" s="240"/>
      <c r="N32" s="240"/>
      <c r="O32" s="240"/>
      <c r="P32" s="240"/>
      <c r="Q32" s="240"/>
      <c r="R32" s="240"/>
      <c r="S32" s="240"/>
      <c r="T32" s="240"/>
      <c r="U32" s="240"/>
      <c r="V32" s="240"/>
      <c r="W32" s="240"/>
      <c r="X32" s="240"/>
      <c r="Y32" s="240"/>
      <c r="Z32" s="240"/>
    </row>
    <row r="33" spans="1:26" ht="12.75" customHeight="1">
      <c r="A33" s="258" t="s">
        <v>56</v>
      </c>
      <c r="B33" s="259"/>
      <c r="C33" s="259"/>
      <c r="D33" s="259"/>
      <c r="E33" s="259"/>
      <c r="F33" s="259"/>
      <c r="G33" s="259"/>
      <c r="H33" s="259"/>
      <c r="I33" s="259"/>
      <c r="J33" s="240"/>
      <c r="K33" s="240"/>
      <c r="L33" s="240"/>
      <c r="M33" s="240"/>
      <c r="N33" s="240"/>
      <c r="O33" s="240"/>
      <c r="P33" s="240"/>
      <c r="Q33" s="240"/>
      <c r="R33" s="240"/>
      <c r="S33" s="240"/>
      <c r="T33" s="240"/>
      <c r="U33" s="240"/>
      <c r="V33" s="240"/>
      <c r="W33" s="240"/>
      <c r="X33" s="240"/>
      <c r="Y33" s="240"/>
      <c r="Z33" s="240"/>
    </row>
    <row r="34" spans="1:26" ht="12.75" customHeight="1">
      <c r="A34" s="260" t="s">
        <v>57</v>
      </c>
      <c r="B34" s="9" t="s">
        <v>58</v>
      </c>
      <c r="C34" s="9" t="s">
        <v>59</v>
      </c>
      <c r="D34" s="9" t="s">
        <v>60</v>
      </c>
      <c r="E34" s="9" t="s">
        <v>61</v>
      </c>
      <c r="F34" s="9" t="s">
        <v>62</v>
      </c>
      <c r="G34" s="9" t="s">
        <v>63</v>
      </c>
      <c r="H34" s="9" t="s">
        <v>64</v>
      </c>
      <c r="I34" s="9" t="s">
        <v>65</v>
      </c>
      <c r="J34" s="240"/>
      <c r="K34" s="240"/>
      <c r="L34" s="240"/>
      <c r="M34" s="240"/>
      <c r="N34" s="240"/>
      <c r="O34" s="240"/>
      <c r="P34" s="240"/>
      <c r="Q34" s="240"/>
      <c r="R34" s="240"/>
      <c r="S34" s="240"/>
      <c r="T34" s="240"/>
      <c r="U34" s="240"/>
      <c r="V34" s="240"/>
      <c r="W34" s="240"/>
      <c r="X34" s="240"/>
      <c r="Y34" s="240"/>
      <c r="Z34" s="240"/>
    </row>
    <row r="35" spans="1:26" ht="12.75" customHeight="1">
      <c r="A35" s="261">
        <v>2022</v>
      </c>
      <c r="B35" s="10"/>
      <c r="C35" s="10"/>
      <c r="D35" s="10">
        <f t="shared" ref="D35:D37" si="13">+B35*365</f>
        <v>0</v>
      </c>
      <c r="E35" s="10"/>
      <c r="F35" s="11" t="e">
        <f t="shared" ref="F35:F37" si="14">+E35/C35</f>
        <v>#DIV/0!</v>
      </c>
      <c r="G35" s="10" t="e">
        <f t="shared" ref="G35:G37" si="15">+E35/D35*100</f>
        <v>#DIV/0!</v>
      </c>
      <c r="H35" s="10"/>
      <c r="I35" s="10"/>
      <c r="J35" s="240"/>
      <c r="K35" s="240"/>
      <c r="L35" s="240"/>
      <c r="M35" s="240"/>
      <c r="N35" s="240"/>
      <c r="O35" s="240"/>
      <c r="P35" s="240"/>
      <c r="Q35" s="240"/>
      <c r="R35" s="240"/>
      <c r="S35" s="240"/>
      <c r="T35" s="240"/>
      <c r="U35" s="240"/>
      <c r="V35" s="240"/>
      <c r="W35" s="240"/>
      <c r="X35" s="240"/>
      <c r="Y35" s="240"/>
      <c r="Z35" s="240"/>
    </row>
    <row r="36" spans="1:26" ht="12.75" customHeight="1">
      <c r="A36" s="261">
        <v>2023</v>
      </c>
      <c r="B36" s="10"/>
      <c r="C36" s="10"/>
      <c r="D36" s="10">
        <f t="shared" si="13"/>
        <v>0</v>
      </c>
      <c r="E36" s="10"/>
      <c r="F36" s="11" t="e">
        <f t="shared" si="14"/>
        <v>#DIV/0!</v>
      </c>
      <c r="G36" s="10" t="e">
        <f t="shared" si="15"/>
        <v>#DIV/0!</v>
      </c>
      <c r="H36" s="10"/>
      <c r="I36" s="10"/>
      <c r="J36" s="240"/>
      <c r="K36" s="240"/>
      <c r="L36" s="240"/>
      <c r="M36" s="240"/>
      <c r="N36" s="240"/>
      <c r="O36" s="240"/>
      <c r="P36" s="240"/>
      <c r="Q36" s="240"/>
      <c r="R36" s="240"/>
      <c r="S36" s="240"/>
      <c r="T36" s="240"/>
      <c r="U36" s="240"/>
      <c r="V36" s="240"/>
      <c r="W36" s="240"/>
      <c r="X36" s="240"/>
      <c r="Y36" s="240"/>
      <c r="Z36" s="240"/>
    </row>
    <row r="37" spans="1:26" ht="12.75" customHeight="1">
      <c r="A37" s="12">
        <v>2024</v>
      </c>
      <c r="B37" s="10"/>
      <c r="C37" s="10"/>
      <c r="D37" s="10">
        <f t="shared" si="13"/>
        <v>0</v>
      </c>
      <c r="E37" s="10"/>
      <c r="F37" s="11" t="e">
        <f t="shared" si="14"/>
        <v>#DIV/0!</v>
      </c>
      <c r="G37" s="10" t="e">
        <f t="shared" si="15"/>
        <v>#DIV/0!</v>
      </c>
      <c r="H37" s="10"/>
      <c r="I37" s="10"/>
      <c r="J37" s="240"/>
      <c r="K37" s="240"/>
      <c r="L37" s="240"/>
      <c r="M37" s="240"/>
      <c r="N37" s="240"/>
      <c r="O37" s="240"/>
      <c r="P37" s="240"/>
      <c r="Q37" s="240"/>
      <c r="R37" s="240"/>
      <c r="S37" s="240"/>
      <c r="T37" s="240"/>
      <c r="U37" s="240"/>
      <c r="V37" s="240"/>
      <c r="W37" s="240"/>
      <c r="X37" s="240"/>
      <c r="Y37" s="240"/>
      <c r="Z37" s="240"/>
    </row>
    <row r="38" spans="1:26" ht="12.75" customHeight="1">
      <c r="A38" s="188"/>
      <c r="B38" s="188"/>
      <c r="C38" s="188"/>
      <c r="D38" s="188"/>
      <c r="E38" s="188"/>
      <c r="F38" s="188"/>
      <c r="G38" s="188"/>
      <c r="H38" s="188"/>
      <c r="I38" s="188"/>
      <c r="J38" s="240"/>
      <c r="K38" s="240"/>
      <c r="L38" s="240"/>
      <c r="M38" s="240"/>
      <c r="N38" s="240"/>
      <c r="O38" s="240"/>
      <c r="P38" s="240"/>
      <c r="Q38" s="240"/>
      <c r="R38" s="240"/>
      <c r="S38" s="240"/>
      <c r="T38" s="240"/>
      <c r="U38" s="240"/>
      <c r="V38" s="240"/>
      <c r="W38" s="240"/>
      <c r="X38" s="240"/>
      <c r="Y38" s="240"/>
      <c r="Z38" s="240"/>
    </row>
    <row r="39" spans="1:26" ht="12.75" customHeight="1">
      <c r="A39" s="188"/>
      <c r="B39" s="188"/>
      <c r="C39" s="188"/>
      <c r="D39" s="188"/>
      <c r="E39" s="188"/>
      <c r="F39" s="188"/>
      <c r="G39" s="188"/>
      <c r="H39" s="188"/>
      <c r="I39" s="188"/>
      <c r="J39" s="240"/>
      <c r="K39" s="240"/>
      <c r="L39" s="240"/>
      <c r="M39" s="240"/>
      <c r="N39" s="240"/>
      <c r="O39" s="240"/>
      <c r="P39" s="240"/>
      <c r="Q39" s="240"/>
      <c r="R39" s="240"/>
      <c r="S39" s="240"/>
      <c r="T39" s="240"/>
      <c r="U39" s="240"/>
      <c r="V39" s="240"/>
      <c r="W39" s="240"/>
      <c r="X39" s="240"/>
      <c r="Y39" s="240"/>
      <c r="Z39" s="240"/>
    </row>
    <row r="40" spans="1:26" ht="12.75" customHeight="1">
      <c r="A40" s="188"/>
      <c r="B40" s="188"/>
      <c r="C40" s="188"/>
      <c r="D40" s="188"/>
      <c r="E40" s="188"/>
      <c r="F40" s="188"/>
      <c r="G40" s="188"/>
      <c r="H40" s="188"/>
      <c r="I40" s="188"/>
      <c r="J40" s="240"/>
      <c r="K40" s="240"/>
      <c r="L40" s="240"/>
      <c r="M40" s="240"/>
      <c r="N40" s="240"/>
      <c r="O40" s="240"/>
      <c r="P40" s="240"/>
      <c r="Q40" s="240"/>
      <c r="R40" s="240"/>
      <c r="S40" s="240"/>
      <c r="T40" s="240"/>
      <c r="U40" s="240"/>
      <c r="V40" s="240"/>
      <c r="W40" s="240"/>
      <c r="X40" s="240"/>
      <c r="Y40" s="240"/>
      <c r="Z40" s="240"/>
    </row>
    <row r="41" spans="1:26" ht="12.75" customHeight="1">
      <c r="A41" s="188"/>
      <c r="B41" s="188"/>
      <c r="C41" s="188"/>
      <c r="D41" s="188"/>
      <c r="E41" s="188"/>
      <c r="F41" s="188"/>
      <c r="G41" s="188"/>
      <c r="H41" s="188"/>
      <c r="I41" s="188"/>
      <c r="J41" s="240"/>
      <c r="K41" s="240"/>
      <c r="L41" s="240"/>
      <c r="M41" s="240"/>
      <c r="N41" s="240"/>
      <c r="O41" s="240"/>
      <c r="P41" s="240"/>
      <c r="Q41" s="240"/>
      <c r="R41" s="240"/>
      <c r="S41" s="240"/>
      <c r="T41" s="240"/>
      <c r="U41" s="240"/>
      <c r="V41" s="240"/>
      <c r="W41" s="240"/>
      <c r="X41" s="240"/>
      <c r="Y41" s="240"/>
      <c r="Z41" s="240"/>
    </row>
    <row r="42" spans="1:26" ht="12.75" customHeight="1">
      <c r="A42" s="188"/>
      <c r="B42" s="188"/>
      <c r="C42" s="188"/>
      <c r="D42" s="188"/>
      <c r="E42" s="188"/>
      <c r="F42" s="188"/>
      <c r="G42" s="188"/>
      <c r="H42" s="188"/>
      <c r="I42" s="188"/>
      <c r="J42" s="240"/>
      <c r="K42" s="240"/>
      <c r="L42" s="240"/>
      <c r="M42" s="240"/>
      <c r="N42" s="240"/>
      <c r="O42" s="240"/>
      <c r="P42" s="240"/>
      <c r="Q42" s="240"/>
      <c r="R42" s="240"/>
      <c r="S42" s="240"/>
      <c r="T42" s="240"/>
      <c r="U42" s="240"/>
      <c r="V42" s="240"/>
      <c r="W42" s="240"/>
      <c r="X42" s="240"/>
      <c r="Y42" s="240"/>
      <c r="Z42" s="240"/>
    </row>
    <row r="43" spans="1:26" ht="12.75" customHeight="1">
      <c r="A43" s="188"/>
      <c r="B43" s="188"/>
      <c r="C43" s="188"/>
      <c r="D43" s="188"/>
      <c r="E43" s="188"/>
      <c r="F43" s="188"/>
      <c r="G43" s="188"/>
      <c r="H43" s="188"/>
      <c r="I43" s="188"/>
      <c r="J43" s="240"/>
      <c r="K43" s="240"/>
      <c r="L43" s="240"/>
      <c r="M43" s="240"/>
      <c r="N43" s="240"/>
      <c r="O43" s="240"/>
      <c r="P43" s="240"/>
      <c r="Q43" s="240"/>
      <c r="R43" s="240"/>
      <c r="S43" s="240"/>
      <c r="T43" s="240"/>
      <c r="U43" s="240"/>
      <c r="V43" s="240"/>
      <c r="W43" s="240"/>
      <c r="X43" s="240"/>
      <c r="Y43" s="240"/>
      <c r="Z43" s="240"/>
    </row>
    <row r="44" spans="1:26" ht="12.75" customHeight="1">
      <c r="A44" s="188"/>
      <c r="B44" s="188"/>
      <c r="C44" s="188"/>
      <c r="D44" s="188"/>
      <c r="E44" s="188"/>
      <c r="F44" s="188"/>
      <c r="G44" s="188"/>
      <c r="H44" s="188"/>
      <c r="I44" s="188"/>
      <c r="J44" s="240"/>
      <c r="K44" s="240"/>
      <c r="L44" s="240"/>
      <c r="M44" s="240"/>
      <c r="N44" s="240"/>
      <c r="O44" s="240"/>
      <c r="P44" s="240"/>
      <c r="Q44" s="240"/>
      <c r="R44" s="240"/>
      <c r="S44" s="240"/>
      <c r="T44" s="240"/>
      <c r="U44" s="240"/>
      <c r="V44" s="240"/>
      <c r="W44" s="240"/>
      <c r="X44" s="240"/>
      <c r="Y44" s="240"/>
      <c r="Z44" s="240"/>
    </row>
    <row r="45" spans="1:26" ht="12.75" customHeight="1">
      <c r="A45" s="188"/>
      <c r="B45" s="188"/>
      <c r="C45" s="188"/>
      <c r="D45" s="188"/>
      <c r="E45" s="188"/>
      <c r="F45" s="188"/>
      <c r="G45" s="188"/>
      <c r="H45" s="188"/>
      <c r="I45" s="188"/>
      <c r="J45" s="240"/>
      <c r="K45" s="240"/>
      <c r="L45" s="240"/>
      <c r="M45" s="240"/>
      <c r="N45" s="240"/>
      <c r="O45" s="240"/>
      <c r="P45" s="240"/>
      <c r="Q45" s="240"/>
      <c r="R45" s="240"/>
      <c r="S45" s="240"/>
      <c r="T45" s="240"/>
      <c r="U45" s="240"/>
      <c r="V45" s="240"/>
      <c r="W45" s="240"/>
      <c r="X45" s="240"/>
      <c r="Y45" s="240"/>
      <c r="Z45" s="240"/>
    </row>
    <row r="46" spans="1:26" ht="12.75" customHeight="1">
      <c r="A46" s="188"/>
      <c r="B46" s="188"/>
      <c r="C46" s="188"/>
      <c r="D46" s="188"/>
      <c r="E46" s="188"/>
      <c r="F46" s="188"/>
      <c r="G46" s="188"/>
      <c r="H46" s="188"/>
      <c r="I46" s="188"/>
      <c r="J46" s="240"/>
      <c r="K46" s="240"/>
      <c r="L46" s="240"/>
      <c r="M46" s="240"/>
      <c r="N46" s="240"/>
      <c r="O46" s="240"/>
      <c r="P46" s="240"/>
      <c r="Q46" s="240"/>
      <c r="R46" s="240"/>
      <c r="S46" s="240"/>
      <c r="T46" s="240"/>
      <c r="U46" s="240"/>
      <c r="V46" s="240"/>
      <c r="W46" s="240"/>
      <c r="X46" s="240"/>
      <c r="Y46" s="240"/>
      <c r="Z46" s="240"/>
    </row>
    <row r="47" spans="1:26" ht="12.75" customHeight="1">
      <c r="A47" s="188"/>
      <c r="B47" s="188"/>
      <c r="C47" s="188"/>
      <c r="D47" s="188"/>
      <c r="E47" s="188"/>
      <c r="F47" s="188"/>
      <c r="G47" s="188"/>
      <c r="H47" s="188"/>
      <c r="I47" s="188"/>
      <c r="J47" s="240"/>
      <c r="K47" s="240"/>
      <c r="L47" s="240"/>
      <c r="M47" s="240"/>
      <c r="N47" s="240"/>
      <c r="O47" s="240"/>
      <c r="P47" s="240"/>
      <c r="Q47" s="240"/>
      <c r="R47" s="240"/>
      <c r="S47" s="240"/>
      <c r="T47" s="240"/>
      <c r="U47" s="240"/>
      <c r="V47" s="240"/>
      <c r="W47" s="240"/>
      <c r="X47" s="240"/>
      <c r="Y47" s="240"/>
      <c r="Z47" s="240"/>
    </row>
    <row r="48" spans="1:26" ht="12.75" customHeight="1">
      <c r="A48" s="188"/>
      <c r="B48" s="188"/>
      <c r="C48" s="188"/>
      <c r="D48" s="188"/>
      <c r="E48" s="188"/>
      <c r="F48" s="188"/>
      <c r="G48" s="188"/>
      <c r="H48" s="188"/>
      <c r="I48" s="188"/>
      <c r="J48" s="240"/>
      <c r="K48" s="240"/>
      <c r="L48" s="240"/>
      <c r="M48" s="240"/>
      <c r="N48" s="240"/>
      <c r="O48" s="240"/>
      <c r="P48" s="240"/>
      <c r="Q48" s="240"/>
      <c r="R48" s="240"/>
      <c r="S48" s="240"/>
      <c r="T48" s="240"/>
      <c r="U48" s="240"/>
      <c r="V48" s="240"/>
      <c r="W48" s="240"/>
      <c r="X48" s="240"/>
      <c r="Y48" s="240"/>
      <c r="Z48" s="240"/>
    </row>
    <row r="49" spans="1:26" ht="12.75" customHeight="1">
      <c r="A49" s="188"/>
      <c r="B49" s="188"/>
      <c r="C49" s="188"/>
      <c r="D49" s="188"/>
      <c r="E49" s="188"/>
      <c r="F49" s="188"/>
      <c r="G49" s="188"/>
      <c r="H49" s="188"/>
      <c r="I49" s="188"/>
      <c r="J49" s="240"/>
      <c r="K49" s="240"/>
      <c r="L49" s="240"/>
      <c r="M49" s="240"/>
      <c r="N49" s="240"/>
      <c r="O49" s="240"/>
      <c r="P49" s="240"/>
      <c r="Q49" s="240"/>
      <c r="R49" s="240"/>
      <c r="S49" s="240"/>
      <c r="T49" s="240"/>
      <c r="U49" s="240"/>
      <c r="V49" s="240"/>
      <c r="W49" s="240"/>
      <c r="X49" s="240"/>
      <c r="Y49" s="240"/>
      <c r="Z49" s="240"/>
    </row>
    <row r="50" spans="1:26" ht="12.75" customHeight="1">
      <c r="A50" s="188"/>
      <c r="B50" s="188"/>
      <c r="C50" s="188"/>
      <c r="D50" s="188"/>
      <c r="E50" s="188"/>
      <c r="F50" s="188"/>
      <c r="G50" s="188"/>
      <c r="H50" s="188"/>
      <c r="I50" s="188"/>
      <c r="J50" s="240"/>
      <c r="K50" s="240"/>
      <c r="L50" s="240"/>
      <c r="M50" s="240"/>
      <c r="N50" s="240"/>
      <c r="O50" s="240"/>
      <c r="P50" s="240"/>
      <c r="Q50" s="240"/>
      <c r="R50" s="240"/>
      <c r="S50" s="240"/>
      <c r="T50" s="240"/>
      <c r="U50" s="240"/>
      <c r="V50" s="240"/>
      <c r="W50" s="240"/>
      <c r="X50" s="240"/>
      <c r="Y50" s="240"/>
      <c r="Z50" s="240"/>
    </row>
    <row r="51" spans="1:26" ht="12.75" customHeight="1">
      <c r="A51" s="188"/>
      <c r="B51" s="188"/>
      <c r="C51" s="188"/>
      <c r="D51" s="188"/>
      <c r="E51" s="188"/>
      <c r="F51" s="188"/>
      <c r="G51" s="188"/>
      <c r="H51" s="188"/>
      <c r="I51" s="188"/>
      <c r="J51" s="240"/>
      <c r="K51" s="240"/>
      <c r="L51" s="240"/>
      <c r="M51" s="240"/>
      <c r="N51" s="240"/>
      <c r="O51" s="240"/>
      <c r="P51" s="240"/>
      <c r="Q51" s="240"/>
      <c r="R51" s="240"/>
      <c r="S51" s="240"/>
      <c r="T51" s="240"/>
      <c r="U51" s="240"/>
      <c r="V51" s="240"/>
      <c r="W51" s="240"/>
      <c r="X51" s="240"/>
      <c r="Y51" s="240"/>
      <c r="Z51" s="240"/>
    </row>
    <row r="52" spans="1:26" ht="12.75" customHeight="1">
      <c r="A52" s="188"/>
      <c r="B52" s="188"/>
      <c r="C52" s="188"/>
      <c r="D52" s="188"/>
      <c r="E52" s="188"/>
      <c r="F52" s="188"/>
      <c r="G52" s="188"/>
      <c r="H52" s="188"/>
      <c r="I52" s="188"/>
      <c r="J52" s="240"/>
      <c r="K52" s="240"/>
      <c r="L52" s="240"/>
      <c r="M52" s="240"/>
      <c r="N52" s="240"/>
      <c r="O52" s="240"/>
      <c r="P52" s="240"/>
      <c r="Q52" s="240"/>
      <c r="R52" s="240"/>
      <c r="S52" s="240"/>
      <c r="T52" s="240"/>
      <c r="U52" s="240"/>
      <c r="V52" s="240"/>
      <c r="W52" s="240"/>
      <c r="X52" s="240"/>
      <c r="Y52" s="240"/>
      <c r="Z52" s="240"/>
    </row>
    <row r="53" spans="1:26" ht="12.75" customHeight="1">
      <c r="A53" s="188"/>
      <c r="B53" s="188"/>
      <c r="C53" s="188"/>
      <c r="D53" s="188"/>
      <c r="E53" s="188"/>
      <c r="F53" s="188"/>
      <c r="G53" s="188"/>
      <c r="H53" s="188"/>
      <c r="I53" s="188"/>
      <c r="J53" s="240"/>
      <c r="K53" s="240"/>
      <c r="L53" s="240"/>
      <c r="M53" s="240"/>
      <c r="N53" s="240"/>
      <c r="O53" s="240"/>
      <c r="P53" s="240"/>
      <c r="Q53" s="240"/>
      <c r="R53" s="240"/>
      <c r="S53" s="240"/>
      <c r="T53" s="240"/>
      <c r="U53" s="240"/>
      <c r="V53" s="240"/>
      <c r="W53" s="240"/>
      <c r="X53" s="240"/>
      <c r="Y53" s="240"/>
      <c r="Z53" s="240"/>
    </row>
    <row r="54" spans="1:26" ht="12.75" customHeight="1">
      <c r="A54" s="188"/>
      <c r="B54" s="188"/>
      <c r="C54" s="188"/>
      <c r="D54" s="188"/>
      <c r="E54" s="188"/>
      <c r="F54" s="188"/>
      <c r="G54" s="188"/>
      <c r="H54" s="188"/>
      <c r="I54" s="188"/>
      <c r="J54" s="240"/>
      <c r="K54" s="240"/>
      <c r="L54" s="240"/>
      <c r="M54" s="240"/>
      <c r="N54" s="240"/>
      <c r="O54" s="240"/>
      <c r="P54" s="240"/>
      <c r="Q54" s="240"/>
      <c r="R54" s="240"/>
      <c r="S54" s="240"/>
      <c r="T54" s="240"/>
      <c r="U54" s="240"/>
      <c r="V54" s="240"/>
      <c r="W54" s="240"/>
      <c r="X54" s="240"/>
      <c r="Y54" s="240"/>
      <c r="Z54" s="240"/>
    </row>
    <row r="55" spans="1:26" ht="12.75" customHeight="1">
      <c r="A55" s="188"/>
      <c r="B55" s="188"/>
      <c r="C55" s="188"/>
      <c r="D55" s="188"/>
      <c r="E55" s="188"/>
      <c r="F55" s="188"/>
      <c r="G55" s="188"/>
      <c r="H55" s="188"/>
      <c r="I55" s="188"/>
      <c r="J55" s="240"/>
      <c r="K55" s="240"/>
      <c r="L55" s="240"/>
      <c r="M55" s="240"/>
      <c r="N55" s="240"/>
      <c r="O55" s="240"/>
      <c r="P55" s="240"/>
      <c r="Q55" s="240"/>
      <c r="R55" s="240"/>
      <c r="S55" s="240"/>
      <c r="T55" s="240"/>
      <c r="U55" s="240"/>
      <c r="V55" s="240"/>
      <c r="W55" s="240"/>
      <c r="X55" s="240"/>
      <c r="Y55" s="240"/>
      <c r="Z55" s="240"/>
    </row>
    <row r="56" spans="1:26" ht="12.75" customHeight="1">
      <c r="A56" s="188"/>
      <c r="B56" s="188"/>
      <c r="C56" s="188"/>
      <c r="D56" s="188"/>
      <c r="E56" s="188"/>
      <c r="F56" s="188"/>
      <c r="G56" s="188"/>
      <c r="H56" s="188"/>
      <c r="I56" s="188"/>
      <c r="J56" s="240"/>
      <c r="K56" s="240"/>
      <c r="L56" s="240"/>
      <c r="M56" s="240"/>
      <c r="N56" s="240"/>
      <c r="O56" s="240"/>
      <c r="P56" s="240"/>
      <c r="Q56" s="240"/>
      <c r="R56" s="240"/>
      <c r="S56" s="240"/>
      <c r="T56" s="240"/>
      <c r="U56" s="240"/>
      <c r="V56" s="240"/>
      <c r="W56" s="240"/>
      <c r="X56" s="240"/>
      <c r="Y56" s="240"/>
      <c r="Z56" s="240"/>
    </row>
    <row r="57" spans="1:26" ht="12.75" customHeight="1">
      <c r="A57" s="188"/>
      <c r="B57" s="188"/>
      <c r="C57" s="188"/>
      <c r="D57" s="188"/>
      <c r="E57" s="188"/>
      <c r="F57" s="188"/>
      <c r="G57" s="188"/>
      <c r="H57" s="188"/>
      <c r="I57" s="188"/>
      <c r="J57" s="240"/>
      <c r="K57" s="240"/>
      <c r="L57" s="240"/>
      <c r="M57" s="240"/>
      <c r="N57" s="240"/>
      <c r="O57" s="240"/>
      <c r="P57" s="240"/>
      <c r="Q57" s="240"/>
      <c r="R57" s="240"/>
      <c r="S57" s="240"/>
      <c r="T57" s="240"/>
      <c r="U57" s="240"/>
      <c r="V57" s="240"/>
      <c r="W57" s="240"/>
      <c r="X57" s="240"/>
      <c r="Y57" s="240"/>
      <c r="Z57" s="240"/>
    </row>
    <row r="58" spans="1:26" ht="12.75" customHeight="1">
      <c r="A58" s="188"/>
      <c r="B58" s="188"/>
      <c r="C58" s="188"/>
      <c r="D58" s="188"/>
      <c r="E58" s="188"/>
      <c r="F58" s="188"/>
      <c r="G58" s="188"/>
      <c r="H58" s="188"/>
      <c r="I58" s="188"/>
      <c r="J58" s="240"/>
      <c r="K58" s="240"/>
      <c r="L58" s="240"/>
      <c r="M58" s="240"/>
      <c r="N58" s="240"/>
      <c r="O58" s="240"/>
      <c r="P58" s="240"/>
      <c r="Q58" s="240"/>
      <c r="R58" s="240"/>
      <c r="S58" s="240"/>
      <c r="T58" s="240"/>
      <c r="U58" s="240"/>
      <c r="V58" s="240"/>
      <c r="W58" s="240"/>
      <c r="X58" s="240"/>
      <c r="Y58" s="240"/>
      <c r="Z58" s="240"/>
    </row>
    <row r="59" spans="1:26" ht="12.75" customHeight="1">
      <c r="A59" s="188"/>
      <c r="B59" s="188"/>
      <c r="C59" s="188"/>
      <c r="D59" s="188"/>
      <c r="E59" s="188"/>
      <c r="F59" s="188"/>
      <c r="G59" s="188"/>
      <c r="H59" s="188"/>
      <c r="I59" s="188"/>
      <c r="J59" s="240"/>
      <c r="K59" s="240"/>
      <c r="L59" s="240"/>
      <c r="M59" s="240"/>
      <c r="N59" s="240"/>
      <c r="O59" s="240"/>
      <c r="P59" s="240"/>
      <c r="Q59" s="240"/>
      <c r="R59" s="240"/>
      <c r="S59" s="240"/>
      <c r="T59" s="240"/>
      <c r="U59" s="240"/>
      <c r="V59" s="240"/>
      <c r="W59" s="240"/>
      <c r="X59" s="240"/>
      <c r="Y59" s="240"/>
      <c r="Z59" s="240"/>
    </row>
    <row r="60" spans="1:26" ht="12.75" customHeight="1">
      <c r="A60" s="188"/>
      <c r="B60" s="188"/>
      <c r="C60" s="188"/>
      <c r="D60" s="188"/>
      <c r="E60" s="188"/>
      <c r="F60" s="188"/>
      <c r="G60" s="188"/>
      <c r="H60" s="188"/>
      <c r="I60" s="188"/>
      <c r="J60" s="240"/>
      <c r="K60" s="240"/>
      <c r="L60" s="240"/>
      <c r="M60" s="240"/>
      <c r="N60" s="240"/>
      <c r="O60" s="240"/>
      <c r="P60" s="240"/>
      <c r="Q60" s="240"/>
      <c r="R60" s="240"/>
      <c r="S60" s="240"/>
      <c r="T60" s="240"/>
      <c r="U60" s="240"/>
      <c r="V60" s="240"/>
      <c r="W60" s="240"/>
      <c r="X60" s="240"/>
      <c r="Y60" s="240"/>
      <c r="Z60" s="240"/>
    </row>
    <row r="61" spans="1:26" ht="12.75" customHeight="1">
      <c r="A61" s="188"/>
      <c r="B61" s="188"/>
      <c r="C61" s="188"/>
      <c r="D61" s="188"/>
      <c r="E61" s="188"/>
      <c r="F61" s="188"/>
      <c r="G61" s="188"/>
      <c r="H61" s="188"/>
      <c r="I61" s="188"/>
      <c r="J61" s="240"/>
      <c r="K61" s="240"/>
      <c r="L61" s="240"/>
      <c r="M61" s="240"/>
      <c r="N61" s="240"/>
      <c r="O61" s="240"/>
      <c r="P61" s="240"/>
      <c r="Q61" s="240"/>
      <c r="R61" s="240"/>
      <c r="S61" s="240"/>
      <c r="T61" s="240"/>
      <c r="U61" s="240"/>
      <c r="V61" s="240"/>
      <c r="W61" s="240"/>
      <c r="X61" s="240"/>
      <c r="Y61" s="240"/>
      <c r="Z61" s="240"/>
    </row>
    <row r="62" spans="1:26" ht="12.75" customHeight="1">
      <c r="A62" s="188"/>
      <c r="B62" s="188"/>
      <c r="C62" s="188"/>
      <c r="D62" s="188"/>
      <c r="E62" s="188"/>
      <c r="F62" s="188"/>
      <c r="G62" s="188"/>
      <c r="H62" s="188"/>
      <c r="I62" s="188"/>
      <c r="J62" s="240"/>
      <c r="K62" s="240"/>
      <c r="L62" s="240"/>
      <c r="M62" s="240"/>
      <c r="N62" s="240"/>
      <c r="O62" s="240"/>
      <c r="P62" s="240"/>
      <c r="Q62" s="240"/>
      <c r="R62" s="240"/>
      <c r="S62" s="240"/>
      <c r="T62" s="240"/>
      <c r="U62" s="240"/>
      <c r="V62" s="240"/>
      <c r="W62" s="240"/>
      <c r="X62" s="240"/>
      <c r="Y62" s="240"/>
      <c r="Z62" s="240"/>
    </row>
    <row r="63" spans="1:26" ht="12.75" customHeight="1">
      <c r="A63" s="188"/>
      <c r="B63" s="188"/>
      <c r="C63" s="188"/>
      <c r="D63" s="188"/>
      <c r="E63" s="188"/>
      <c r="F63" s="188"/>
      <c r="G63" s="188"/>
      <c r="H63" s="188"/>
      <c r="I63" s="188"/>
      <c r="J63" s="240"/>
      <c r="K63" s="240"/>
      <c r="L63" s="240"/>
      <c r="M63" s="240"/>
      <c r="N63" s="240"/>
      <c r="O63" s="240"/>
      <c r="P63" s="240"/>
      <c r="Q63" s="240"/>
      <c r="R63" s="240"/>
      <c r="S63" s="240"/>
      <c r="T63" s="240"/>
      <c r="U63" s="240"/>
      <c r="V63" s="240"/>
      <c r="W63" s="240"/>
      <c r="X63" s="240"/>
      <c r="Y63" s="240"/>
      <c r="Z63" s="240"/>
    </row>
    <row r="64" spans="1:26" ht="12.75" customHeight="1">
      <c r="A64" s="188"/>
      <c r="B64" s="188"/>
      <c r="C64" s="188"/>
      <c r="D64" s="188"/>
      <c r="E64" s="188"/>
      <c r="F64" s="188"/>
      <c r="G64" s="188"/>
      <c r="H64" s="188"/>
      <c r="I64" s="188"/>
      <c r="J64" s="240"/>
      <c r="K64" s="240"/>
      <c r="L64" s="240"/>
      <c r="M64" s="240"/>
      <c r="N64" s="240"/>
      <c r="O64" s="240"/>
      <c r="P64" s="240"/>
      <c r="Q64" s="240"/>
      <c r="R64" s="240"/>
      <c r="S64" s="240"/>
      <c r="T64" s="240"/>
      <c r="U64" s="240"/>
      <c r="V64" s="240"/>
      <c r="W64" s="240"/>
      <c r="X64" s="240"/>
      <c r="Y64" s="240"/>
      <c r="Z64" s="240"/>
    </row>
    <row r="65" spans="1:26" ht="12.75" customHeight="1">
      <c r="A65" s="188"/>
      <c r="B65" s="188"/>
      <c r="C65" s="188"/>
      <c r="D65" s="188"/>
      <c r="E65" s="188"/>
      <c r="F65" s="188"/>
      <c r="G65" s="188"/>
      <c r="H65" s="188"/>
      <c r="I65" s="188"/>
      <c r="J65" s="240"/>
      <c r="K65" s="240"/>
      <c r="L65" s="240"/>
      <c r="M65" s="240"/>
      <c r="N65" s="240"/>
      <c r="O65" s="240"/>
      <c r="P65" s="240"/>
      <c r="Q65" s="240"/>
      <c r="R65" s="240"/>
      <c r="S65" s="240"/>
      <c r="T65" s="240"/>
      <c r="U65" s="240"/>
      <c r="V65" s="240"/>
      <c r="W65" s="240"/>
      <c r="X65" s="240"/>
      <c r="Y65" s="240"/>
      <c r="Z65" s="240"/>
    </row>
    <row r="66" spans="1:26" ht="12.75" customHeight="1">
      <c r="A66" s="188"/>
      <c r="B66" s="188"/>
      <c r="C66" s="188"/>
      <c r="D66" s="188"/>
      <c r="E66" s="188"/>
      <c r="F66" s="188"/>
      <c r="G66" s="188"/>
      <c r="H66" s="188"/>
      <c r="I66" s="188"/>
      <c r="J66" s="240"/>
      <c r="K66" s="240"/>
      <c r="L66" s="240"/>
      <c r="M66" s="240"/>
      <c r="N66" s="240"/>
      <c r="O66" s="240"/>
      <c r="P66" s="240"/>
      <c r="Q66" s="240"/>
      <c r="R66" s="240"/>
      <c r="S66" s="240"/>
      <c r="T66" s="240"/>
      <c r="U66" s="240"/>
      <c r="V66" s="240"/>
      <c r="W66" s="240"/>
      <c r="X66" s="240"/>
      <c r="Y66" s="240"/>
      <c r="Z66" s="240"/>
    </row>
    <row r="67" spans="1:26" ht="12.75" customHeight="1">
      <c r="A67" s="188"/>
      <c r="B67" s="188"/>
      <c r="C67" s="188"/>
      <c r="D67" s="188"/>
      <c r="E67" s="188"/>
      <c r="F67" s="188"/>
      <c r="G67" s="188"/>
      <c r="H67" s="188"/>
      <c r="I67" s="188"/>
      <c r="J67" s="240"/>
      <c r="K67" s="240"/>
      <c r="L67" s="240"/>
      <c r="M67" s="240"/>
      <c r="N67" s="240"/>
      <c r="O67" s="240"/>
      <c r="P67" s="240"/>
      <c r="Q67" s="240"/>
      <c r="R67" s="240"/>
      <c r="S67" s="240"/>
      <c r="T67" s="240"/>
      <c r="U67" s="240"/>
      <c r="V67" s="240"/>
      <c r="W67" s="240"/>
      <c r="X67" s="240"/>
      <c r="Y67" s="240"/>
      <c r="Z67" s="240"/>
    </row>
    <row r="68" spans="1:26" ht="12.75" customHeight="1">
      <c r="A68" s="188"/>
      <c r="B68" s="188"/>
      <c r="C68" s="188"/>
      <c r="D68" s="188"/>
      <c r="E68" s="188"/>
      <c r="F68" s="188"/>
      <c r="G68" s="188"/>
      <c r="H68" s="188"/>
      <c r="I68" s="188"/>
      <c r="J68" s="240"/>
      <c r="K68" s="240"/>
      <c r="L68" s="240"/>
      <c r="M68" s="240"/>
      <c r="N68" s="240"/>
      <c r="O68" s="240"/>
      <c r="P68" s="240"/>
      <c r="Q68" s="240"/>
      <c r="R68" s="240"/>
      <c r="S68" s="240"/>
      <c r="T68" s="240"/>
      <c r="U68" s="240"/>
      <c r="V68" s="240"/>
      <c r="W68" s="240"/>
      <c r="X68" s="240"/>
      <c r="Y68" s="240"/>
      <c r="Z68" s="240"/>
    </row>
    <row r="69" spans="1:26" ht="12.75" customHeight="1">
      <c r="A69" s="188"/>
      <c r="B69" s="188"/>
      <c r="C69" s="188"/>
      <c r="D69" s="188"/>
      <c r="E69" s="188"/>
      <c r="F69" s="188"/>
      <c r="G69" s="188"/>
      <c r="H69" s="188"/>
      <c r="I69" s="188"/>
      <c r="J69" s="240"/>
      <c r="K69" s="240"/>
      <c r="L69" s="240"/>
      <c r="M69" s="240"/>
      <c r="N69" s="240"/>
      <c r="O69" s="240"/>
      <c r="P69" s="240"/>
      <c r="Q69" s="240"/>
      <c r="R69" s="240"/>
      <c r="S69" s="240"/>
      <c r="T69" s="240"/>
      <c r="U69" s="240"/>
      <c r="V69" s="240"/>
      <c r="W69" s="240"/>
      <c r="X69" s="240"/>
      <c r="Y69" s="240"/>
      <c r="Z69" s="240"/>
    </row>
    <row r="70" spans="1:26" ht="12.75" customHeight="1">
      <c r="A70" s="188"/>
      <c r="B70" s="188"/>
      <c r="C70" s="188"/>
      <c r="D70" s="188"/>
      <c r="E70" s="188"/>
      <c r="F70" s="188"/>
      <c r="G70" s="188"/>
      <c r="H70" s="188"/>
      <c r="I70" s="188"/>
      <c r="J70" s="240"/>
      <c r="K70" s="240"/>
      <c r="L70" s="240"/>
      <c r="M70" s="240"/>
      <c r="N70" s="240"/>
      <c r="O70" s="240"/>
      <c r="P70" s="240"/>
      <c r="Q70" s="240"/>
      <c r="R70" s="240"/>
      <c r="S70" s="240"/>
      <c r="T70" s="240"/>
      <c r="U70" s="240"/>
      <c r="V70" s="240"/>
      <c r="W70" s="240"/>
      <c r="X70" s="240"/>
      <c r="Y70" s="240"/>
      <c r="Z70" s="240"/>
    </row>
    <row r="71" spans="1:26" ht="12.75" customHeight="1">
      <c r="A71" s="188"/>
      <c r="B71" s="188"/>
      <c r="C71" s="188"/>
      <c r="D71" s="188"/>
      <c r="E71" s="188"/>
      <c r="F71" s="188"/>
      <c r="G71" s="188"/>
      <c r="H71" s="188"/>
      <c r="I71" s="188"/>
      <c r="J71" s="240"/>
      <c r="K71" s="240"/>
      <c r="L71" s="240"/>
      <c r="M71" s="240"/>
      <c r="N71" s="240"/>
      <c r="O71" s="240"/>
      <c r="P71" s="240"/>
      <c r="Q71" s="240"/>
      <c r="R71" s="240"/>
      <c r="S71" s="240"/>
      <c r="T71" s="240"/>
      <c r="U71" s="240"/>
      <c r="V71" s="240"/>
      <c r="W71" s="240"/>
      <c r="X71" s="240"/>
      <c r="Y71" s="240"/>
      <c r="Z71" s="240"/>
    </row>
    <row r="72" spans="1:26" ht="12.75" customHeight="1">
      <c r="A72" s="188"/>
      <c r="B72" s="188"/>
      <c r="C72" s="188"/>
      <c r="D72" s="188"/>
      <c r="E72" s="188"/>
      <c r="F72" s="188"/>
      <c r="G72" s="188"/>
      <c r="H72" s="188"/>
      <c r="I72" s="188"/>
      <c r="J72" s="240"/>
      <c r="K72" s="240"/>
      <c r="L72" s="240"/>
      <c r="M72" s="240"/>
      <c r="N72" s="240"/>
      <c r="O72" s="240"/>
      <c r="P72" s="240"/>
      <c r="Q72" s="240"/>
      <c r="R72" s="240"/>
      <c r="S72" s="240"/>
      <c r="T72" s="240"/>
      <c r="U72" s="240"/>
      <c r="V72" s="240"/>
      <c r="W72" s="240"/>
      <c r="X72" s="240"/>
      <c r="Y72" s="240"/>
      <c r="Z72" s="240"/>
    </row>
    <row r="73" spans="1:26" ht="12.75" customHeight="1">
      <c r="A73" s="188"/>
      <c r="B73" s="188"/>
      <c r="C73" s="188"/>
      <c r="D73" s="188"/>
      <c r="E73" s="188"/>
      <c r="F73" s="188"/>
      <c r="G73" s="188"/>
      <c r="H73" s="188"/>
      <c r="I73" s="188"/>
      <c r="J73" s="240"/>
      <c r="K73" s="240"/>
      <c r="L73" s="240"/>
      <c r="M73" s="240"/>
      <c r="N73" s="240"/>
      <c r="O73" s="240"/>
      <c r="P73" s="240"/>
      <c r="Q73" s="240"/>
      <c r="R73" s="240"/>
      <c r="S73" s="240"/>
      <c r="T73" s="240"/>
      <c r="U73" s="240"/>
      <c r="V73" s="240"/>
      <c r="W73" s="240"/>
      <c r="X73" s="240"/>
      <c r="Y73" s="240"/>
      <c r="Z73" s="240"/>
    </row>
    <row r="74" spans="1:26" ht="12.75" customHeight="1">
      <c r="A74" s="188"/>
      <c r="B74" s="188"/>
      <c r="C74" s="188"/>
      <c r="D74" s="188"/>
      <c r="E74" s="188"/>
      <c r="F74" s="188"/>
      <c r="G74" s="188"/>
      <c r="H74" s="188"/>
      <c r="I74" s="188"/>
      <c r="J74" s="240"/>
      <c r="K74" s="240"/>
      <c r="L74" s="240"/>
      <c r="M74" s="240"/>
      <c r="N74" s="240"/>
      <c r="O74" s="240"/>
      <c r="P74" s="240"/>
      <c r="Q74" s="240"/>
      <c r="R74" s="240"/>
      <c r="S74" s="240"/>
      <c r="T74" s="240"/>
      <c r="U74" s="240"/>
      <c r="V74" s="240"/>
      <c r="W74" s="240"/>
      <c r="X74" s="240"/>
      <c r="Y74" s="240"/>
      <c r="Z74" s="240"/>
    </row>
    <row r="75" spans="1:26" ht="12.75" customHeight="1">
      <c r="A75" s="188"/>
      <c r="B75" s="188"/>
      <c r="C75" s="188"/>
      <c r="D75" s="188"/>
      <c r="E75" s="188"/>
      <c r="F75" s="188"/>
      <c r="G75" s="188"/>
      <c r="H75" s="188"/>
      <c r="I75" s="188"/>
      <c r="J75" s="240"/>
      <c r="K75" s="240"/>
      <c r="L75" s="240"/>
      <c r="M75" s="240"/>
      <c r="N75" s="240"/>
      <c r="O75" s="240"/>
      <c r="P75" s="240"/>
      <c r="Q75" s="240"/>
      <c r="R75" s="240"/>
      <c r="S75" s="240"/>
      <c r="T75" s="240"/>
      <c r="U75" s="240"/>
      <c r="V75" s="240"/>
      <c r="W75" s="240"/>
      <c r="X75" s="240"/>
      <c r="Y75" s="240"/>
      <c r="Z75" s="240"/>
    </row>
    <row r="76" spans="1:26" ht="12.75" customHeight="1">
      <c r="A76" s="188"/>
      <c r="B76" s="188"/>
      <c r="C76" s="188"/>
      <c r="D76" s="188"/>
      <c r="E76" s="188"/>
      <c r="F76" s="188"/>
      <c r="G76" s="188"/>
      <c r="H76" s="188"/>
      <c r="I76" s="188"/>
      <c r="J76" s="240"/>
      <c r="K76" s="240"/>
      <c r="L76" s="240"/>
      <c r="M76" s="240"/>
      <c r="N76" s="240"/>
      <c r="O76" s="240"/>
      <c r="P76" s="240"/>
      <c r="Q76" s="240"/>
      <c r="R76" s="240"/>
      <c r="S76" s="240"/>
      <c r="T76" s="240"/>
      <c r="U76" s="240"/>
      <c r="V76" s="240"/>
      <c r="W76" s="240"/>
      <c r="X76" s="240"/>
      <c r="Y76" s="240"/>
      <c r="Z76" s="240"/>
    </row>
    <row r="77" spans="1:26" ht="12.75" customHeight="1">
      <c r="A77" s="188"/>
      <c r="B77" s="188"/>
      <c r="C77" s="188"/>
      <c r="D77" s="188"/>
      <c r="E77" s="188"/>
      <c r="F77" s="188"/>
      <c r="G77" s="188"/>
      <c r="H77" s="188"/>
      <c r="I77" s="188"/>
      <c r="J77" s="240"/>
      <c r="K77" s="240"/>
      <c r="L77" s="240"/>
      <c r="M77" s="240"/>
      <c r="N77" s="240"/>
      <c r="O77" s="240"/>
      <c r="P77" s="240"/>
      <c r="Q77" s="240"/>
      <c r="R77" s="240"/>
      <c r="S77" s="240"/>
      <c r="T77" s="240"/>
      <c r="U77" s="240"/>
      <c r="V77" s="240"/>
      <c r="W77" s="240"/>
      <c r="X77" s="240"/>
      <c r="Y77" s="240"/>
      <c r="Z77" s="240"/>
    </row>
    <row r="78" spans="1:26" ht="12.75" customHeight="1">
      <c r="A78" s="188"/>
      <c r="B78" s="188"/>
      <c r="C78" s="188"/>
      <c r="D78" s="188"/>
      <c r="E78" s="188"/>
      <c r="F78" s="188"/>
      <c r="G78" s="188"/>
      <c r="H78" s="188"/>
      <c r="I78" s="188"/>
      <c r="J78" s="240"/>
      <c r="K78" s="240"/>
      <c r="L78" s="240"/>
      <c r="M78" s="240"/>
      <c r="N78" s="240"/>
      <c r="O78" s="240"/>
      <c r="P78" s="240"/>
      <c r="Q78" s="240"/>
      <c r="R78" s="240"/>
      <c r="S78" s="240"/>
      <c r="T78" s="240"/>
      <c r="U78" s="240"/>
      <c r="V78" s="240"/>
      <c r="W78" s="240"/>
      <c r="X78" s="240"/>
      <c r="Y78" s="240"/>
      <c r="Z78" s="240"/>
    </row>
    <row r="79" spans="1:26" ht="12.75" customHeight="1">
      <c r="A79" s="188"/>
      <c r="B79" s="188"/>
      <c r="C79" s="188"/>
      <c r="D79" s="188"/>
      <c r="E79" s="188"/>
      <c r="F79" s="188"/>
      <c r="G79" s="188"/>
      <c r="H79" s="188"/>
      <c r="I79" s="188"/>
      <c r="J79" s="240"/>
      <c r="K79" s="240"/>
      <c r="L79" s="240"/>
      <c r="M79" s="240"/>
      <c r="N79" s="240"/>
      <c r="O79" s="240"/>
      <c r="P79" s="240"/>
      <c r="Q79" s="240"/>
      <c r="R79" s="240"/>
      <c r="S79" s="240"/>
      <c r="T79" s="240"/>
      <c r="U79" s="240"/>
      <c r="V79" s="240"/>
      <c r="W79" s="240"/>
      <c r="X79" s="240"/>
      <c r="Y79" s="240"/>
      <c r="Z79" s="240"/>
    </row>
    <row r="80" spans="1:26" ht="12.75" customHeight="1">
      <c r="A80" s="188"/>
      <c r="B80" s="188"/>
      <c r="C80" s="188"/>
      <c r="D80" s="188"/>
      <c r="E80" s="188"/>
      <c r="F80" s="188"/>
      <c r="G80" s="188"/>
      <c r="H80" s="188"/>
      <c r="I80" s="188"/>
      <c r="J80" s="240"/>
      <c r="K80" s="240"/>
      <c r="L80" s="240"/>
      <c r="M80" s="240"/>
      <c r="N80" s="240"/>
      <c r="O80" s="240"/>
      <c r="P80" s="240"/>
      <c r="Q80" s="240"/>
      <c r="R80" s="240"/>
      <c r="S80" s="240"/>
      <c r="T80" s="240"/>
      <c r="U80" s="240"/>
      <c r="V80" s="240"/>
      <c r="W80" s="240"/>
      <c r="X80" s="240"/>
      <c r="Y80" s="240"/>
      <c r="Z80" s="240"/>
    </row>
    <row r="81" spans="1:26" ht="12.75" customHeight="1">
      <c r="A81" s="188"/>
      <c r="B81" s="188"/>
      <c r="C81" s="188"/>
      <c r="D81" s="188"/>
      <c r="E81" s="188"/>
      <c r="F81" s="188"/>
      <c r="G81" s="188"/>
      <c r="H81" s="188"/>
      <c r="I81" s="188"/>
      <c r="J81" s="240"/>
      <c r="K81" s="240"/>
      <c r="L81" s="240"/>
      <c r="M81" s="240"/>
      <c r="N81" s="240"/>
      <c r="O81" s="240"/>
      <c r="P81" s="240"/>
      <c r="Q81" s="240"/>
      <c r="R81" s="240"/>
      <c r="S81" s="240"/>
      <c r="T81" s="240"/>
      <c r="U81" s="240"/>
      <c r="V81" s="240"/>
      <c r="W81" s="240"/>
      <c r="X81" s="240"/>
      <c r="Y81" s="240"/>
      <c r="Z81" s="240"/>
    </row>
    <row r="82" spans="1:26" ht="12.75" customHeight="1">
      <c r="A82" s="188"/>
      <c r="B82" s="188"/>
      <c r="C82" s="188"/>
      <c r="D82" s="188"/>
      <c r="E82" s="188"/>
      <c r="F82" s="188"/>
      <c r="G82" s="188"/>
      <c r="H82" s="188"/>
      <c r="I82" s="188"/>
      <c r="J82" s="240"/>
      <c r="K82" s="240"/>
      <c r="L82" s="240"/>
      <c r="M82" s="240"/>
      <c r="N82" s="240"/>
      <c r="O82" s="240"/>
      <c r="P82" s="240"/>
      <c r="Q82" s="240"/>
      <c r="R82" s="240"/>
      <c r="S82" s="240"/>
      <c r="T82" s="240"/>
      <c r="U82" s="240"/>
      <c r="V82" s="240"/>
      <c r="W82" s="240"/>
      <c r="X82" s="240"/>
      <c r="Y82" s="240"/>
      <c r="Z82" s="240"/>
    </row>
    <row r="83" spans="1:26" ht="12.75" customHeight="1">
      <c r="A83" s="188"/>
      <c r="B83" s="188"/>
      <c r="C83" s="188"/>
      <c r="D83" s="188"/>
      <c r="E83" s="188"/>
      <c r="F83" s="188"/>
      <c r="G83" s="188"/>
      <c r="H83" s="188"/>
      <c r="I83" s="188"/>
      <c r="J83" s="240"/>
      <c r="K83" s="240"/>
      <c r="L83" s="240"/>
      <c r="M83" s="240"/>
      <c r="N83" s="240"/>
      <c r="O83" s="240"/>
      <c r="P83" s="240"/>
      <c r="Q83" s="240"/>
      <c r="R83" s="240"/>
      <c r="S83" s="240"/>
      <c r="T83" s="240"/>
      <c r="U83" s="240"/>
      <c r="V83" s="240"/>
      <c r="W83" s="240"/>
      <c r="X83" s="240"/>
      <c r="Y83" s="240"/>
      <c r="Z83" s="240"/>
    </row>
    <row r="84" spans="1:26" ht="12.75" customHeight="1">
      <c r="A84" s="188"/>
      <c r="B84" s="188"/>
      <c r="C84" s="188"/>
      <c r="D84" s="188"/>
      <c r="E84" s="188"/>
      <c r="F84" s="188"/>
      <c r="G84" s="188"/>
      <c r="H84" s="188"/>
      <c r="I84" s="188"/>
      <c r="J84" s="240"/>
      <c r="K84" s="240"/>
      <c r="L84" s="240"/>
      <c r="M84" s="240"/>
      <c r="N84" s="240"/>
      <c r="O84" s="240"/>
      <c r="P84" s="240"/>
      <c r="Q84" s="240"/>
      <c r="R84" s="240"/>
      <c r="S84" s="240"/>
      <c r="T84" s="240"/>
      <c r="U84" s="240"/>
      <c r="V84" s="240"/>
      <c r="W84" s="240"/>
      <c r="X84" s="240"/>
      <c r="Y84" s="240"/>
      <c r="Z84" s="240"/>
    </row>
    <row r="85" spans="1:26" ht="12.75" customHeight="1">
      <c r="A85" s="188"/>
      <c r="B85" s="188"/>
      <c r="C85" s="188"/>
      <c r="D85" s="188"/>
      <c r="E85" s="188"/>
      <c r="F85" s="188"/>
      <c r="G85" s="188"/>
      <c r="H85" s="188"/>
      <c r="I85" s="188"/>
      <c r="J85" s="240"/>
      <c r="K85" s="240"/>
      <c r="L85" s="240"/>
      <c r="M85" s="240"/>
      <c r="N85" s="240"/>
      <c r="O85" s="240"/>
      <c r="P85" s="240"/>
      <c r="Q85" s="240"/>
      <c r="R85" s="240"/>
      <c r="S85" s="240"/>
      <c r="T85" s="240"/>
      <c r="U85" s="240"/>
      <c r="V85" s="240"/>
      <c r="W85" s="240"/>
      <c r="X85" s="240"/>
      <c r="Y85" s="240"/>
      <c r="Z85" s="240"/>
    </row>
    <row r="86" spans="1:26" ht="12.75" customHeight="1">
      <c r="A86" s="188"/>
      <c r="B86" s="188"/>
      <c r="C86" s="188"/>
      <c r="D86" s="188"/>
      <c r="E86" s="188"/>
      <c r="F86" s="188"/>
      <c r="G86" s="188"/>
      <c r="H86" s="188"/>
      <c r="I86" s="188"/>
      <c r="J86" s="240"/>
      <c r="K86" s="240"/>
      <c r="L86" s="240"/>
      <c r="M86" s="240"/>
      <c r="N86" s="240"/>
      <c r="O86" s="240"/>
      <c r="P86" s="240"/>
      <c r="Q86" s="240"/>
      <c r="R86" s="240"/>
      <c r="S86" s="240"/>
      <c r="T86" s="240"/>
      <c r="U86" s="240"/>
      <c r="V86" s="240"/>
      <c r="W86" s="240"/>
      <c r="X86" s="240"/>
      <c r="Y86" s="240"/>
      <c r="Z86" s="240"/>
    </row>
    <row r="87" spans="1:26" ht="12.75" customHeight="1">
      <c r="A87" s="188"/>
      <c r="B87" s="188"/>
      <c r="C87" s="188"/>
      <c r="D87" s="188"/>
      <c r="E87" s="188"/>
      <c r="F87" s="188"/>
      <c r="G87" s="188"/>
      <c r="H87" s="188"/>
      <c r="I87" s="188"/>
      <c r="J87" s="240"/>
      <c r="K87" s="240"/>
      <c r="L87" s="240"/>
      <c r="M87" s="240"/>
      <c r="N87" s="240"/>
      <c r="O87" s="240"/>
      <c r="P87" s="240"/>
      <c r="Q87" s="240"/>
      <c r="R87" s="240"/>
      <c r="S87" s="240"/>
      <c r="T87" s="240"/>
      <c r="U87" s="240"/>
      <c r="V87" s="240"/>
      <c r="W87" s="240"/>
      <c r="X87" s="240"/>
      <c r="Y87" s="240"/>
      <c r="Z87" s="240"/>
    </row>
    <row r="88" spans="1:26" ht="12.75" customHeight="1">
      <c r="A88" s="188"/>
      <c r="B88" s="188"/>
      <c r="C88" s="188"/>
      <c r="D88" s="188"/>
      <c r="E88" s="188"/>
      <c r="F88" s="188"/>
      <c r="G88" s="188"/>
      <c r="H88" s="188"/>
      <c r="I88" s="188"/>
      <c r="J88" s="240"/>
      <c r="K88" s="240"/>
      <c r="L88" s="240"/>
      <c r="M88" s="240"/>
      <c r="N88" s="240"/>
      <c r="O88" s="240"/>
      <c r="P88" s="240"/>
      <c r="Q88" s="240"/>
      <c r="R88" s="240"/>
      <c r="S88" s="240"/>
      <c r="T88" s="240"/>
      <c r="U88" s="240"/>
      <c r="V88" s="240"/>
      <c r="W88" s="240"/>
      <c r="X88" s="240"/>
      <c r="Y88" s="240"/>
      <c r="Z88" s="240"/>
    </row>
    <row r="89" spans="1:26" ht="12.75" customHeight="1">
      <c r="A89" s="188"/>
      <c r="B89" s="188"/>
      <c r="C89" s="188"/>
      <c r="D89" s="188"/>
      <c r="E89" s="188"/>
      <c r="F89" s="188"/>
      <c r="G89" s="188"/>
      <c r="H89" s="188"/>
      <c r="I89" s="188"/>
      <c r="J89" s="240"/>
      <c r="K89" s="240"/>
      <c r="L89" s="240"/>
      <c r="M89" s="240"/>
      <c r="N89" s="240"/>
      <c r="O89" s="240"/>
      <c r="P89" s="240"/>
      <c r="Q89" s="240"/>
      <c r="R89" s="240"/>
      <c r="S89" s="240"/>
      <c r="T89" s="240"/>
      <c r="U89" s="240"/>
      <c r="V89" s="240"/>
      <c r="W89" s="240"/>
      <c r="X89" s="240"/>
      <c r="Y89" s="240"/>
      <c r="Z89" s="240"/>
    </row>
    <row r="90" spans="1:26" ht="12.75" customHeight="1">
      <c r="A90" s="188"/>
      <c r="B90" s="188"/>
      <c r="C90" s="188"/>
      <c r="D90" s="188"/>
      <c r="E90" s="188"/>
      <c r="F90" s="188"/>
      <c r="G90" s="188"/>
      <c r="H90" s="188"/>
      <c r="I90" s="188"/>
      <c r="J90" s="240"/>
      <c r="K90" s="240"/>
      <c r="L90" s="240"/>
      <c r="M90" s="240"/>
      <c r="N90" s="240"/>
      <c r="O90" s="240"/>
      <c r="P90" s="240"/>
      <c r="Q90" s="240"/>
      <c r="R90" s="240"/>
      <c r="S90" s="240"/>
      <c r="T90" s="240"/>
      <c r="U90" s="240"/>
      <c r="V90" s="240"/>
      <c r="W90" s="240"/>
      <c r="X90" s="240"/>
      <c r="Y90" s="240"/>
      <c r="Z90" s="240"/>
    </row>
    <row r="91" spans="1:26" ht="12.75" customHeight="1">
      <c r="A91" s="188"/>
      <c r="B91" s="188"/>
      <c r="C91" s="188"/>
      <c r="D91" s="188"/>
      <c r="E91" s="188"/>
      <c r="F91" s="188"/>
      <c r="G91" s="188"/>
      <c r="H91" s="188"/>
      <c r="I91" s="188"/>
      <c r="J91" s="240"/>
      <c r="K91" s="240"/>
      <c r="L91" s="240"/>
      <c r="M91" s="240"/>
      <c r="N91" s="240"/>
      <c r="O91" s="240"/>
      <c r="P91" s="240"/>
      <c r="Q91" s="240"/>
      <c r="R91" s="240"/>
      <c r="S91" s="240"/>
      <c r="T91" s="240"/>
      <c r="U91" s="240"/>
      <c r="V91" s="240"/>
      <c r="W91" s="240"/>
      <c r="X91" s="240"/>
      <c r="Y91" s="240"/>
      <c r="Z91" s="240"/>
    </row>
    <row r="92" spans="1:26" ht="12.75" customHeight="1">
      <c r="A92" s="188"/>
      <c r="B92" s="188"/>
      <c r="C92" s="188"/>
      <c r="D92" s="188"/>
      <c r="E92" s="188"/>
      <c r="F92" s="188"/>
      <c r="G92" s="188"/>
      <c r="H92" s="188"/>
      <c r="I92" s="188"/>
      <c r="J92" s="240"/>
      <c r="K92" s="240"/>
      <c r="L92" s="240"/>
      <c r="M92" s="240"/>
      <c r="N92" s="240"/>
      <c r="O92" s="240"/>
      <c r="P92" s="240"/>
      <c r="Q92" s="240"/>
      <c r="R92" s="240"/>
      <c r="S92" s="240"/>
      <c r="T92" s="240"/>
      <c r="U92" s="240"/>
      <c r="V92" s="240"/>
      <c r="W92" s="240"/>
      <c r="X92" s="240"/>
      <c r="Y92" s="240"/>
      <c r="Z92" s="240"/>
    </row>
    <row r="93" spans="1:26" ht="12.75" customHeight="1">
      <c r="A93" s="188"/>
      <c r="B93" s="188"/>
      <c r="C93" s="188"/>
      <c r="D93" s="188"/>
      <c r="E93" s="188"/>
      <c r="F93" s="188"/>
      <c r="G93" s="188"/>
      <c r="H93" s="188"/>
      <c r="I93" s="188"/>
      <c r="J93" s="240"/>
      <c r="K93" s="240"/>
      <c r="L93" s="240"/>
      <c r="M93" s="240"/>
      <c r="N93" s="240"/>
      <c r="O93" s="240"/>
      <c r="P93" s="240"/>
      <c r="Q93" s="240"/>
      <c r="R93" s="240"/>
      <c r="S93" s="240"/>
      <c r="T93" s="240"/>
      <c r="U93" s="240"/>
      <c r="V93" s="240"/>
      <c r="W93" s="240"/>
      <c r="X93" s="240"/>
      <c r="Y93" s="240"/>
      <c r="Z93" s="240"/>
    </row>
    <row r="94" spans="1:26" ht="12.75" customHeight="1">
      <c r="A94" s="188"/>
      <c r="B94" s="188"/>
      <c r="C94" s="188"/>
      <c r="D94" s="188"/>
      <c r="E94" s="188"/>
      <c r="F94" s="188"/>
      <c r="G94" s="188"/>
      <c r="H94" s="188"/>
      <c r="I94" s="188"/>
      <c r="J94" s="240"/>
      <c r="K94" s="240"/>
      <c r="L94" s="240"/>
      <c r="M94" s="240"/>
      <c r="N94" s="240"/>
      <c r="O94" s="240"/>
      <c r="P94" s="240"/>
      <c r="Q94" s="240"/>
      <c r="R94" s="240"/>
      <c r="S94" s="240"/>
      <c r="T94" s="240"/>
      <c r="U94" s="240"/>
      <c r="V94" s="240"/>
      <c r="W94" s="240"/>
      <c r="X94" s="240"/>
      <c r="Y94" s="240"/>
      <c r="Z94" s="240"/>
    </row>
    <row r="95" spans="1:26" ht="12.75" customHeight="1">
      <c r="A95" s="188"/>
      <c r="B95" s="188"/>
      <c r="C95" s="188"/>
      <c r="D95" s="188"/>
      <c r="E95" s="188"/>
      <c r="F95" s="188"/>
      <c r="G95" s="188"/>
      <c r="H95" s="188"/>
      <c r="I95" s="188"/>
      <c r="J95" s="240"/>
      <c r="K95" s="240"/>
      <c r="L95" s="240"/>
      <c r="M95" s="240"/>
      <c r="N95" s="240"/>
      <c r="O95" s="240"/>
      <c r="P95" s="240"/>
      <c r="Q95" s="240"/>
      <c r="R95" s="240"/>
      <c r="S95" s="240"/>
      <c r="T95" s="240"/>
      <c r="U95" s="240"/>
      <c r="V95" s="240"/>
      <c r="W95" s="240"/>
      <c r="X95" s="240"/>
      <c r="Y95" s="240"/>
      <c r="Z95" s="240"/>
    </row>
    <row r="96" spans="1:26" ht="12.75" customHeight="1">
      <c r="A96" s="188"/>
      <c r="B96" s="188"/>
      <c r="C96" s="188"/>
      <c r="D96" s="188"/>
      <c r="E96" s="188"/>
      <c r="F96" s="188"/>
      <c r="G96" s="188"/>
      <c r="H96" s="188"/>
      <c r="I96" s="188"/>
      <c r="J96" s="240"/>
      <c r="K96" s="240"/>
      <c r="L96" s="240"/>
      <c r="M96" s="240"/>
      <c r="N96" s="240"/>
      <c r="O96" s="240"/>
      <c r="P96" s="240"/>
      <c r="Q96" s="240"/>
      <c r="R96" s="240"/>
      <c r="S96" s="240"/>
      <c r="T96" s="240"/>
      <c r="U96" s="240"/>
      <c r="V96" s="240"/>
      <c r="W96" s="240"/>
      <c r="X96" s="240"/>
      <c r="Y96" s="240"/>
      <c r="Z96" s="240"/>
    </row>
    <row r="97" spans="1:26" ht="12.75" customHeight="1">
      <c r="A97" s="188"/>
      <c r="B97" s="188"/>
      <c r="C97" s="188"/>
      <c r="D97" s="188"/>
      <c r="E97" s="188"/>
      <c r="F97" s="188"/>
      <c r="G97" s="188"/>
      <c r="H97" s="188"/>
      <c r="I97" s="188"/>
      <c r="J97" s="240"/>
      <c r="K97" s="240"/>
      <c r="L97" s="240"/>
      <c r="M97" s="240"/>
      <c r="N97" s="240"/>
      <c r="O97" s="240"/>
      <c r="P97" s="240"/>
      <c r="Q97" s="240"/>
      <c r="R97" s="240"/>
      <c r="S97" s="240"/>
      <c r="T97" s="240"/>
      <c r="U97" s="240"/>
      <c r="V97" s="240"/>
      <c r="W97" s="240"/>
      <c r="X97" s="240"/>
      <c r="Y97" s="240"/>
      <c r="Z97" s="240"/>
    </row>
    <row r="98" spans="1:26" ht="12.75" customHeight="1">
      <c r="A98" s="188"/>
      <c r="B98" s="188"/>
      <c r="C98" s="188"/>
      <c r="D98" s="188"/>
      <c r="E98" s="188"/>
      <c r="F98" s="188"/>
      <c r="G98" s="188"/>
      <c r="H98" s="188"/>
      <c r="I98" s="188"/>
      <c r="J98" s="240"/>
      <c r="K98" s="240"/>
      <c r="L98" s="240"/>
      <c r="M98" s="240"/>
      <c r="N98" s="240"/>
      <c r="O98" s="240"/>
      <c r="P98" s="240"/>
      <c r="Q98" s="240"/>
      <c r="R98" s="240"/>
      <c r="S98" s="240"/>
      <c r="T98" s="240"/>
      <c r="U98" s="240"/>
      <c r="V98" s="240"/>
      <c r="W98" s="240"/>
      <c r="X98" s="240"/>
      <c r="Y98" s="240"/>
      <c r="Z98" s="240"/>
    </row>
    <row r="99" spans="1:26" ht="12.75" customHeight="1">
      <c r="A99" s="188"/>
      <c r="B99" s="188"/>
      <c r="C99" s="188"/>
      <c r="D99" s="188"/>
      <c r="E99" s="188"/>
      <c r="F99" s="188"/>
      <c r="G99" s="188"/>
      <c r="H99" s="188"/>
      <c r="I99" s="188"/>
      <c r="J99" s="240"/>
      <c r="K99" s="240"/>
      <c r="L99" s="240"/>
      <c r="M99" s="240"/>
      <c r="N99" s="240"/>
      <c r="O99" s="240"/>
      <c r="P99" s="240"/>
      <c r="Q99" s="240"/>
      <c r="R99" s="240"/>
      <c r="S99" s="240"/>
      <c r="T99" s="240"/>
      <c r="U99" s="240"/>
      <c r="V99" s="240"/>
      <c r="W99" s="240"/>
      <c r="X99" s="240"/>
      <c r="Y99" s="240"/>
      <c r="Z99" s="240"/>
    </row>
    <row r="100" spans="1:26" ht="12.75" customHeight="1">
      <c r="A100" s="188"/>
      <c r="B100" s="188"/>
      <c r="C100" s="188"/>
      <c r="D100" s="188"/>
      <c r="E100" s="188"/>
      <c r="F100" s="188"/>
      <c r="G100" s="188"/>
      <c r="H100" s="188"/>
      <c r="I100" s="188"/>
      <c r="J100" s="240"/>
      <c r="K100" s="240"/>
      <c r="L100" s="240"/>
      <c r="M100" s="240"/>
      <c r="N100" s="240"/>
      <c r="O100" s="240"/>
      <c r="P100" s="240"/>
      <c r="Q100" s="240"/>
      <c r="R100" s="240"/>
      <c r="S100" s="240"/>
      <c r="T100" s="240"/>
      <c r="U100" s="240"/>
      <c r="V100" s="240"/>
      <c r="W100" s="240"/>
      <c r="X100" s="240"/>
      <c r="Y100" s="240"/>
      <c r="Z100" s="240"/>
    </row>
    <row r="101" spans="1:26" ht="12.75" customHeight="1">
      <c r="A101" s="188"/>
      <c r="B101" s="188"/>
      <c r="C101" s="188"/>
      <c r="D101" s="188"/>
      <c r="E101" s="188"/>
      <c r="F101" s="188"/>
      <c r="G101" s="188"/>
      <c r="H101" s="188"/>
      <c r="I101" s="188"/>
      <c r="J101" s="240"/>
      <c r="K101" s="240"/>
      <c r="L101" s="240"/>
      <c r="M101" s="240"/>
      <c r="N101" s="240"/>
      <c r="O101" s="240"/>
      <c r="P101" s="240"/>
      <c r="Q101" s="240"/>
      <c r="R101" s="240"/>
      <c r="S101" s="240"/>
      <c r="T101" s="240"/>
      <c r="U101" s="240"/>
      <c r="V101" s="240"/>
      <c r="W101" s="240"/>
      <c r="X101" s="240"/>
      <c r="Y101" s="240"/>
      <c r="Z101" s="240"/>
    </row>
    <row r="102" spans="1:26" ht="12.75" customHeight="1">
      <c r="A102" s="188"/>
      <c r="B102" s="188"/>
      <c r="C102" s="188"/>
      <c r="D102" s="188"/>
      <c r="E102" s="188"/>
      <c r="F102" s="188"/>
      <c r="G102" s="188"/>
      <c r="H102" s="188"/>
      <c r="I102" s="188"/>
      <c r="J102" s="240"/>
      <c r="K102" s="240"/>
      <c r="L102" s="240"/>
      <c r="M102" s="240"/>
      <c r="N102" s="240"/>
      <c r="O102" s="240"/>
      <c r="P102" s="240"/>
      <c r="Q102" s="240"/>
      <c r="R102" s="240"/>
      <c r="S102" s="240"/>
      <c r="T102" s="240"/>
      <c r="U102" s="240"/>
      <c r="V102" s="240"/>
      <c r="W102" s="240"/>
      <c r="X102" s="240"/>
      <c r="Y102" s="240"/>
      <c r="Z102" s="240"/>
    </row>
    <row r="103" spans="1:26" ht="12.75" customHeight="1">
      <c r="A103" s="188"/>
      <c r="B103" s="188"/>
      <c r="C103" s="188"/>
      <c r="D103" s="188"/>
      <c r="E103" s="188"/>
      <c r="F103" s="188"/>
      <c r="G103" s="188"/>
      <c r="H103" s="188"/>
      <c r="I103" s="188"/>
      <c r="J103" s="240"/>
      <c r="K103" s="240"/>
      <c r="L103" s="240"/>
      <c r="M103" s="240"/>
      <c r="N103" s="240"/>
      <c r="O103" s="240"/>
      <c r="P103" s="240"/>
      <c r="Q103" s="240"/>
      <c r="R103" s="240"/>
      <c r="S103" s="240"/>
      <c r="T103" s="240"/>
      <c r="U103" s="240"/>
      <c r="V103" s="240"/>
      <c r="W103" s="240"/>
      <c r="X103" s="240"/>
      <c r="Y103" s="240"/>
      <c r="Z103" s="240"/>
    </row>
    <row r="104" spans="1:26" ht="12.75" customHeight="1">
      <c r="A104" s="188"/>
      <c r="B104" s="188"/>
      <c r="C104" s="188"/>
      <c r="D104" s="188"/>
      <c r="E104" s="188"/>
      <c r="F104" s="188"/>
      <c r="G104" s="188"/>
      <c r="H104" s="188"/>
      <c r="I104" s="188"/>
      <c r="J104" s="240"/>
      <c r="K104" s="240"/>
      <c r="L104" s="240"/>
      <c r="M104" s="240"/>
      <c r="N104" s="240"/>
      <c r="O104" s="240"/>
      <c r="P104" s="240"/>
      <c r="Q104" s="240"/>
      <c r="R104" s="240"/>
      <c r="S104" s="240"/>
      <c r="T104" s="240"/>
      <c r="U104" s="240"/>
      <c r="V104" s="240"/>
      <c r="W104" s="240"/>
      <c r="X104" s="240"/>
      <c r="Y104" s="240"/>
      <c r="Z104" s="240"/>
    </row>
    <row r="105" spans="1:26" ht="12.75" customHeight="1">
      <c r="A105" s="188"/>
      <c r="B105" s="188"/>
      <c r="C105" s="188"/>
      <c r="D105" s="188"/>
      <c r="E105" s="188"/>
      <c r="F105" s="188"/>
      <c r="G105" s="188"/>
      <c r="H105" s="188"/>
      <c r="I105" s="188"/>
      <c r="J105" s="240"/>
      <c r="K105" s="240"/>
      <c r="L105" s="240"/>
      <c r="M105" s="240"/>
      <c r="N105" s="240"/>
      <c r="O105" s="240"/>
      <c r="P105" s="240"/>
      <c r="Q105" s="240"/>
      <c r="R105" s="240"/>
      <c r="S105" s="240"/>
      <c r="T105" s="240"/>
      <c r="U105" s="240"/>
      <c r="V105" s="240"/>
      <c r="W105" s="240"/>
      <c r="X105" s="240"/>
      <c r="Y105" s="240"/>
      <c r="Z105" s="240"/>
    </row>
    <row r="106" spans="1:26" ht="12.75" customHeight="1">
      <c r="A106" s="188"/>
      <c r="B106" s="188"/>
      <c r="C106" s="188"/>
      <c r="D106" s="188"/>
      <c r="E106" s="188"/>
      <c r="F106" s="188"/>
      <c r="G106" s="188"/>
      <c r="H106" s="188"/>
      <c r="I106" s="188"/>
      <c r="J106" s="240"/>
      <c r="K106" s="240"/>
      <c r="L106" s="240"/>
      <c r="M106" s="240"/>
      <c r="N106" s="240"/>
      <c r="O106" s="240"/>
      <c r="P106" s="240"/>
      <c r="Q106" s="240"/>
      <c r="R106" s="240"/>
      <c r="S106" s="240"/>
      <c r="T106" s="240"/>
      <c r="U106" s="240"/>
      <c r="V106" s="240"/>
      <c r="W106" s="240"/>
      <c r="X106" s="240"/>
      <c r="Y106" s="240"/>
      <c r="Z106" s="240"/>
    </row>
    <row r="107" spans="1:26" ht="12.75" customHeight="1">
      <c r="A107" s="188"/>
      <c r="B107" s="188"/>
      <c r="C107" s="188"/>
      <c r="D107" s="188"/>
      <c r="E107" s="188"/>
      <c r="F107" s="188"/>
      <c r="G107" s="188"/>
      <c r="H107" s="188"/>
      <c r="I107" s="188"/>
      <c r="J107" s="240"/>
      <c r="K107" s="240"/>
      <c r="L107" s="240"/>
      <c r="M107" s="240"/>
      <c r="N107" s="240"/>
      <c r="O107" s="240"/>
      <c r="P107" s="240"/>
      <c r="Q107" s="240"/>
      <c r="R107" s="240"/>
      <c r="S107" s="240"/>
      <c r="T107" s="240"/>
      <c r="U107" s="240"/>
      <c r="V107" s="240"/>
      <c r="W107" s="240"/>
      <c r="X107" s="240"/>
      <c r="Y107" s="240"/>
      <c r="Z107" s="240"/>
    </row>
    <row r="108" spans="1:26" ht="12.75" customHeight="1">
      <c r="A108" s="188"/>
      <c r="B108" s="188"/>
      <c r="C108" s="188"/>
      <c r="D108" s="188"/>
      <c r="E108" s="188"/>
      <c r="F108" s="188"/>
      <c r="G108" s="188"/>
      <c r="H108" s="188"/>
      <c r="I108" s="188"/>
      <c r="J108" s="240"/>
      <c r="K108" s="240"/>
      <c r="L108" s="240"/>
      <c r="M108" s="240"/>
      <c r="N108" s="240"/>
      <c r="O108" s="240"/>
      <c r="P108" s="240"/>
      <c r="Q108" s="240"/>
      <c r="R108" s="240"/>
      <c r="S108" s="240"/>
      <c r="T108" s="240"/>
      <c r="U108" s="240"/>
      <c r="V108" s="240"/>
      <c r="W108" s="240"/>
      <c r="X108" s="240"/>
      <c r="Y108" s="240"/>
      <c r="Z108" s="240"/>
    </row>
    <row r="109" spans="1:26" ht="12.75" customHeight="1">
      <c r="A109" s="188"/>
      <c r="B109" s="188"/>
      <c r="C109" s="188"/>
      <c r="D109" s="188"/>
      <c r="E109" s="188"/>
      <c r="F109" s="188"/>
      <c r="G109" s="188"/>
      <c r="H109" s="188"/>
      <c r="I109" s="188"/>
      <c r="J109" s="240"/>
      <c r="K109" s="240"/>
      <c r="L109" s="240"/>
      <c r="M109" s="240"/>
      <c r="N109" s="240"/>
      <c r="O109" s="240"/>
      <c r="P109" s="240"/>
      <c r="Q109" s="240"/>
      <c r="R109" s="240"/>
      <c r="S109" s="240"/>
      <c r="T109" s="240"/>
      <c r="U109" s="240"/>
      <c r="V109" s="240"/>
      <c r="W109" s="240"/>
      <c r="X109" s="240"/>
      <c r="Y109" s="240"/>
      <c r="Z109" s="240"/>
    </row>
    <row r="110" spans="1:26" ht="12.75" customHeight="1">
      <c r="A110" s="188"/>
      <c r="B110" s="188"/>
      <c r="C110" s="188"/>
      <c r="D110" s="188"/>
      <c r="E110" s="188"/>
      <c r="F110" s="188"/>
      <c r="G110" s="188"/>
      <c r="H110" s="188"/>
      <c r="I110" s="188"/>
      <c r="J110" s="240"/>
      <c r="K110" s="240"/>
      <c r="L110" s="240"/>
      <c r="M110" s="240"/>
      <c r="N110" s="240"/>
      <c r="O110" s="240"/>
      <c r="P110" s="240"/>
      <c r="Q110" s="240"/>
      <c r="R110" s="240"/>
      <c r="S110" s="240"/>
      <c r="T110" s="240"/>
      <c r="U110" s="240"/>
      <c r="V110" s="240"/>
      <c r="W110" s="240"/>
      <c r="X110" s="240"/>
      <c r="Y110" s="240"/>
      <c r="Z110" s="240"/>
    </row>
    <row r="111" spans="1:26" ht="12.75" customHeight="1">
      <c r="A111" s="188"/>
      <c r="B111" s="188"/>
      <c r="C111" s="188"/>
      <c r="D111" s="188"/>
      <c r="E111" s="188"/>
      <c r="F111" s="188"/>
      <c r="G111" s="188"/>
      <c r="H111" s="188"/>
      <c r="I111" s="188"/>
      <c r="J111" s="240"/>
      <c r="K111" s="240"/>
      <c r="L111" s="240"/>
      <c r="M111" s="240"/>
      <c r="N111" s="240"/>
      <c r="O111" s="240"/>
      <c r="P111" s="240"/>
      <c r="Q111" s="240"/>
      <c r="R111" s="240"/>
      <c r="S111" s="240"/>
      <c r="T111" s="240"/>
      <c r="U111" s="240"/>
      <c r="V111" s="240"/>
      <c r="W111" s="240"/>
      <c r="X111" s="240"/>
      <c r="Y111" s="240"/>
      <c r="Z111" s="240"/>
    </row>
    <row r="112" spans="1:26" ht="12.75" customHeight="1">
      <c r="A112" s="188"/>
      <c r="B112" s="188"/>
      <c r="C112" s="188"/>
      <c r="D112" s="188"/>
      <c r="E112" s="188"/>
      <c r="F112" s="188"/>
      <c r="G112" s="188"/>
      <c r="H112" s="188"/>
      <c r="I112" s="188"/>
      <c r="J112" s="240"/>
      <c r="K112" s="240"/>
      <c r="L112" s="240"/>
      <c r="M112" s="240"/>
      <c r="N112" s="240"/>
      <c r="O112" s="240"/>
      <c r="P112" s="240"/>
      <c r="Q112" s="240"/>
      <c r="R112" s="240"/>
      <c r="S112" s="240"/>
      <c r="T112" s="240"/>
      <c r="U112" s="240"/>
      <c r="V112" s="240"/>
      <c r="W112" s="240"/>
      <c r="X112" s="240"/>
      <c r="Y112" s="240"/>
      <c r="Z112" s="240"/>
    </row>
    <row r="113" spans="1:26" ht="12.75" customHeight="1">
      <c r="A113" s="188"/>
      <c r="B113" s="188"/>
      <c r="C113" s="188"/>
      <c r="D113" s="188"/>
      <c r="E113" s="188"/>
      <c r="F113" s="188"/>
      <c r="G113" s="188"/>
      <c r="H113" s="188"/>
      <c r="I113" s="188"/>
      <c r="J113" s="240"/>
      <c r="K113" s="240"/>
      <c r="L113" s="240"/>
      <c r="M113" s="240"/>
      <c r="N113" s="240"/>
      <c r="O113" s="240"/>
      <c r="P113" s="240"/>
      <c r="Q113" s="240"/>
      <c r="R113" s="240"/>
      <c r="S113" s="240"/>
      <c r="T113" s="240"/>
      <c r="U113" s="240"/>
      <c r="V113" s="240"/>
      <c r="W113" s="240"/>
      <c r="X113" s="240"/>
      <c r="Y113" s="240"/>
      <c r="Z113" s="240"/>
    </row>
    <row r="114" spans="1:26" ht="12.75" customHeight="1">
      <c r="A114" s="188"/>
      <c r="B114" s="188"/>
      <c r="C114" s="188"/>
      <c r="D114" s="188"/>
      <c r="E114" s="188"/>
      <c r="F114" s="188"/>
      <c r="G114" s="188"/>
      <c r="H114" s="188"/>
      <c r="I114" s="188"/>
      <c r="J114" s="240"/>
      <c r="K114" s="240"/>
      <c r="L114" s="240"/>
      <c r="M114" s="240"/>
      <c r="N114" s="240"/>
      <c r="O114" s="240"/>
      <c r="P114" s="240"/>
      <c r="Q114" s="240"/>
      <c r="R114" s="240"/>
      <c r="S114" s="240"/>
      <c r="T114" s="240"/>
      <c r="U114" s="240"/>
      <c r="V114" s="240"/>
      <c r="W114" s="240"/>
      <c r="X114" s="240"/>
      <c r="Y114" s="240"/>
      <c r="Z114" s="240"/>
    </row>
    <row r="115" spans="1:26" ht="12.75" customHeight="1">
      <c r="A115" s="188"/>
      <c r="B115" s="188"/>
      <c r="C115" s="188"/>
      <c r="D115" s="188"/>
      <c r="E115" s="188"/>
      <c r="F115" s="188"/>
      <c r="G115" s="188"/>
      <c r="H115" s="188"/>
      <c r="I115" s="188"/>
      <c r="J115" s="240"/>
      <c r="K115" s="240"/>
      <c r="L115" s="240"/>
      <c r="M115" s="240"/>
      <c r="N115" s="240"/>
      <c r="O115" s="240"/>
      <c r="P115" s="240"/>
      <c r="Q115" s="240"/>
      <c r="R115" s="240"/>
      <c r="S115" s="240"/>
      <c r="T115" s="240"/>
      <c r="U115" s="240"/>
      <c r="V115" s="240"/>
      <c r="W115" s="240"/>
      <c r="X115" s="240"/>
      <c r="Y115" s="240"/>
      <c r="Z115" s="240"/>
    </row>
    <row r="116" spans="1:26" ht="12.75" customHeight="1">
      <c r="A116" s="188"/>
      <c r="B116" s="188"/>
      <c r="C116" s="188"/>
      <c r="D116" s="188"/>
      <c r="E116" s="188"/>
      <c r="F116" s="188"/>
      <c r="G116" s="188"/>
      <c r="H116" s="188"/>
      <c r="I116" s="188"/>
      <c r="J116" s="240"/>
      <c r="K116" s="240"/>
      <c r="L116" s="240"/>
      <c r="M116" s="240"/>
      <c r="N116" s="240"/>
      <c r="O116" s="240"/>
      <c r="P116" s="240"/>
      <c r="Q116" s="240"/>
      <c r="R116" s="240"/>
      <c r="S116" s="240"/>
      <c r="T116" s="240"/>
      <c r="U116" s="240"/>
      <c r="V116" s="240"/>
      <c r="W116" s="240"/>
      <c r="X116" s="240"/>
      <c r="Y116" s="240"/>
      <c r="Z116" s="240"/>
    </row>
    <row r="117" spans="1:26" ht="12.75" customHeight="1">
      <c r="A117" s="188"/>
      <c r="B117" s="188"/>
      <c r="C117" s="188"/>
      <c r="D117" s="188"/>
      <c r="E117" s="188"/>
      <c r="F117" s="188"/>
      <c r="G117" s="188"/>
      <c r="H117" s="188"/>
      <c r="I117" s="188"/>
      <c r="J117" s="240"/>
      <c r="K117" s="240"/>
      <c r="L117" s="240"/>
      <c r="M117" s="240"/>
      <c r="N117" s="240"/>
      <c r="O117" s="240"/>
      <c r="P117" s="240"/>
      <c r="Q117" s="240"/>
      <c r="R117" s="240"/>
      <c r="S117" s="240"/>
      <c r="T117" s="240"/>
      <c r="U117" s="240"/>
      <c r="V117" s="240"/>
      <c r="W117" s="240"/>
      <c r="X117" s="240"/>
      <c r="Y117" s="240"/>
      <c r="Z117" s="240"/>
    </row>
    <row r="118" spans="1:26" ht="12.75" customHeight="1">
      <c r="A118" s="188"/>
      <c r="B118" s="188"/>
      <c r="C118" s="188"/>
      <c r="D118" s="188"/>
      <c r="E118" s="188"/>
      <c r="F118" s="188"/>
      <c r="G118" s="188"/>
      <c r="H118" s="188"/>
      <c r="I118" s="188"/>
      <c r="J118" s="240"/>
      <c r="K118" s="240"/>
      <c r="L118" s="240"/>
      <c r="M118" s="240"/>
      <c r="N118" s="240"/>
      <c r="O118" s="240"/>
      <c r="P118" s="240"/>
      <c r="Q118" s="240"/>
      <c r="R118" s="240"/>
      <c r="S118" s="240"/>
      <c r="T118" s="240"/>
      <c r="U118" s="240"/>
      <c r="V118" s="240"/>
      <c r="W118" s="240"/>
      <c r="X118" s="240"/>
      <c r="Y118" s="240"/>
      <c r="Z118" s="240"/>
    </row>
    <row r="119" spans="1:26" ht="12.75" customHeight="1">
      <c r="A119" s="188"/>
      <c r="B119" s="188"/>
      <c r="C119" s="188"/>
      <c r="D119" s="188"/>
      <c r="E119" s="188"/>
      <c r="F119" s="188"/>
      <c r="G119" s="188"/>
      <c r="H119" s="188"/>
      <c r="I119" s="188"/>
      <c r="J119" s="240"/>
      <c r="K119" s="240"/>
      <c r="L119" s="240"/>
      <c r="M119" s="240"/>
      <c r="N119" s="240"/>
      <c r="O119" s="240"/>
      <c r="P119" s="240"/>
      <c r="Q119" s="240"/>
      <c r="R119" s="240"/>
      <c r="S119" s="240"/>
      <c r="T119" s="240"/>
      <c r="U119" s="240"/>
      <c r="V119" s="240"/>
      <c r="W119" s="240"/>
      <c r="X119" s="240"/>
      <c r="Y119" s="240"/>
      <c r="Z119" s="240"/>
    </row>
    <row r="120" spans="1:26" ht="12.75" customHeight="1">
      <c r="A120" s="188"/>
      <c r="B120" s="188"/>
      <c r="C120" s="188"/>
      <c r="D120" s="188"/>
      <c r="E120" s="188"/>
      <c r="F120" s="188"/>
      <c r="G120" s="188"/>
      <c r="H120" s="188"/>
      <c r="I120" s="188"/>
      <c r="J120" s="240"/>
      <c r="K120" s="240"/>
      <c r="L120" s="240"/>
      <c r="M120" s="240"/>
      <c r="N120" s="240"/>
      <c r="O120" s="240"/>
      <c r="P120" s="240"/>
      <c r="Q120" s="240"/>
      <c r="R120" s="240"/>
      <c r="S120" s="240"/>
      <c r="T120" s="240"/>
      <c r="U120" s="240"/>
      <c r="V120" s="240"/>
      <c r="W120" s="240"/>
      <c r="X120" s="240"/>
      <c r="Y120" s="240"/>
      <c r="Z120" s="240"/>
    </row>
    <row r="121" spans="1:26" ht="12.75" customHeight="1">
      <c r="A121" s="188"/>
      <c r="B121" s="188"/>
      <c r="C121" s="188"/>
      <c r="D121" s="188"/>
      <c r="E121" s="188"/>
      <c r="F121" s="188"/>
      <c r="G121" s="188"/>
      <c r="H121" s="188"/>
      <c r="I121" s="188"/>
      <c r="J121" s="240"/>
      <c r="K121" s="240"/>
      <c r="L121" s="240"/>
      <c r="M121" s="240"/>
      <c r="N121" s="240"/>
      <c r="O121" s="240"/>
      <c r="P121" s="240"/>
      <c r="Q121" s="240"/>
      <c r="R121" s="240"/>
      <c r="S121" s="240"/>
      <c r="T121" s="240"/>
      <c r="U121" s="240"/>
      <c r="V121" s="240"/>
      <c r="W121" s="240"/>
      <c r="X121" s="240"/>
      <c r="Y121" s="240"/>
      <c r="Z121" s="240"/>
    </row>
    <row r="122" spans="1:26" ht="12.75" customHeight="1">
      <c r="A122" s="188"/>
      <c r="B122" s="188"/>
      <c r="C122" s="188"/>
      <c r="D122" s="188"/>
      <c r="E122" s="188"/>
      <c r="F122" s="188"/>
      <c r="G122" s="188"/>
      <c r="H122" s="188"/>
      <c r="I122" s="188"/>
      <c r="J122" s="240"/>
      <c r="K122" s="240"/>
      <c r="L122" s="240"/>
      <c r="M122" s="240"/>
      <c r="N122" s="240"/>
      <c r="O122" s="240"/>
      <c r="P122" s="240"/>
      <c r="Q122" s="240"/>
      <c r="R122" s="240"/>
      <c r="S122" s="240"/>
      <c r="T122" s="240"/>
      <c r="U122" s="240"/>
      <c r="V122" s="240"/>
      <c r="W122" s="240"/>
      <c r="X122" s="240"/>
      <c r="Y122" s="240"/>
      <c r="Z122" s="240"/>
    </row>
    <row r="123" spans="1:26" ht="12.75" customHeight="1">
      <c r="A123" s="188"/>
      <c r="B123" s="188"/>
      <c r="C123" s="188"/>
      <c r="D123" s="188"/>
      <c r="E123" s="188"/>
      <c r="F123" s="188"/>
      <c r="G123" s="188"/>
      <c r="H123" s="188"/>
      <c r="I123" s="188"/>
      <c r="J123" s="240"/>
      <c r="K123" s="240"/>
      <c r="L123" s="240"/>
      <c r="M123" s="240"/>
      <c r="N123" s="240"/>
      <c r="O123" s="240"/>
      <c r="P123" s="240"/>
      <c r="Q123" s="240"/>
      <c r="R123" s="240"/>
      <c r="S123" s="240"/>
      <c r="T123" s="240"/>
      <c r="U123" s="240"/>
      <c r="V123" s="240"/>
      <c r="W123" s="240"/>
      <c r="X123" s="240"/>
      <c r="Y123" s="240"/>
      <c r="Z123" s="240"/>
    </row>
    <row r="124" spans="1:26" ht="12.75" customHeight="1">
      <c r="A124" s="188"/>
      <c r="B124" s="188"/>
      <c r="C124" s="188"/>
      <c r="D124" s="188"/>
      <c r="E124" s="188"/>
      <c r="F124" s="188"/>
      <c r="G124" s="188"/>
      <c r="H124" s="188"/>
      <c r="I124" s="188"/>
      <c r="J124" s="240"/>
      <c r="K124" s="240"/>
      <c r="L124" s="240"/>
      <c r="M124" s="240"/>
      <c r="N124" s="240"/>
      <c r="O124" s="240"/>
      <c r="P124" s="240"/>
      <c r="Q124" s="240"/>
      <c r="R124" s="240"/>
      <c r="S124" s="240"/>
      <c r="T124" s="240"/>
      <c r="U124" s="240"/>
      <c r="V124" s="240"/>
      <c r="W124" s="240"/>
      <c r="X124" s="240"/>
      <c r="Y124" s="240"/>
      <c r="Z124" s="240"/>
    </row>
    <row r="125" spans="1:26" ht="12.75" customHeight="1">
      <c r="A125" s="188"/>
      <c r="B125" s="188"/>
      <c r="C125" s="188"/>
      <c r="D125" s="188"/>
      <c r="E125" s="188"/>
      <c r="F125" s="188"/>
      <c r="G125" s="188"/>
      <c r="H125" s="188"/>
      <c r="I125" s="188"/>
      <c r="J125" s="240"/>
      <c r="K125" s="240"/>
      <c r="L125" s="240"/>
      <c r="M125" s="240"/>
      <c r="N125" s="240"/>
      <c r="O125" s="240"/>
      <c r="P125" s="240"/>
      <c r="Q125" s="240"/>
      <c r="R125" s="240"/>
      <c r="S125" s="240"/>
      <c r="T125" s="240"/>
      <c r="U125" s="240"/>
      <c r="V125" s="240"/>
      <c r="W125" s="240"/>
      <c r="X125" s="240"/>
      <c r="Y125" s="240"/>
      <c r="Z125" s="240"/>
    </row>
    <row r="126" spans="1:26" ht="12.75" customHeight="1">
      <c r="A126" s="188"/>
      <c r="B126" s="188"/>
      <c r="C126" s="188"/>
      <c r="D126" s="188"/>
      <c r="E126" s="188"/>
      <c r="F126" s="188"/>
      <c r="G126" s="188"/>
      <c r="H126" s="188"/>
      <c r="I126" s="188"/>
      <c r="J126" s="240"/>
      <c r="K126" s="240"/>
      <c r="L126" s="240"/>
      <c r="M126" s="240"/>
      <c r="N126" s="240"/>
      <c r="O126" s="240"/>
      <c r="P126" s="240"/>
      <c r="Q126" s="240"/>
      <c r="R126" s="240"/>
      <c r="S126" s="240"/>
      <c r="T126" s="240"/>
      <c r="U126" s="240"/>
      <c r="V126" s="240"/>
      <c r="W126" s="240"/>
      <c r="X126" s="240"/>
      <c r="Y126" s="240"/>
      <c r="Z126" s="240"/>
    </row>
    <row r="127" spans="1:26" ht="12.75" customHeight="1">
      <c r="A127" s="188"/>
      <c r="B127" s="188"/>
      <c r="C127" s="188"/>
      <c r="D127" s="188"/>
      <c r="E127" s="188"/>
      <c r="F127" s="188"/>
      <c r="G127" s="188"/>
      <c r="H127" s="188"/>
      <c r="I127" s="188"/>
      <c r="J127" s="240"/>
      <c r="K127" s="240"/>
      <c r="L127" s="240"/>
      <c r="M127" s="240"/>
      <c r="N127" s="240"/>
      <c r="O127" s="240"/>
      <c r="P127" s="240"/>
      <c r="Q127" s="240"/>
      <c r="R127" s="240"/>
      <c r="S127" s="240"/>
      <c r="T127" s="240"/>
      <c r="U127" s="240"/>
      <c r="V127" s="240"/>
      <c r="W127" s="240"/>
      <c r="X127" s="240"/>
      <c r="Y127" s="240"/>
      <c r="Z127" s="240"/>
    </row>
    <row r="128" spans="1:26" ht="12.75" customHeight="1">
      <c r="A128" s="188"/>
      <c r="B128" s="188"/>
      <c r="C128" s="188"/>
      <c r="D128" s="188"/>
      <c r="E128" s="188"/>
      <c r="F128" s="188"/>
      <c r="G128" s="188"/>
      <c r="H128" s="188"/>
      <c r="I128" s="188"/>
      <c r="J128" s="240"/>
      <c r="K128" s="240"/>
      <c r="L128" s="240"/>
      <c r="M128" s="240"/>
      <c r="N128" s="240"/>
      <c r="O128" s="240"/>
      <c r="P128" s="240"/>
      <c r="Q128" s="240"/>
      <c r="R128" s="240"/>
      <c r="S128" s="240"/>
      <c r="T128" s="240"/>
      <c r="U128" s="240"/>
      <c r="V128" s="240"/>
      <c r="W128" s="240"/>
      <c r="X128" s="240"/>
      <c r="Y128" s="240"/>
      <c r="Z128" s="240"/>
    </row>
    <row r="129" spans="1:26" ht="12.75" customHeight="1">
      <c r="A129" s="188"/>
      <c r="B129" s="188"/>
      <c r="C129" s="188"/>
      <c r="D129" s="188"/>
      <c r="E129" s="188"/>
      <c r="F129" s="188"/>
      <c r="G129" s="188"/>
      <c r="H129" s="188"/>
      <c r="I129" s="188"/>
      <c r="J129" s="240"/>
      <c r="K129" s="240"/>
      <c r="L129" s="240"/>
      <c r="M129" s="240"/>
      <c r="N129" s="240"/>
      <c r="O129" s="240"/>
      <c r="P129" s="240"/>
      <c r="Q129" s="240"/>
      <c r="R129" s="240"/>
      <c r="S129" s="240"/>
      <c r="T129" s="240"/>
      <c r="U129" s="240"/>
      <c r="V129" s="240"/>
      <c r="W129" s="240"/>
      <c r="X129" s="240"/>
      <c r="Y129" s="240"/>
      <c r="Z129" s="240"/>
    </row>
    <row r="130" spans="1:26" ht="12.75" customHeight="1">
      <c r="A130" s="188"/>
      <c r="B130" s="188"/>
      <c r="C130" s="188"/>
      <c r="D130" s="188"/>
      <c r="E130" s="188"/>
      <c r="F130" s="188"/>
      <c r="G130" s="188"/>
      <c r="H130" s="188"/>
      <c r="I130" s="188"/>
      <c r="J130" s="240"/>
      <c r="K130" s="240"/>
      <c r="L130" s="240"/>
      <c r="M130" s="240"/>
      <c r="N130" s="240"/>
      <c r="O130" s="240"/>
      <c r="P130" s="240"/>
      <c r="Q130" s="240"/>
      <c r="R130" s="240"/>
      <c r="S130" s="240"/>
      <c r="T130" s="240"/>
      <c r="U130" s="240"/>
      <c r="V130" s="240"/>
      <c r="W130" s="240"/>
      <c r="X130" s="240"/>
      <c r="Y130" s="240"/>
      <c r="Z130" s="240"/>
    </row>
    <row r="131" spans="1:26" ht="12.75" customHeight="1">
      <c r="A131" s="188"/>
      <c r="B131" s="188"/>
      <c r="C131" s="188"/>
      <c r="D131" s="188"/>
      <c r="E131" s="188"/>
      <c r="F131" s="188"/>
      <c r="G131" s="188"/>
      <c r="H131" s="188"/>
      <c r="I131" s="188"/>
      <c r="J131" s="240"/>
      <c r="K131" s="240"/>
      <c r="L131" s="240"/>
      <c r="M131" s="240"/>
      <c r="N131" s="240"/>
      <c r="O131" s="240"/>
      <c r="P131" s="240"/>
      <c r="Q131" s="240"/>
      <c r="R131" s="240"/>
      <c r="S131" s="240"/>
      <c r="T131" s="240"/>
      <c r="U131" s="240"/>
      <c r="V131" s="240"/>
      <c r="W131" s="240"/>
      <c r="X131" s="240"/>
      <c r="Y131" s="240"/>
      <c r="Z131" s="240"/>
    </row>
    <row r="132" spans="1:26" ht="12.75" customHeight="1">
      <c r="A132" s="188"/>
      <c r="B132" s="188"/>
      <c r="C132" s="188"/>
      <c r="D132" s="188"/>
      <c r="E132" s="188"/>
      <c r="F132" s="188"/>
      <c r="G132" s="188"/>
      <c r="H132" s="188"/>
      <c r="I132" s="188"/>
      <c r="J132" s="240"/>
      <c r="K132" s="240"/>
      <c r="L132" s="240"/>
      <c r="M132" s="240"/>
      <c r="N132" s="240"/>
      <c r="O132" s="240"/>
      <c r="P132" s="240"/>
      <c r="Q132" s="240"/>
      <c r="R132" s="240"/>
      <c r="S132" s="240"/>
      <c r="T132" s="240"/>
      <c r="U132" s="240"/>
      <c r="V132" s="240"/>
      <c r="W132" s="240"/>
      <c r="X132" s="240"/>
      <c r="Y132" s="240"/>
      <c r="Z132" s="240"/>
    </row>
    <row r="133" spans="1:26" ht="12.75" customHeight="1">
      <c r="A133" s="188"/>
      <c r="B133" s="188"/>
      <c r="C133" s="188"/>
      <c r="D133" s="188"/>
      <c r="E133" s="188"/>
      <c r="F133" s="188"/>
      <c r="G133" s="188"/>
      <c r="H133" s="188"/>
      <c r="I133" s="188"/>
      <c r="J133" s="240"/>
      <c r="K133" s="240"/>
      <c r="L133" s="240"/>
      <c r="M133" s="240"/>
      <c r="N133" s="240"/>
      <c r="O133" s="240"/>
      <c r="P133" s="240"/>
      <c r="Q133" s="240"/>
      <c r="R133" s="240"/>
      <c r="S133" s="240"/>
      <c r="T133" s="240"/>
      <c r="U133" s="240"/>
      <c r="V133" s="240"/>
      <c r="W133" s="240"/>
      <c r="X133" s="240"/>
      <c r="Y133" s="240"/>
      <c r="Z133" s="240"/>
    </row>
    <row r="134" spans="1:26" ht="12.75" customHeight="1">
      <c r="A134" s="188"/>
      <c r="B134" s="188"/>
      <c r="C134" s="188"/>
      <c r="D134" s="188"/>
      <c r="E134" s="188"/>
      <c r="F134" s="188"/>
      <c r="G134" s="188"/>
      <c r="H134" s="188"/>
      <c r="I134" s="188"/>
      <c r="J134" s="240"/>
      <c r="K134" s="240"/>
      <c r="L134" s="240"/>
      <c r="M134" s="240"/>
      <c r="N134" s="240"/>
      <c r="O134" s="240"/>
      <c r="P134" s="240"/>
      <c r="Q134" s="240"/>
      <c r="R134" s="240"/>
      <c r="S134" s="240"/>
      <c r="T134" s="240"/>
      <c r="U134" s="240"/>
      <c r="V134" s="240"/>
      <c r="W134" s="240"/>
      <c r="X134" s="240"/>
      <c r="Y134" s="240"/>
      <c r="Z134" s="240"/>
    </row>
    <row r="135" spans="1:26" ht="12.75" customHeight="1">
      <c r="A135" s="188"/>
      <c r="B135" s="188"/>
      <c r="C135" s="188"/>
      <c r="D135" s="188"/>
      <c r="E135" s="188"/>
      <c r="F135" s="188"/>
      <c r="G135" s="188"/>
      <c r="H135" s="188"/>
      <c r="I135" s="188"/>
      <c r="J135" s="240"/>
      <c r="K135" s="240"/>
      <c r="L135" s="240"/>
      <c r="M135" s="240"/>
      <c r="N135" s="240"/>
      <c r="O135" s="240"/>
      <c r="P135" s="240"/>
      <c r="Q135" s="240"/>
      <c r="R135" s="240"/>
      <c r="S135" s="240"/>
      <c r="T135" s="240"/>
      <c r="U135" s="240"/>
      <c r="V135" s="240"/>
      <c r="W135" s="240"/>
      <c r="X135" s="240"/>
      <c r="Y135" s="240"/>
      <c r="Z135" s="240"/>
    </row>
    <row r="136" spans="1:26" ht="12.75" customHeight="1">
      <c r="A136" s="188"/>
      <c r="B136" s="188"/>
      <c r="C136" s="188"/>
      <c r="D136" s="188"/>
      <c r="E136" s="188"/>
      <c r="F136" s="188"/>
      <c r="G136" s="188"/>
      <c r="H136" s="188"/>
      <c r="I136" s="188"/>
      <c r="J136" s="240"/>
      <c r="K136" s="240"/>
      <c r="L136" s="240"/>
      <c r="M136" s="240"/>
      <c r="N136" s="240"/>
      <c r="O136" s="240"/>
      <c r="P136" s="240"/>
      <c r="Q136" s="240"/>
      <c r="R136" s="240"/>
      <c r="S136" s="240"/>
      <c r="T136" s="240"/>
      <c r="U136" s="240"/>
      <c r="V136" s="240"/>
      <c r="W136" s="240"/>
      <c r="X136" s="240"/>
      <c r="Y136" s="240"/>
      <c r="Z136" s="240"/>
    </row>
    <row r="137" spans="1:26" ht="12.75" customHeight="1">
      <c r="A137" s="188"/>
      <c r="B137" s="188"/>
      <c r="C137" s="188"/>
      <c r="D137" s="188"/>
      <c r="E137" s="188"/>
      <c r="F137" s="188"/>
      <c r="G137" s="188"/>
      <c r="H137" s="188"/>
      <c r="I137" s="188"/>
      <c r="J137" s="240"/>
      <c r="K137" s="240"/>
      <c r="L137" s="240"/>
      <c r="M137" s="240"/>
      <c r="N137" s="240"/>
      <c r="O137" s="240"/>
      <c r="P137" s="240"/>
      <c r="Q137" s="240"/>
      <c r="R137" s="240"/>
      <c r="S137" s="240"/>
      <c r="T137" s="240"/>
      <c r="U137" s="240"/>
      <c r="V137" s="240"/>
      <c r="W137" s="240"/>
      <c r="X137" s="240"/>
      <c r="Y137" s="240"/>
      <c r="Z137" s="240"/>
    </row>
    <row r="138" spans="1:26" ht="12.75" customHeight="1">
      <c r="A138" s="188"/>
      <c r="B138" s="188"/>
      <c r="C138" s="188"/>
      <c r="D138" s="188"/>
      <c r="E138" s="188"/>
      <c r="F138" s="188"/>
      <c r="G138" s="188"/>
      <c r="H138" s="188"/>
      <c r="I138" s="188"/>
      <c r="J138" s="240"/>
      <c r="K138" s="240"/>
      <c r="L138" s="240"/>
      <c r="M138" s="240"/>
      <c r="N138" s="240"/>
      <c r="O138" s="240"/>
      <c r="P138" s="240"/>
      <c r="Q138" s="240"/>
      <c r="R138" s="240"/>
      <c r="S138" s="240"/>
      <c r="T138" s="240"/>
      <c r="U138" s="240"/>
      <c r="V138" s="240"/>
      <c r="W138" s="240"/>
      <c r="X138" s="240"/>
      <c r="Y138" s="240"/>
      <c r="Z138" s="240"/>
    </row>
    <row r="139" spans="1:26" ht="12.75" customHeight="1">
      <c r="A139" s="188"/>
      <c r="B139" s="188"/>
      <c r="C139" s="188"/>
      <c r="D139" s="188"/>
      <c r="E139" s="188"/>
      <c r="F139" s="188"/>
      <c r="G139" s="188"/>
      <c r="H139" s="188"/>
      <c r="I139" s="188"/>
      <c r="J139" s="240"/>
      <c r="K139" s="240"/>
      <c r="L139" s="240"/>
      <c r="M139" s="240"/>
      <c r="N139" s="240"/>
      <c r="O139" s="240"/>
      <c r="P139" s="240"/>
      <c r="Q139" s="240"/>
      <c r="R139" s="240"/>
      <c r="S139" s="240"/>
      <c r="T139" s="240"/>
      <c r="U139" s="240"/>
      <c r="V139" s="240"/>
      <c r="W139" s="240"/>
      <c r="X139" s="240"/>
      <c r="Y139" s="240"/>
      <c r="Z139" s="240"/>
    </row>
    <row r="140" spans="1:26" ht="12.75" customHeight="1">
      <c r="A140" s="188"/>
      <c r="B140" s="188"/>
      <c r="C140" s="188"/>
      <c r="D140" s="188"/>
      <c r="E140" s="188"/>
      <c r="F140" s="188"/>
      <c r="G140" s="188"/>
      <c r="H140" s="188"/>
      <c r="I140" s="188"/>
      <c r="J140" s="240"/>
      <c r="K140" s="240"/>
      <c r="L140" s="240"/>
      <c r="M140" s="240"/>
      <c r="N140" s="240"/>
      <c r="O140" s="240"/>
      <c r="P140" s="240"/>
      <c r="Q140" s="240"/>
      <c r="R140" s="240"/>
      <c r="S140" s="240"/>
      <c r="T140" s="240"/>
      <c r="U140" s="240"/>
      <c r="V140" s="240"/>
      <c r="W140" s="240"/>
      <c r="X140" s="240"/>
      <c r="Y140" s="240"/>
      <c r="Z140" s="240"/>
    </row>
    <row r="141" spans="1:26" ht="12.75" customHeight="1">
      <c r="A141" s="188"/>
      <c r="B141" s="188"/>
      <c r="C141" s="188"/>
      <c r="D141" s="188"/>
      <c r="E141" s="188"/>
      <c r="F141" s="188"/>
      <c r="G141" s="188"/>
      <c r="H141" s="188"/>
      <c r="I141" s="188"/>
      <c r="J141" s="240"/>
      <c r="K141" s="240"/>
      <c r="L141" s="240"/>
      <c r="M141" s="240"/>
      <c r="N141" s="240"/>
      <c r="O141" s="240"/>
      <c r="P141" s="240"/>
      <c r="Q141" s="240"/>
      <c r="R141" s="240"/>
      <c r="S141" s="240"/>
      <c r="T141" s="240"/>
      <c r="U141" s="240"/>
      <c r="V141" s="240"/>
      <c r="W141" s="240"/>
      <c r="X141" s="240"/>
      <c r="Y141" s="240"/>
      <c r="Z141" s="240"/>
    </row>
    <row r="142" spans="1:26" ht="12.75" customHeight="1">
      <c r="A142" s="188"/>
      <c r="B142" s="188"/>
      <c r="C142" s="188"/>
      <c r="D142" s="188"/>
      <c r="E142" s="188"/>
      <c r="F142" s="188"/>
      <c r="G142" s="188"/>
      <c r="H142" s="188"/>
      <c r="I142" s="188"/>
      <c r="J142" s="240"/>
      <c r="K142" s="240"/>
      <c r="L142" s="240"/>
      <c r="M142" s="240"/>
      <c r="N142" s="240"/>
      <c r="O142" s="240"/>
      <c r="P142" s="240"/>
      <c r="Q142" s="240"/>
      <c r="R142" s="240"/>
      <c r="S142" s="240"/>
      <c r="T142" s="240"/>
      <c r="U142" s="240"/>
      <c r="V142" s="240"/>
      <c r="W142" s="240"/>
      <c r="X142" s="240"/>
      <c r="Y142" s="240"/>
      <c r="Z142" s="240"/>
    </row>
    <row r="143" spans="1:26" ht="12.75" customHeight="1">
      <c r="A143" s="188"/>
      <c r="B143" s="188"/>
      <c r="C143" s="188"/>
      <c r="D143" s="188"/>
      <c r="E143" s="188"/>
      <c r="F143" s="188"/>
      <c r="G143" s="188"/>
      <c r="H143" s="188"/>
      <c r="I143" s="188"/>
      <c r="J143" s="240"/>
      <c r="K143" s="240"/>
      <c r="L143" s="240"/>
      <c r="M143" s="240"/>
      <c r="N143" s="240"/>
      <c r="O143" s="240"/>
      <c r="P143" s="240"/>
      <c r="Q143" s="240"/>
      <c r="R143" s="240"/>
      <c r="S143" s="240"/>
      <c r="T143" s="240"/>
      <c r="U143" s="240"/>
      <c r="V143" s="240"/>
      <c r="W143" s="240"/>
      <c r="X143" s="240"/>
      <c r="Y143" s="240"/>
      <c r="Z143" s="240"/>
    </row>
    <row r="144" spans="1:26" ht="12.75" customHeight="1">
      <c r="A144" s="188"/>
      <c r="B144" s="188"/>
      <c r="C144" s="188"/>
      <c r="D144" s="188"/>
      <c r="E144" s="188"/>
      <c r="F144" s="188"/>
      <c r="G144" s="188"/>
      <c r="H144" s="188"/>
      <c r="I144" s="188"/>
      <c r="J144" s="240"/>
      <c r="K144" s="240"/>
      <c r="L144" s="240"/>
      <c r="M144" s="240"/>
      <c r="N144" s="240"/>
      <c r="O144" s="240"/>
      <c r="P144" s="240"/>
      <c r="Q144" s="240"/>
      <c r="R144" s="240"/>
      <c r="S144" s="240"/>
      <c r="T144" s="240"/>
      <c r="U144" s="240"/>
      <c r="V144" s="240"/>
      <c r="W144" s="240"/>
      <c r="X144" s="240"/>
      <c r="Y144" s="240"/>
      <c r="Z144" s="240"/>
    </row>
    <row r="145" spans="1:26" ht="12.75" customHeight="1">
      <c r="A145" s="188"/>
      <c r="B145" s="188"/>
      <c r="C145" s="188"/>
      <c r="D145" s="188"/>
      <c r="E145" s="188"/>
      <c r="F145" s="188"/>
      <c r="G145" s="188"/>
      <c r="H145" s="188"/>
      <c r="I145" s="188"/>
      <c r="J145" s="240"/>
      <c r="K145" s="240"/>
      <c r="L145" s="240"/>
      <c r="M145" s="240"/>
      <c r="N145" s="240"/>
      <c r="O145" s="240"/>
      <c r="P145" s="240"/>
      <c r="Q145" s="240"/>
      <c r="R145" s="240"/>
      <c r="S145" s="240"/>
      <c r="T145" s="240"/>
      <c r="U145" s="240"/>
      <c r="V145" s="240"/>
      <c r="W145" s="240"/>
      <c r="X145" s="240"/>
      <c r="Y145" s="240"/>
      <c r="Z145" s="240"/>
    </row>
    <row r="146" spans="1:26" ht="12.75" customHeight="1">
      <c r="A146" s="188"/>
      <c r="B146" s="188"/>
      <c r="C146" s="188"/>
      <c r="D146" s="188"/>
      <c r="E146" s="188"/>
      <c r="F146" s="188"/>
      <c r="G146" s="188"/>
      <c r="H146" s="188"/>
      <c r="I146" s="188"/>
      <c r="J146" s="240"/>
      <c r="K146" s="240"/>
      <c r="L146" s="240"/>
      <c r="M146" s="240"/>
      <c r="N146" s="240"/>
      <c r="O146" s="240"/>
      <c r="P146" s="240"/>
      <c r="Q146" s="240"/>
      <c r="R146" s="240"/>
      <c r="S146" s="240"/>
      <c r="T146" s="240"/>
      <c r="U146" s="240"/>
      <c r="V146" s="240"/>
      <c r="W146" s="240"/>
      <c r="X146" s="240"/>
      <c r="Y146" s="240"/>
      <c r="Z146" s="240"/>
    </row>
    <row r="147" spans="1:26" ht="12.75" customHeight="1">
      <c r="A147" s="188"/>
      <c r="B147" s="188"/>
      <c r="C147" s="188"/>
      <c r="D147" s="188"/>
      <c r="E147" s="188"/>
      <c r="F147" s="188"/>
      <c r="G147" s="188"/>
      <c r="H147" s="188"/>
      <c r="I147" s="188"/>
      <c r="J147" s="240"/>
      <c r="K147" s="240"/>
      <c r="L147" s="240"/>
      <c r="M147" s="240"/>
      <c r="N147" s="240"/>
      <c r="O147" s="240"/>
      <c r="P147" s="240"/>
      <c r="Q147" s="240"/>
      <c r="R147" s="240"/>
      <c r="S147" s="240"/>
      <c r="T147" s="240"/>
      <c r="U147" s="240"/>
      <c r="V147" s="240"/>
      <c r="W147" s="240"/>
      <c r="X147" s="240"/>
      <c r="Y147" s="240"/>
      <c r="Z147" s="240"/>
    </row>
    <row r="148" spans="1:26" ht="12.75" customHeight="1">
      <c r="A148" s="188"/>
      <c r="B148" s="188"/>
      <c r="C148" s="188"/>
      <c r="D148" s="188"/>
      <c r="E148" s="188"/>
      <c r="F148" s="188"/>
      <c r="G148" s="188"/>
      <c r="H148" s="188"/>
      <c r="I148" s="188"/>
      <c r="J148" s="240"/>
      <c r="K148" s="240"/>
      <c r="L148" s="240"/>
      <c r="M148" s="240"/>
      <c r="N148" s="240"/>
      <c r="O148" s="240"/>
      <c r="P148" s="240"/>
      <c r="Q148" s="240"/>
      <c r="R148" s="240"/>
      <c r="S148" s="240"/>
      <c r="T148" s="240"/>
      <c r="U148" s="240"/>
      <c r="V148" s="240"/>
      <c r="W148" s="240"/>
      <c r="X148" s="240"/>
      <c r="Y148" s="240"/>
      <c r="Z148" s="240"/>
    </row>
    <row r="149" spans="1:26" ht="12.75" customHeight="1">
      <c r="A149" s="188"/>
      <c r="B149" s="188"/>
      <c r="C149" s="188"/>
      <c r="D149" s="188"/>
      <c r="E149" s="188"/>
      <c r="F149" s="188"/>
      <c r="G149" s="188"/>
      <c r="H149" s="188"/>
      <c r="I149" s="188"/>
      <c r="J149" s="240"/>
      <c r="K149" s="240"/>
      <c r="L149" s="240"/>
      <c r="M149" s="240"/>
      <c r="N149" s="240"/>
      <c r="O149" s="240"/>
      <c r="P149" s="240"/>
      <c r="Q149" s="240"/>
      <c r="R149" s="240"/>
      <c r="S149" s="240"/>
      <c r="T149" s="240"/>
      <c r="U149" s="240"/>
      <c r="V149" s="240"/>
      <c r="W149" s="240"/>
      <c r="X149" s="240"/>
      <c r="Y149" s="240"/>
      <c r="Z149" s="240"/>
    </row>
    <row r="150" spans="1:26" ht="12.75" customHeight="1">
      <c r="A150" s="188"/>
      <c r="B150" s="188"/>
      <c r="C150" s="188"/>
      <c r="D150" s="188"/>
      <c r="E150" s="188"/>
      <c r="F150" s="188"/>
      <c r="G150" s="188"/>
      <c r="H150" s="188"/>
      <c r="I150" s="188"/>
      <c r="J150" s="240"/>
      <c r="K150" s="240"/>
      <c r="L150" s="240"/>
      <c r="M150" s="240"/>
      <c r="N150" s="240"/>
      <c r="O150" s="240"/>
      <c r="P150" s="240"/>
      <c r="Q150" s="240"/>
      <c r="R150" s="240"/>
      <c r="S150" s="240"/>
      <c r="T150" s="240"/>
      <c r="U150" s="240"/>
      <c r="V150" s="240"/>
      <c r="W150" s="240"/>
      <c r="X150" s="240"/>
      <c r="Y150" s="240"/>
      <c r="Z150" s="240"/>
    </row>
    <row r="151" spans="1:26" ht="12.75" customHeight="1">
      <c r="A151" s="188"/>
      <c r="B151" s="188"/>
      <c r="C151" s="188"/>
      <c r="D151" s="188"/>
      <c r="E151" s="188"/>
      <c r="F151" s="188"/>
      <c r="G151" s="188"/>
      <c r="H151" s="188"/>
      <c r="I151" s="188"/>
      <c r="J151" s="240"/>
      <c r="K151" s="240"/>
      <c r="L151" s="240"/>
      <c r="M151" s="240"/>
      <c r="N151" s="240"/>
      <c r="O151" s="240"/>
      <c r="P151" s="240"/>
      <c r="Q151" s="240"/>
      <c r="R151" s="240"/>
      <c r="S151" s="240"/>
      <c r="T151" s="240"/>
      <c r="U151" s="240"/>
      <c r="V151" s="240"/>
      <c r="W151" s="240"/>
      <c r="X151" s="240"/>
      <c r="Y151" s="240"/>
      <c r="Z151" s="240"/>
    </row>
    <row r="152" spans="1:26" ht="12.75" customHeight="1">
      <c r="A152" s="188"/>
      <c r="B152" s="188"/>
      <c r="C152" s="188"/>
      <c r="D152" s="188"/>
      <c r="E152" s="188"/>
      <c r="F152" s="188"/>
      <c r="G152" s="188"/>
      <c r="H152" s="188"/>
      <c r="I152" s="188"/>
      <c r="J152" s="240"/>
      <c r="K152" s="240"/>
      <c r="L152" s="240"/>
      <c r="M152" s="240"/>
      <c r="N152" s="240"/>
      <c r="O152" s="240"/>
      <c r="P152" s="240"/>
      <c r="Q152" s="240"/>
      <c r="R152" s="240"/>
      <c r="S152" s="240"/>
      <c r="T152" s="240"/>
      <c r="U152" s="240"/>
      <c r="V152" s="240"/>
      <c r="W152" s="240"/>
      <c r="X152" s="240"/>
      <c r="Y152" s="240"/>
      <c r="Z152" s="240"/>
    </row>
    <row r="153" spans="1:26" ht="12.75" customHeight="1">
      <c r="A153" s="188"/>
      <c r="B153" s="188"/>
      <c r="C153" s="188"/>
      <c r="D153" s="188"/>
      <c r="E153" s="188"/>
      <c r="F153" s="188"/>
      <c r="G153" s="188"/>
      <c r="H153" s="188"/>
      <c r="I153" s="188"/>
      <c r="J153" s="240"/>
      <c r="K153" s="240"/>
      <c r="L153" s="240"/>
      <c r="M153" s="240"/>
      <c r="N153" s="240"/>
      <c r="O153" s="240"/>
      <c r="P153" s="240"/>
      <c r="Q153" s="240"/>
      <c r="R153" s="240"/>
      <c r="S153" s="240"/>
      <c r="T153" s="240"/>
      <c r="U153" s="240"/>
      <c r="V153" s="240"/>
      <c r="W153" s="240"/>
      <c r="X153" s="240"/>
      <c r="Y153" s="240"/>
      <c r="Z153" s="240"/>
    </row>
    <row r="154" spans="1:26" ht="12.75" customHeight="1">
      <c r="A154" s="188"/>
      <c r="B154" s="188"/>
      <c r="C154" s="188"/>
      <c r="D154" s="188"/>
      <c r="E154" s="188"/>
      <c r="F154" s="188"/>
      <c r="G154" s="188"/>
      <c r="H154" s="188"/>
      <c r="I154" s="188"/>
      <c r="J154" s="240"/>
      <c r="K154" s="240"/>
      <c r="L154" s="240"/>
      <c r="M154" s="240"/>
      <c r="N154" s="240"/>
      <c r="O154" s="240"/>
      <c r="P154" s="240"/>
      <c r="Q154" s="240"/>
      <c r="R154" s="240"/>
      <c r="S154" s="240"/>
      <c r="T154" s="240"/>
      <c r="U154" s="240"/>
      <c r="V154" s="240"/>
      <c r="W154" s="240"/>
      <c r="X154" s="240"/>
      <c r="Y154" s="240"/>
      <c r="Z154" s="240"/>
    </row>
    <row r="155" spans="1:26" ht="12.75" customHeight="1">
      <c r="A155" s="188"/>
      <c r="B155" s="188"/>
      <c r="C155" s="188"/>
      <c r="D155" s="188"/>
      <c r="E155" s="188"/>
      <c r="F155" s="188"/>
      <c r="G155" s="188"/>
      <c r="H155" s="188"/>
      <c r="I155" s="188"/>
      <c r="J155" s="240"/>
      <c r="K155" s="240"/>
      <c r="L155" s="240"/>
      <c r="M155" s="240"/>
      <c r="N155" s="240"/>
      <c r="O155" s="240"/>
      <c r="P155" s="240"/>
      <c r="Q155" s="240"/>
      <c r="R155" s="240"/>
      <c r="S155" s="240"/>
      <c r="T155" s="240"/>
      <c r="U155" s="240"/>
      <c r="V155" s="240"/>
      <c r="W155" s="240"/>
      <c r="X155" s="240"/>
      <c r="Y155" s="240"/>
      <c r="Z155" s="240"/>
    </row>
    <row r="156" spans="1:26" ht="12.75" customHeight="1">
      <c r="A156" s="188"/>
      <c r="B156" s="188"/>
      <c r="C156" s="188"/>
      <c r="D156" s="188"/>
      <c r="E156" s="188"/>
      <c r="F156" s="188"/>
      <c r="G156" s="188"/>
      <c r="H156" s="188"/>
      <c r="I156" s="188"/>
      <c r="J156" s="240"/>
      <c r="K156" s="240"/>
      <c r="L156" s="240"/>
      <c r="M156" s="240"/>
      <c r="N156" s="240"/>
      <c r="O156" s="240"/>
      <c r="P156" s="240"/>
      <c r="Q156" s="240"/>
      <c r="R156" s="240"/>
      <c r="S156" s="240"/>
      <c r="T156" s="240"/>
      <c r="U156" s="240"/>
      <c r="V156" s="240"/>
      <c r="W156" s="240"/>
      <c r="X156" s="240"/>
      <c r="Y156" s="240"/>
      <c r="Z156" s="240"/>
    </row>
    <row r="157" spans="1:26" ht="12.75" customHeight="1">
      <c r="A157" s="188"/>
      <c r="B157" s="188"/>
      <c r="C157" s="188"/>
      <c r="D157" s="188"/>
      <c r="E157" s="188"/>
      <c r="F157" s="188"/>
      <c r="G157" s="188"/>
      <c r="H157" s="188"/>
      <c r="I157" s="188"/>
      <c r="J157" s="240"/>
      <c r="K157" s="240"/>
      <c r="L157" s="240"/>
      <c r="M157" s="240"/>
      <c r="N157" s="240"/>
      <c r="O157" s="240"/>
      <c r="P157" s="240"/>
      <c r="Q157" s="240"/>
      <c r="R157" s="240"/>
      <c r="S157" s="240"/>
      <c r="T157" s="240"/>
      <c r="U157" s="240"/>
      <c r="V157" s="240"/>
      <c r="W157" s="240"/>
      <c r="X157" s="240"/>
      <c r="Y157" s="240"/>
      <c r="Z157" s="240"/>
    </row>
    <row r="158" spans="1:26" ht="12.75" customHeight="1">
      <c r="A158" s="188"/>
      <c r="B158" s="188"/>
      <c r="C158" s="188"/>
      <c r="D158" s="188"/>
      <c r="E158" s="188"/>
      <c r="F158" s="188"/>
      <c r="G158" s="188"/>
      <c r="H158" s="188"/>
      <c r="I158" s="188"/>
      <c r="J158" s="240"/>
      <c r="K158" s="240"/>
      <c r="L158" s="240"/>
      <c r="M158" s="240"/>
      <c r="N158" s="240"/>
      <c r="O158" s="240"/>
      <c r="P158" s="240"/>
      <c r="Q158" s="240"/>
      <c r="R158" s="240"/>
      <c r="S158" s="240"/>
      <c r="T158" s="240"/>
      <c r="U158" s="240"/>
      <c r="V158" s="240"/>
      <c r="W158" s="240"/>
      <c r="X158" s="240"/>
      <c r="Y158" s="240"/>
      <c r="Z158" s="240"/>
    </row>
    <row r="159" spans="1:26" ht="12.75" customHeight="1">
      <c r="A159" s="188"/>
      <c r="B159" s="188"/>
      <c r="C159" s="188"/>
      <c r="D159" s="188"/>
      <c r="E159" s="188"/>
      <c r="F159" s="188"/>
      <c r="G159" s="188"/>
      <c r="H159" s="188"/>
      <c r="I159" s="188"/>
      <c r="J159" s="240"/>
      <c r="K159" s="240"/>
      <c r="L159" s="240"/>
      <c r="M159" s="240"/>
      <c r="N159" s="240"/>
      <c r="O159" s="240"/>
      <c r="P159" s="240"/>
      <c r="Q159" s="240"/>
      <c r="R159" s="240"/>
      <c r="S159" s="240"/>
      <c r="T159" s="240"/>
      <c r="U159" s="240"/>
      <c r="V159" s="240"/>
      <c r="W159" s="240"/>
      <c r="X159" s="240"/>
      <c r="Y159" s="240"/>
      <c r="Z159" s="240"/>
    </row>
    <row r="160" spans="1:26" ht="12.75" customHeight="1">
      <c r="A160" s="188"/>
      <c r="B160" s="188"/>
      <c r="C160" s="188"/>
      <c r="D160" s="188"/>
      <c r="E160" s="188"/>
      <c r="F160" s="188"/>
      <c r="G160" s="188"/>
      <c r="H160" s="188"/>
      <c r="I160" s="188"/>
      <c r="J160" s="240"/>
      <c r="K160" s="240"/>
      <c r="L160" s="240"/>
      <c r="M160" s="240"/>
      <c r="N160" s="240"/>
      <c r="O160" s="240"/>
      <c r="P160" s="240"/>
      <c r="Q160" s="240"/>
      <c r="R160" s="240"/>
      <c r="S160" s="240"/>
      <c r="T160" s="240"/>
      <c r="U160" s="240"/>
      <c r="V160" s="240"/>
      <c r="W160" s="240"/>
      <c r="X160" s="240"/>
      <c r="Y160" s="240"/>
      <c r="Z160" s="240"/>
    </row>
    <row r="161" spans="1:26" ht="12.75" customHeight="1">
      <c r="A161" s="188"/>
      <c r="B161" s="188"/>
      <c r="C161" s="188"/>
      <c r="D161" s="188"/>
      <c r="E161" s="188"/>
      <c r="F161" s="188"/>
      <c r="G161" s="188"/>
      <c r="H161" s="188"/>
      <c r="I161" s="188"/>
      <c r="J161" s="240"/>
      <c r="K161" s="240"/>
      <c r="L161" s="240"/>
      <c r="M161" s="240"/>
      <c r="N161" s="240"/>
      <c r="O161" s="240"/>
      <c r="P161" s="240"/>
      <c r="Q161" s="240"/>
      <c r="R161" s="240"/>
      <c r="S161" s="240"/>
      <c r="T161" s="240"/>
      <c r="U161" s="240"/>
      <c r="V161" s="240"/>
      <c r="W161" s="240"/>
      <c r="X161" s="240"/>
      <c r="Y161" s="240"/>
      <c r="Z161" s="240"/>
    </row>
    <row r="162" spans="1:26" ht="12.75" customHeight="1">
      <c r="A162" s="188"/>
      <c r="B162" s="188"/>
      <c r="C162" s="188"/>
      <c r="D162" s="188"/>
      <c r="E162" s="188"/>
      <c r="F162" s="188"/>
      <c r="G162" s="188"/>
      <c r="H162" s="188"/>
      <c r="I162" s="188"/>
      <c r="J162" s="240"/>
      <c r="K162" s="240"/>
      <c r="L162" s="240"/>
      <c r="M162" s="240"/>
      <c r="N162" s="240"/>
      <c r="O162" s="240"/>
      <c r="P162" s="240"/>
      <c r="Q162" s="240"/>
      <c r="R162" s="240"/>
      <c r="S162" s="240"/>
      <c r="T162" s="240"/>
      <c r="U162" s="240"/>
      <c r="V162" s="240"/>
      <c r="W162" s="240"/>
      <c r="X162" s="240"/>
      <c r="Y162" s="240"/>
      <c r="Z162" s="240"/>
    </row>
    <row r="163" spans="1:26" ht="12.75" customHeight="1">
      <c r="A163" s="188"/>
      <c r="B163" s="188"/>
      <c r="C163" s="188"/>
      <c r="D163" s="188"/>
      <c r="E163" s="188"/>
      <c r="F163" s="188"/>
      <c r="G163" s="188"/>
      <c r="H163" s="188"/>
      <c r="I163" s="188"/>
      <c r="J163" s="240"/>
      <c r="K163" s="240"/>
      <c r="L163" s="240"/>
      <c r="M163" s="240"/>
      <c r="N163" s="240"/>
      <c r="O163" s="240"/>
      <c r="P163" s="240"/>
      <c r="Q163" s="240"/>
      <c r="R163" s="240"/>
      <c r="S163" s="240"/>
      <c r="T163" s="240"/>
      <c r="U163" s="240"/>
      <c r="V163" s="240"/>
      <c r="W163" s="240"/>
      <c r="X163" s="240"/>
      <c r="Y163" s="240"/>
      <c r="Z163" s="240"/>
    </row>
    <row r="164" spans="1:26" ht="12.75" customHeight="1">
      <c r="A164" s="188"/>
      <c r="B164" s="188"/>
      <c r="C164" s="188"/>
      <c r="D164" s="188"/>
      <c r="E164" s="188"/>
      <c r="F164" s="188"/>
      <c r="G164" s="188"/>
      <c r="H164" s="188"/>
      <c r="I164" s="188"/>
      <c r="J164" s="240"/>
      <c r="K164" s="240"/>
      <c r="L164" s="240"/>
      <c r="M164" s="240"/>
      <c r="N164" s="240"/>
      <c r="O164" s="240"/>
      <c r="P164" s="240"/>
      <c r="Q164" s="240"/>
      <c r="R164" s="240"/>
      <c r="S164" s="240"/>
      <c r="T164" s="240"/>
      <c r="U164" s="240"/>
      <c r="V164" s="240"/>
      <c r="W164" s="240"/>
      <c r="X164" s="240"/>
      <c r="Y164" s="240"/>
      <c r="Z164" s="240"/>
    </row>
    <row r="165" spans="1:26" ht="12.75" customHeight="1">
      <c r="A165" s="188"/>
      <c r="B165" s="188"/>
      <c r="C165" s="188"/>
      <c r="D165" s="188"/>
      <c r="E165" s="188"/>
      <c r="F165" s="188"/>
      <c r="G165" s="188"/>
      <c r="H165" s="188"/>
      <c r="I165" s="188"/>
      <c r="J165" s="240"/>
      <c r="K165" s="240"/>
      <c r="L165" s="240"/>
      <c r="M165" s="240"/>
      <c r="N165" s="240"/>
      <c r="O165" s="240"/>
      <c r="P165" s="240"/>
      <c r="Q165" s="240"/>
      <c r="R165" s="240"/>
      <c r="S165" s="240"/>
      <c r="T165" s="240"/>
      <c r="U165" s="240"/>
      <c r="V165" s="240"/>
      <c r="W165" s="240"/>
      <c r="X165" s="240"/>
      <c r="Y165" s="240"/>
      <c r="Z165" s="240"/>
    </row>
    <row r="166" spans="1:26" ht="12.75" customHeight="1">
      <c r="A166" s="188"/>
      <c r="B166" s="188"/>
      <c r="C166" s="188"/>
      <c r="D166" s="188"/>
      <c r="E166" s="188"/>
      <c r="F166" s="188"/>
      <c r="G166" s="188"/>
      <c r="H166" s="188"/>
      <c r="I166" s="188"/>
      <c r="J166" s="240"/>
      <c r="K166" s="240"/>
      <c r="L166" s="240"/>
      <c r="M166" s="240"/>
      <c r="N166" s="240"/>
      <c r="O166" s="240"/>
      <c r="P166" s="240"/>
      <c r="Q166" s="240"/>
      <c r="R166" s="240"/>
      <c r="S166" s="240"/>
      <c r="T166" s="240"/>
      <c r="U166" s="240"/>
      <c r="V166" s="240"/>
      <c r="W166" s="240"/>
      <c r="X166" s="240"/>
      <c r="Y166" s="240"/>
      <c r="Z166" s="240"/>
    </row>
    <row r="167" spans="1:26" ht="12.75" customHeight="1">
      <c r="A167" s="188"/>
      <c r="B167" s="188"/>
      <c r="C167" s="188"/>
      <c r="D167" s="188"/>
      <c r="E167" s="188"/>
      <c r="F167" s="188"/>
      <c r="G167" s="188"/>
      <c r="H167" s="188"/>
      <c r="I167" s="188"/>
      <c r="J167" s="240"/>
      <c r="K167" s="240"/>
      <c r="L167" s="240"/>
      <c r="M167" s="240"/>
      <c r="N167" s="240"/>
      <c r="O167" s="240"/>
      <c r="P167" s="240"/>
      <c r="Q167" s="240"/>
      <c r="R167" s="240"/>
      <c r="S167" s="240"/>
      <c r="T167" s="240"/>
      <c r="U167" s="240"/>
      <c r="V167" s="240"/>
      <c r="W167" s="240"/>
      <c r="X167" s="240"/>
      <c r="Y167" s="240"/>
      <c r="Z167" s="240"/>
    </row>
    <row r="168" spans="1:26" ht="12.75" customHeight="1">
      <c r="A168" s="188"/>
      <c r="B168" s="188"/>
      <c r="C168" s="188"/>
      <c r="D168" s="188"/>
      <c r="E168" s="188"/>
      <c r="F168" s="188"/>
      <c r="G168" s="188"/>
      <c r="H168" s="188"/>
      <c r="I168" s="188"/>
      <c r="J168" s="240"/>
      <c r="K168" s="240"/>
      <c r="L168" s="240"/>
      <c r="M168" s="240"/>
      <c r="N168" s="240"/>
      <c r="O168" s="240"/>
      <c r="P168" s="240"/>
      <c r="Q168" s="240"/>
      <c r="R168" s="240"/>
      <c r="S168" s="240"/>
      <c r="T168" s="240"/>
      <c r="U168" s="240"/>
      <c r="V168" s="240"/>
      <c r="W168" s="240"/>
      <c r="X168" s="240"/>
      <c r="Y168" s="240"/>
      <c r="Z168" s="240"/>
    </row>
    <row r="169" spans="1:26" ht="12.75" customHeight="1">
      <c r="A169" s="188"/>
      <c r="B169" s="188"/>
      <c r="C169" s="188"/>
      <c r="D169" s="188"/>
      <c r="E169" s="188"/>
      <c r="F169" s="188"/>
      <c r="G169" s="188"/>
      <c r="H169" s="188"/>
      <c r="I169" s="188"/>
      <c r="J169" s="240"/>
      <c r="K169" s="240"/>
      <c r="L169" s="240"/>
      <c r="M169" s="240"/>
      <c r="N169" s="240"/>
      <c r="O169" s="240"/>
      <c r="P169" s="240"/>
      <c r="Q169" s="240"/>
      <c r="R169" s="240"/>
      <c r="S169" s="240"/>
      <c r="T169" s="240"/>
      <c r="U169" s="240"/>
      <c r="V169" s="240"/>
      <c r="W169" s="240"/>
      <c r="X169" s="240"/>
      <c r="Y169" s="240"/>
      <c r="Z169" s="240"/>
    </row>
    <row r="170" spans="1:26" ht="12.75" customHeight="1">
      <c r="A170" s="188"/>
      <c r="B170" s="188"/>
      <c r="C170" s="188"/>
      <c r="D170" s="188"/>
      <c r="E170" s="188"/>
      <c r="F170" s="188"/>
      <c r="G170" s="188"/>
      <c r="H170" s="188"/>
      <c r="I170" s="188"/>
      <c r="J170" s="240"/>
      <c r="K170" s="240"/>
      <c r="L170" s="240"/>
      <c r="M170" s="240"/>
      <c r="N170" s="240"/>
      <c r="O170" s="240"/>
      <c r="P170" s="240"/>
      <c r="Q170" s="240"/>
      <c r="R170" s="240"/>
      <c r="S170" s="240"/>
      <c r="T170" s="240"/>
      <c r="U170" s="240"/>
      <c r="V170" s="240"/>
      <c r="W170" s="240"/>
      <c r="X170" s="240"/>
      <c r="Y170" s="240"/>
      <c r="Z170" s="240"/>
    </row>
    <row r="171" spans="1:26" ht="12.75" customHeight="1">
      <c r="A171" s="188"/>
      <c r="B171" s="188"/>
      <c r="C171" s="188"/>
      <c r="D171" s="188"/>
      <c r="E171" s="188"/>
      <c r="F171" s="188"/>
      <c r="G171" s="188"/>
      <c r="H171" s="188"/>
      <c r="I171" s="188"/>
      <c r="J171" s="240"/>
      <c r="K171" s="240"/>
      <c r="L171" s="240"/>
      <c r="M171" s="240"/>
      <c r="N171" s="240"/>
      <c r="O171" s="240"/>
      <c r="P171" s="240"/>
      <c r="Q171" s="240"/>
      <c r="R171" s="240"/>
      <c r="S171" s="240"/>
      <c r="T171" s="240"/>
      <c r="U171" s="240"/>
      <c r="V171" s="240"/>
      <c r="W171" s="240"/>
      <c r="X171" s="240"/>
      <c r="Y171" s="240"/>
      <c r="Z171" s="240"/>
    </row>
    <row r="172" spans="1:26" ht="12.75" customHeight="1">
      <c r="A172" s="188"/>
      <c r="B172" s="188"/>
      <c r="C172" s="188"/>
      <c r="D172" s="188"/>
      <c r="E172" s="188"/>
      <c r="F172" s="188"/>
      <c r="G172" s="188"/>
      <c r="H172" s="188"/>
      <c r="I172" s="188"/>
      <c r="J172" s="240"/>
      <c r="K172" s="240"/>
      <c r="L172" s="240"/>
      <c r="M172" s="240"/>
      <c r="N172" s="240"/>
      <c r="O172" s="240"/>
      <c r="P172" s="240"/>
      <c r="Q172" s="240"/>
      <c r="R172" s="240"/>
      <c r="S172" s="240"/>
      <c r="T172" s="240"/>
      <c r="U172" s="240"/>
      <c r="V172" s="240"/>
      <c r="W172" s="240"/>
      <c r="X172" s="240"/>
      <c r="Y172" s="240"/>
      <c r="Z172" s="240"/>
    </row>
    <row r="173" spans="1:26" ht="12.75" customHeight="1">
      <c r="A173" s="188"/>
      <c r="B173" s="188"/>
      <c r="C173" s="188"/>
      <c r="D173" s="188"/>
      <c r="E173" s="188"/>
      <c r="F173" s="188"/>
      <c r="G173" s="188"/>
      <c r="H173" s="188"/>
      <c r="I173" s="188"/>
      <c r="J173" s="240"/>
      <c r="K173" s="240"/>
      <c r="L173" s="240"/>
      <c r="M173" s="240"/>
      <c r="N173" s="240"/>
      <c r="O173" s="240"/>
      <c r="P173" s="240"/>
      <c r="Q173" s="240"/>
      <c r="R173" s="240"/>
      <c r="S173" s="240"/>
      <c r="T173" s="240"/>
      <c r="U173" s="240"/>
      <c r="V173" s="240"/>
      <c r="W173" s="240"/>
      <c r="X173" s="240"/>
      <c r="Y173" s="240"/>
      <c r="Z173" s="240"/>
    </row>
    <row r="174" spans="1:26" ht="12.75" customHeight="1">
      <c r="A174" s="188"/>
      <c r="B174" s="188"/>
      <c r="C174" s="188"/>
      <c r="D174" s="188"/>
      <c r="E174" s="188"/>
      <c r="F174" s="188"/>
      <c r="G174" s="188"/>
      <c r="H174" s="188"/>
      <c r="I174" s="188"/>
      <c r="J174" s="240"/>
      <c r="K174" s="240"/>
      <c r="L174" s="240"/>
      <c r="M174" s="240"/>
      <c r="N174" s="240"/>
      <c r="O174" s="240"/>
      <c r="P174" s="240"/>
      <c r="Q174" s="240"/>
      <c r="R174" s="240"/>
      <c r="S174" s="240"/>
      <c r="T174" s="240"/>
      <c r="U174" s="240"/>
      <c r="V174" s="240"/>
      <c r="W174" s="240"/>
      <c r="X174" s="240"/>
      <c r="Y174" s="240"/>
      <c r="Z174" s="240"/>
    </row>
    <row r="175" spans="1:26" ht="12.75" customHeight="1">
      <c r="A175" s="188"/>
      <c r="B175" s="188"/>
      <c r="C175" s="188"/>
      <c r="D175" s="188"/>
      <c r="E175" s="188"/>
      <c r="F175" s="188"/>
      <c r="G175" s="188"/>
      <c r="H175" s="188"/>
      <c r="I175" s="188"/>
      <c r="J175" s="240"/>
      <c r="K175" s="240"/>
      <c r="L175" s="240"/>
      <c r="M175" s="240"/>
      <c r="N175" s="240"/>
      <c r="O175" s="240"/>
      <c r="P175" s="240"/>
      <c r="Q175" s="240"/>
      <c r="R175" s="240"/>
      <c r="S175" s="240"/>
      <c r="T175" s="240"/>
      <c r="U175" s="240"/>
      <c r="V175" s="240"/>
      <c r="W175" s="240"/>
      <c r="X175" s="240"/>
      <c r="Y175" s="240"/>
      <c r="Z175" s="240"/>
    </row>
    <row r="176" spans="1:26" ht="12.75" customHeight="1">
      <c r="A176" s="188"/>
      <c r="B176" s="188"/>
      <c r="C176" s="188"/>
      <c r="D176" s="188"/>
      <c r="E176" s="188"/>
      <c r="F176" s="188"/>
      <c r="G176" s="188"/>
      <c r="H176" s="188"/>
      <c r="I176" s="188"/>
      <c r="J176" s="240"/>
      <c r="K176" s="240"/>
      <c r="L176" s="240"/>
      <c r="M176" s="240"/>
      <c r="N176" s="240"/>
      <c r="O176" s="240"/>
      <c r="P176" s="240"/>
      <c r="Q176" s="240"/>
      <c r="R176" s="240"/>
      <c r="S176" s="240"/>
      <c r="T176" s="240"/>
      <c r="U176" s="240"/>
      <c r="V176" s="240"/>
      <c r="W176" s="240"/>
      <c r="X176" s="240"/>
      <c r="Y176" s="240"/>
      <c r="Z176" s="240"/>
    </row>
    <row r="177" spans="1:26" ht="12.75" customHeight="1">
      <c r="A177" s="188"/>
      <c r="B177" s="188"/>
      <c r="C177" s="188"/>
      <c r="D177" s="188"/>
      <c r="E177" s="188"/>
      <c r="F177" s="188"/>
      <c r="G177" s="188"/>
      <c r="H177" s="188"/>
      <c r="I177" s="188"/>
      <c r="J177" s="240"/>
      <c r="K177" s="240"/>
      <c r="L177" s="240"/>
      <c r="M177" s="240"/>
      <c r="N177" s="240"/>
      <c r="O177" s="240"/>
      <c r="P177" s="240"/>
      <c r="Q177" s="240"/>
      <c r="R177" s="240"/>
      <c r="S177" s="240"/>
      <c r="T177" s="240"/>
      <c r="U177" s="240"/>
      <c r="V177" s="240"/>
      <c r="W177" s="240"/>
      <c r="X177" s="240"/>
      <c r="Y177" s="240"/>
      <c r="Z177" s="240"/>
    </row>
    <row r="178" spans="1:26" ht="12.75" customHeight="1">
      <c r="A178" s="188"/>
      <c r="B178" s="188"/>
      <c r="C178" s="188"/>
      <c r="D178" s="188"/>
      <c r="E178" s="188"/>
      <c r="F178" s="188"/>
      <c r="G178" s="188"/>
      <c r="H178" s="188"/>
      <c r="I178" s="188"/>
      <c r="J178" s="240"/>
      <c r="K178" s="240"/>
      <c r="L178" s="240"/>
      <c r="M178" s="240"/>
      <c r="N178" s="240"/>
      <c r="O178" s="240"/>
      <c r="P178" s="240"/>
      <c r="Q178" s="240"/>
      <c r="R178" s="240"/>
      <c r="S178" s="240"/>
      <c r="T178" s="240"/>
      <c r="U178" s="240"/>
      <c r="V178" s="240"/>
      <c r="W178" s="240"/>
      <c r="X178" s="240"/>
      <c r="Y178" s="240"/>
      <c r="Z178" s="240"/>
    </row>
    <row r="179" spans="1:26" ht="12.75" customHeight="1">
      <c r="A179" s="188"/>
      <c r="B179" s="188"/>
      <c r="C179" s="188"/>
      <c r="D179" s="188"/>
      <c r="E179" s="188"/>
      <c r="F179" s="188"/>
      <c r="G179" s="188"/>
      <c r="H179" s="188"/>
      <c r="I179" s="188"/>
      <c r="J179" s="240"/>
      <c r="K179" s="240"/>
      <c r="L179" s="240"/>
      <c r="M179" s="240"/>
      <c r="N179" s="240"/>
      <c r="O179" s="240"/>
      <c r="P179" s="240"/>
      <c r="Q179" s="240"/>
      <c r="R179" s="240"/>
      <c r="S179" s="240"/>
      <c r="T179" s="240"/>
      <c r="U179" s="240"/>
      <c r="V179" s="240"/>
      <c r="W179" s="240"/>
      <c r="X179" s="240"/>
      <c r="Y179" s="240"/>
      <c r="Z179" s="240"/>
    </row>
    <row r="180" spans="1:26" ht="12.75" customHeight="1">
      <c r="A180" s="188"/>
      <c r="B180" s="188"/>
      <c r="C180" s="188"/>
      <c r="D180" s="188"/>
      <c r="E180" s="188"/>
      <c r="F180" s="188"/>
      <c r="G180" s="188"/>
      <c r="H180" s="188"/>
      <c r="I180" s="188"/>
      <c r="J180" s="240"/>
      <c r="K180" s="240"/>
      <c r="L180" s="240"/>
      <c r="M180" s="240"/>
      <c r="N180" s="240"/>
      <c r="O180" s="240"/>
      <c r="P180" s="240"/>
      <c r="Q180" s="240"/>
      <c r="R180" s="240"/>
      <c r="S180" s="240"/>
      <c r="T180" s="240"/>
      <c r="U180" s="240"/>
      <c r="V180" s="240"/>
      <c r="W180" s="240"/>
      <c r="X180" s="240"/>
      <c r="Y180" s="240"/>
      <c r="Z180" s="240"/>
    </row>
    <row r="181" spans="1:26" ht="12.75" customHeight="1">
      <c r="A181" s="188"/>
      <c r="B181" s="188"/>
      <c r="C181" s="188"/>
      <c r="D181" s="188"/>
      <c r="E181" s="188"/>
      <c r="F181" s="188"/>
      <c r="G181" s="188"/>
      <c r="H181" s="188"/>
      <c r="I181" s="188"/>
      <c r="J181" s="240"/>
      <c r="K181" s="240"/>
      <c r="L181" s="240"/>
      <c r="M181" s="240"/>
      <c r="N181" s="240"/>
      <c r="O181" s="240"/>
      <c r="P181" s="240"/>
      <c r="Q181" s="240"/>
      <c r="R181" s="240"/>
      <c r="S181" s="240"/>
      <c r="T181" s="240"/>
      <c r="U181" s="240"/>
      <c r="V181" s="240"/>
      <c r="W181" s="240"/>
      <c r="X181" s="240"/>
      <c r="Y181" s="240"/>
      <c r="Z181" s="240"/>
    </row>
    <row r="182" spans="1:26" ht="12.75" customHeight="1">
      <c r="A182" s="188"/>
      <c r="B182" s="188"/>
      <c r="C182" s="188"/>
      <c r="D182" s="188"/>
      <c r="E182" s="188"/>
      <c r="F182" s="188"/>
      <c r="G182" s="188"/>
      <c r="H182" s="188"/>
      <c r="I182" s="188"/>
      <c r="J182" s="240"/>
      <c r="K182" s="240"/>
      <c r="L182" s="240"/>
      <c r="M182" s="240"/>
      <c r="N182" s="240"/>
      <c r="O182" s="240"/>
      <c r="P182" s="240"/>
      <c r="Q182" s="240"/>
      <c r="R182" s="240"/>
      <c r="S182" s="240"/>
      <c r="T182" s="240"/>
      <c r="U182" s="240"/>
      <c r="V182" s="240"/>
      <c r="W182" s="240"/>
      <c r="X182" s="240"/>
      <c r="Y182" s="240"/>
      <c r="Z182" s="240"/>
    </row>
    <row r="183" spans="1:26" ht="12.75" customHeight="1">
      <c r="A183" s="188"/>
      <c r="B183" s="188"/>
      <c r="C183" s="188"/>
      <c r="D183" s="188"/>
      <c r="E183" s="188"/>
      <c r="F183" s="188"/>
      <c r="G183" s="188"/>
      <c r="H183" s="188"/>
      <c r="I183" s="188"/>
      <c r="J183" s="240"/>
      <c r="K183" s="240"/>
      <c r="L183" s="240"/>
      <c r="M183" s="240"/>
      <c r="N183" s="240"/>
      <c r="O183" s="240"/>
      <c r="P183" s="240"/>
      <c r="Q183" s="240"/>
      <c r="R183" s="240"/>
      <c r="S183" s="240"/>
      <c r="T183" s="240"/>
      <c r="U183" s="240"/>
      <c r="V183" s="240"/>
      <c r="W183" s="240"/>
      <c r="X183" s="240"/>
      <c r="Y183" s="240"/>
      <c r="Z183" s="240"/>
    </row>
    <row r="184" spans="1:26" ht="12.75" customHeight="1">
      <c r="A184" s="188"/>
      <c r="B184" s="188"/>
      <c r="C184" s="188"/>
      <c r="D184" s="188"/>
      <c r="E184" s="188"/>
      <c r="F184" s="188"/>
      <c r="G184" s="188"/>
      <c r="H184" s="188"/>
      <c r="I184" s="188"/>
      <c r="J184" s="240"/>
      <c r="K184" s="240"/>
      <c r="L184" s="240"/>
      <c r="M184" s="240"/>
      <c r="N184" s="240"/>
      <c r="O184" s="240"/>
      <c r="P184" s="240"/>
      <c r="Q184" s="240"/>
      <c r="R184" s="240"/>
      <c r="S184" s="240"/>
      <c r="T184" s="240"/>
      <c r="U184" s="240"/>
      <c r="V184" s="240"/>
      <c r="W184" s="240"/>
      <c r="X184" s="240"/>
      <c r="Y184" s="240"/>
      <c r="Z184" s="240"/>
    </row>
    <row r="185" spans="1:26" ht="12.75" customHeight="1">
      <c r="A185" s="188"/>
      <c r="B185" s="188"/>
      <c r="C185" s="188"/>
      <c r="D185" s="188"/>
      <c r="E185" s="188"/>
      <c r="F185" s="188"/>
      <c r="G185" s="188"/>
      <c r="H185" s="188"/>
      <c r="I185" s="188"/>
      <c r="J185" s="240"/>
      <c r="K185" s="240"/>
      <c r="L185" s="240"/>
      <c r="M185" s="240"/>
      <c r="N185" s="240"/>
      <c r="O185" s="240"/>
      <c r="P185" s="240"/>
      <c r="Q185" s="240"/>
      <c r="R185" s="240"/>
      <c r="S185" s="240"/>
      <c r="T185" s="240"/>
      <c r="U185" s="240"/>
      <c r="V185" s="240"/>
      <c r="W185" s="240"/>
      <c r="X185" s="240"/>
      <c r="Y185" s="240"/>
      <c r="Z185" s="240"/>
    </row>
    <row r="186" spans="1:26" ht="12.75" customHeight="1">
      <c r="A186" s="188"/>
      <c r="B186" s="188"/>
      <c r="C186" s="188"/>
      <c r="D186" s="188"/>
      <c r="E186" s="188"/>
      <c r="F186" s="188"/>
      <c r="G186" s="188"/>
      <c r="H186" s="188"/>
      <c r="I186" s="188"/>
      <c r="J186" s="240"/>
      <c r="K186" s="240"/>
      <c r="L186" s="240"/>
      <c r="M186" s="240"/>
      <c r="N186" s="240"/>
      <c r="O186" s="240"/>
      <c r="P186" s="240"/>
      <c r="Q186" s="240"/>
      <c r="R186" s="240"/>
      <c r="S186" s="240"/>
      <c r="T186" s="240"/>
      <c r="U186" s="240"/>
      <c r="V186" s="240"/>
      <c r="W186" s="240"/>
      <c r="X186" s="240"/>
      <c r="Y186" s="240"/>
      <c r="Z186" s="240"/>
    </row>
    <row r="187" spans="1:26" ht="12.75" customHeight="1">
      <c r="A187" s="188"/>
      <c r="B187" s="188"/>
      <c r="C187" s="188"/>
      <c r="D187" s="188"/>
      <c r="E187" s="188"/>
      <c r="F187" s="188"/>
      <c r="G187" s="188"/>
      <c r="H187" s="188"/>
      <c r="I187" s="188"/>
      <c r="J187" s="240"/>
      <c r="K187" s="240"/>
      <c r="L187" s="240"/>
      <c r="M187" s="240"/>
      <c r="N187" s="240"/>
      <c r="O187" s="240"/>
      <c r="P187" s="240"/>
      <c r="Q187" s="240"/>
      <c r="R187" s="240"/>
      <c r="S187" s="240"/>
      <c r="T187" s="240"/>
      <c r="U187" s="240"/>
      <c r="V187" s="240"/>
      <c r="W187" s="240"/>
      <c r="X187" s="240"/>
      <c r="Y187" s="240"/>
      <c r="Z187" s="240"/>
    </row>
    <row r="188" spans="1:26" ht="12.75" customHeight="1">
      <c r="A188" s="188"/>
      <c r="B188" s="188"/>
      <c r="C188" s="188"/>
      <c r="D188" s="188"/>
      <c r="E188" s="188"/>
      <c r="F188" s="188"/>
      <c r="G188" s="188"/>
      <c r="H188" s="188"/>
      <c r="I188" s="188"/>
      <c r="J188" s="240"/>
      <c r="K188" s="240"/>
      <c r="L188" s="240"/>
      <c r="M188" s="240"/>
      <c r="N188" s="240"/>
      <c r="O188" s="240"/>
      <c r="P188" s="240"/>
      <c r="Q188" s="240"/>
      <c r="R188" s="240"/>
      <c r="S188" s="240"/>
      <c r="T188" s="240"/>
      <c r="U188" s="240"/>
      <c r="V188" s="240"/>
      <c r="W188" s="240"/>
      <c r="X188" s="240"/>
      <c r="Y188" s="240"/>
      <c r="Z188" s="240"/>
    </row>
    <row r="189" spans="1:26" ht="12.75" customHeight="1">
      <c r="A189" s="188"/>
      <c r="B189" s="188"/>
      <c r="C189" s="188"/>
      <c r="D189" s="188"/>
      <c r="E189" s="188"/>
      <c r="F189" s="188"/>
      <c r="G189" s="188"/>
      <c r="H189" s="188"/>
      <c r="I189" s="188"/>
      <c r="J189" s="240"/>
      <c r="K189" s="240"/>
      <c r="L189" s="240"/>
      <c r="M189" s="240"/>
      <c r="N189" s="240"/>
      <c r="O189" s="240"/>
      <c r="P189" s="240"/>
      <c r="Q189" s="240"/>
      <c r="R189" s="240"/>
      <c r="S189" s="240"/>
      <c r="T189" s="240"/>
      <c r="U189" s="240"/>
      <c r="V189" s="240"/>
      <c r="W189" s="240"/>
      <c r="X189" s="240"/>
      <c r="Y189" s="240"/>
      <c r="Z189" s="240"/>
    </row>
    <row r="190" spans="1:26" ht="12.75" customHeight="1">
      <c r="A190" s="188"/>
      <c r="B190" s="188"/>
      <c r="C190" s="188"/>
      <c r="D190" s="188"/>
      <c r="E190" s="188"/>
      <c r="F190" s="188"/>
      <c r="G190" s="188"/>
      <c r="H190" s="188"/>
      <c r="I190" s="188"/>
      <c r="J190" s="240"/>
      <c r="K190" s="240"/>
      <c r="L190" s="240"/>
      <c r="M190" s="240"/>
      <c r="N190" s="240"/>
      <c r="O190" s="240"/>
      <c r="P190" s="240"/>
      <c r="Q190" s="240"/>
      <c r="R190" s="240"/>
      <c r="S190" s="240"/>
      <c r="T190" s="240"/>
      <c r="U190" s="240"/>
      <c r="V190" s="240"/>
      <c r="W190" s="240"/>
      <c r="X190" s="240"/>
      <c r="Y190" s="240"/>
      <c r="Z190" s="240"/>
    </row>
    <row r="191" spans="1:26" ht="12.75" customHeight="1">
      <c r="A191" s="188"/>
      <c r="B191" s="188"/>
      <c r="C191" s="188"/>
      <c r="D191" s="188"/>
      <c r="E191" s="188"/>
      <c r="F191" s="188"/>
      <c r="G191" s="188"/>
      <c r="H191" s="188"/>
      <c r="I191" s="188"/>
      <c r="J191" s="240"/>
      <c r="K191" s="240"/>
      <c r="L191" s="240"/>
      <c r="M191" s="240"/>
      <c r="N191" s="240"/>
      <c r="O191" s="240"/>
      <c r="P191" s="240"/>
      <c r="Q191" s="240"/>
      <c r="R191" s="240"/>
      <c r="S191" s="240"/>
      <c r="T191" s="240"/>
      <c r="U191" s="240"/>
      <c r="V191" s="240"/>
      <c r="W191" s="240"/>
      <c r="X191" s="240"/>
      <c r="Y191" s="240"/>
      <c r="Z191" s="240"/>
    </row>
    <row r="192" spans="1:26" ht="12.75" customHeight="1">
      <c r="A192" s="188"/>
      <c r="B192" s="188"/>
      <c r="C192" s="188"/>
      <c r="D192" s="188"/>
      <c r="E192" s="188"/>
      <c r="F192" s="188"/>
      <c r="G192" s="188"/>
      <c r="H192" s="188"/>
      <c r="I192" s="188"/>
      <c r="J192" s="240"/>
      <c r="K192" s="240"/>
      <c r="L192" s="240"/>
      <c r="M192" s="240"/>
      <c r="N192" s="240"/>
      <c r="O192" s="240"/>
      <c r="P192" s="240"/>
      <c r="Q192" s="240"/>
      <c r="R192" s="240"/>
      <c r="S192" s="240"/>
      <c r="T192" s="240"/>
      <c r="U192" s="240"/>
      <c r="V192" s="240"/>
      <c r="W192" s="240"/>
      <c r="X192" s="240"/>
      <c r="Y192" s="240"/>
      <c r="Z192" s="240"/>
    </row>
    <row r="193" spans="1:26" ht="12.75" customHeight="1">
      <c r="A193" s="188"/>
      <c r="B193" s="188"/>
      <c r="C193" s="188"/>
      <c r="D193" s="188"/>
      <c r="E193" s="188"/>
      <c r="F193" s="188"/>
      <c r="G193" s="188"/>
      <c r="H193" s="188"/>
      <c r="I193" s="188"/>
      <c r="J193" s="240"/>
      <c r="K193" s="240"/>
      <c r="L193" s="240"/>
      <c r="M193" s="240"/>
      <c r="N193" s="240"/>
      <c r="O193" s="240"/>
      <c r="P193" s="240"/>
      <c r="Q193" s="240"/>
      <c r="R193" s="240"/>
      <c r="S193" s="240"/>
      <c r="T193" s="240"/>
      <c r="U193" s="240"/>
      <c r="V193" s="240"/>
      <c r="W193" s="240"/>
      <c r="X193" s="240"/>
      <c r="Y193" s="240"/>
      <c r="Z193" s="240"/>
    </row>
    <row r="194" spans="1:26" ht="12.75" customHeight="1">
      <c r="A194" s="188"/>
      <c r="B194" s="188"/>
      <c r="C194" s="188"/>
      <c r="D194" s="188"/>
      <c r="E194" s="188"/>
      <c r="F194" s="188"/>
      <c r="G194" s="188"/>
      <c r="H194" s="188"/>
      <c r="I194" s="188"/>
      <c r="J194" s="240"/>
      <c r="K194" s="240"/>
      <c r="L194" s="240"/>
      <c r="M194" s="240"/>
      <c r="N194" s="240"/>
      <c r="O194" s="240"/>
      <c r="P194" s="240"/>
      <c r="Q194" s="240"/>
      <c r="R194" s="240"/>
      <c r="S194" s="240"/>
      <c r="T194" s="240"/>
      <c r="U194" s="240"/>
      <c r="V194" s="240"/>
      <c r="W194" s="240"/>
      <c r="X194" s="240"/>
      <c r="Y194" s="240"/>
      <c r="Z194" s="240"/>
    </row>
    <row r="195" spans="1:26" ht="12.75" customHeight="1">
      <c r="A195" s="188"/>
      <c r="B195" s="188"/>
      <c r="C195" s="188"/>
      <c r="D195" s="188"/>
      <c r="E195" s="188"/>
      <c r="F195" s="188"/>
      <c r="G195" s="188"/>
      <c r="H195" s="188"/>
      <c r="I195" s="188"/>
      <c r="J195" s="240"/>
      <c r="K195" s="240"/>
      <c r="L195" s="240"/>
      <c r="M195" s="240"/>
      <c r="N195" s="240"/>
      <c r="O195" s="240"/>
      <c r="P195" s="240"/>
      <c r="Q195" s="240"/>
      <c r="R195" s="240"/>
      <c r="S195" s="240"/>
      <c r="T195" s="240"/>
      <c r="U195" s="240"/>
      <c r="V195" s="240"/>
      <c r="W195" s="240"/>
      <c r="X195" s="240"/>
      <c r="Y195" s="240"/>
      <c r="Z195" s="240"/>
    </row>
    <row r="196" spans="1:26" ht="12.75" customHeight="1">
      <c r="A196" s="188"/>
      <c r="B196" s="188"/>
      <c r="C196" s="188"/>
      <c r="D196" s="188"/>
      <c r="E196" s="188"/>
      <c r="F196" s="188"/>
      <c r="G196" s="188"/>
      <c r="H196" s="188"/>
      <c r="I196" s="188"/>
      <c r="J196" s="240"/>
      <c r="K196" s="240"/>
      <c r="L196" s="240"/>
      <c r="M196" s="240"/>
      <c r="N196" s="240"/>
      <c r="O196" s="240"/>
      <c r="P196" s="240"/>
      <c r="Q196" s="240"/>
      <c r="R196" s="240"/>
      <c r="S196" s="240"/>
      <c r="T196" s="240"/>
      <c r="U196" s="240"/>
      <c r="V196" s="240"/>
      <c r="W196" s="240"/>
      <c r="X196" s="240"/>
      <c r="Y196" s="240"/>
      <c r="Z196" s="240"/>
    </row>
    <row r="197" spans="1:26" ht="12.75" customHeight="1">
      <c r="A197" s="188"/>
      <c r="B197" s="188"/>
      <c r="C197" s="188"/>
      <c r="D197" s="188"/>
      <c r="E197" s="188"/>
      <c r="F197" s="188"/>
      <c r="G197" s="188"/>
      <c r="H197" s="188"/>
      <c r="I197" s="188"/>
      <c r="J197" s="240"/>
      <c r="K197" s="240"/>
      <c r="L197" s="240"/>
      <c r="M197" s="240"/>
      <c r="N197" s="240"/>
      <c r="O197" s="240"/>
      <c r="P197" s="240"/>
      <c r="Q197" s="240"/>
      <c r="R197" s="240"/>
      <c r="S197" s="240"/>
      <c r="T197" s="240"/>
      <c r="U197" s="240"/>
      <c r="V197" s="240"/>
      <c r="W197" s="240"/>
      <c r="X197" s="240"/>
      <c r="Y197" s="240"/>
      <c r="Z197" s="240"/>
    </row>
    <row r="198" spans="1:26" ht="12.75" customHeight="1">
      <c r="A198" s="188"/>
      <c r="B198" s="188"/>
      <c r="C198" s="188"/>
      <c r="D198" s="188"/>
      <c r="E198" s="188"/>
      <c r="F198" s="188"/>
      <c r="G198" s="188"/>
      <c r="H198" s="188"/>
      <c r="I198" s="188"/>
      <c r="J198" s="240"/>
      <c r="K198" s="240"/>
      <c r="L198" s="240"/>
      <c r="M198" s="240"/>
      <c r="N198" s="240"/>
      <c r="O198" s="240"/>
      <c r="P198" s="240"/>
      <c r="Q198" s="240"/>
      <c r="R198" s="240"/>
      <c r="S198" s="240"/>
      <c r="T198" s="240"/>
      <c r="U198" s="240"/>
      <c r="V198" s="240"/>
      <c r="W198" s="240"/>
      <c r="X198" s="240"/>
      <c r="Y198" s="240"/>
      <c r="Z198" s="240"/>
    </row>
    <row r="199" spans="1:26" ht="12.75" customHeight="1">
      <c r="A199" s="188"/>
      <c r="B199" s="188"/>
      <c r="C199" s="188"/>
      <c r="D199" s="188"/>
      <c r="E199" s="188"/>
      <c r="F199" s="188"/>
      <c r="G199" s="188"/>
      <c r="H199" s="188"/>
      <c r="I199" s="188"/>
      <c r="J199" s="240"/>
      <c r="K199" s="240"/>
      <c r="L199" s="240"/>
      <c r="M199" s="240"/>
      <c r="N199" s="240"/>
      <c r="O199" s="240"/>
      <c r="P199" s="240"/>
      <c r="Q199" s="240"/>
      <c r="R199" s="240"/>
      <c r="S199" s="240"/>
      <c r="T199" s="240"/>
      <c r="U199" s="240"/>
      <c r="V199" s="240"/>
      <c r="W199" s="240"/>
      <c r="X199" s="240"/>
      <c r="Y199" s="240"/>
      <c r="Z199" s="240"/>
    </row>
    <row r="200" spans="1:26" ht="12.75" customHeight="1">
      <c r="A200" s="188"/>
      <c r="B200" s="188"/>
      <c r="C200" s="188"/>
      <c r="D200" s="188"/>
      <c r="E200" s="188"/>
      <c r="F200" s="188"/>
      <c r="G200" s="188"/>
      <c r="H200" s="188"/>
      <c r="I200" s="188"/>
      <c r="J200" s="240"/>
      <c r="K200" s="240"/>
      <c r="L200" s="240"/>
      <c r="M200" s="240"/>
      <c r="N200" s="240"/>
      <c r="O200" s="240"/>
      <c r="P200" s="240"/>
      <c r="Q200" s="240"/>
      <c r="R200" s="240"/>
      <c r="S200" s="240"/>
      <c r="T200" s="240"/>
      <c r="U200" s="240"/>
      <c r="V200" s="240"/>
      <c r="W200" s="240"/>
      <c r="X200" s="240"/>
      <c r="Y200" s="240"/>
      <c r="Z200" s="240"/>
    </row>
    <row r="201" spans="1:26" ht="12.75" customHeight="1">
      <c r="A201" s="188"/>
      <c r="B201" s="188"/>
      <c r="C201" s="188"/>
      <c r="D201" s="188"/>
      <c r="E201" s="188"/>
      <c r="F201" s="188"/>
      <c r="G201" s="188"/>
      <c r="H201" s="188"/>
      <c r="I201" s="188"/>
      <c r="J201" s="240"/>
      <c r="K201" s="240"/>
      <c r="L201" s="240"/>
      <c r="M201" s="240"/>
      <c r="N201" s="240"/>
      <c r="O201" s="240"/>
      <c r="P201" s="240"/>
      <c r="Q201" s="240"/>
      <c r="R201" s="240"/>
      <c r="S201" s="240"/>
      <c r="T201" s="240"/>
      <c r="U201" s="240"/>
      <c r="V201" s="240"/>
      <c r="W201" s="240"/>
      <c r="X201" s="240"/>
      <c r="Y201" s="240"/>
      <c r="Z201" s="240"/>
    </row>
    <row r="202" spans="1:26" ht="12.75" customHeight="1">
      <c r="A202" s="188"/>
      <c r="B202" s="188"/>
      <c r="C202" s="188"/>
      <c r="D202" s="188"/>
      <c r="E202" s="188"/>
      <c r="F202" s="188"/>
      <c r="G202" s="188"/>
      <c r="H202" s="188"/>
      <c r="I202" s="188"/>
      <c r="J202" s="240"/>
      <c r="K202" s="240"/>
      <c r="L202" s="240"/>
      <c r="M202" s="240"/>
      <c r="N202" s="240"/>
      <c r="O202" s="240"/>
      <c r="P202" s="240"/>
      <c r="Q202" s="240"/>
      <c r="R202" s="240"/>
      <c r="S202" s="240"/>
      <c r="T202" s="240"/>
      <c r="U202" s="240"/>
      <c r="V202" s="240"/>
      <c r="W202" s="240"/>
      <c r="X202" s="240"/>
      <c r="Y202" s="240"/>
      <c r="Z202" s="240"/>
    </row>
    <row r="203" spans="1:26" ht="12.75" customHeight="1">
      <c r="A203" s="188"/>
      <c r="B203" s="188"/>
      <c r="C203" s="188"/>
      <c r="D203" s="188"/>
      <c r="E203" s="188"/>
      <c r="F203" s="188"/>
      <c r="G203" s="188"/>
      <c r="H203" s="188"/>
      <c r="I203" s="188"/>
      <c r="J203" s="240"/>
      <c r="K203" s="240"/>
      <c r="L203" s="240"/>
      <c r="M203" s="240"/>
      <c r="N203" s="240"/>
      <c r="O203" s="240"/>
      <c r="P203" s="240"/>
      <c r="Q203" s="240"/>
      <c r="R203" s="240"/>
      <c r="S203" s="240"/>
      <c r="T203" s="240"/>
      <c r="U203" s="240"/>
      <c r="V203" s="240"/>
      <c r="W203" s="240"/>
      <c r="X203" s="240"/>
      <c r="Y203" s="240"/>
      <c r="Z203" s="240"/>
    </row>
    <row r="204" spans="1:26" ht="12.75" customHeight="1">
      <c r="A204" s="188"/>
      <c r="B204" s="188"/>
      <c r="C204" s="188"/>
      <c r="D204" s="188"/>
      <c r="E204" s="188"/>
      <c r="F204" s="188"/>
      <c r="G204" s="188"/>
      <c r="H204" s="188"/>
      <c r="I204" s="188"/>
      <c r="J204" s="240"/>
      <c r="K204" s="240"/>
      <c r="L204" s="240"/>
      <c r="M204" s="240"/>
      <c r="N204" s="240"/>
      <c r="O204" s="240"/>
      <c r="P204" s="240"/>
      <c r="Q204" s="240"/>
      <c r="R204" s="240"/>
      <c r="S204" s="240"/>
      <c r="T204" s="240"/>
      <c r="U204" s="240"/>
      <c r="V204" s="240"/>
      <c r="W204" s="240"/>
      <c r="X204" s="240"/>
      <c r="Y204" s="240"/>
      <c r="Z204" s="240"/>
    </row>
    <row r="205" spans="1:26" ht="12.75" customHeight="1">
      <c r="A205" s="188"/>
      <c r="B205" s="188"/>
      <c r="C205" s="188"/>
      <c r="D205" s="188"/>
      <c r="E205" s="188"/>
      <c r="F205" s="188"/>
      <c r="G205" s="188"/>
      <c r="H205" s="188"/>
      <c r="I205" s="188"/>
      <c r="J205" s="240"/>
      <c r="K205" s="240"/>
      <c r="L205" s="240"/>
      <c r="M205" s="240"/>
      <c r="N205" s="240"/>
      <c r="O205" s="240"/>
      <c r="P205" s="240"/>
      <c r="Q205" s="240"/>
      <c r="R205" s="240"/>
      <c r="S205" s="240"/>
      <c r="T205" s="240"/>
      <c r="U205" s="240"/>
      <c r="V205" s="240"/>
      <c r="W205" s="240"/>
      <c r="X205" s="240"/>
      <c r="Y205" s="240"/>
      <c r="Z205" s="240"/>
    </row>
    <row r="206" spans="1:26" ht="12.75" customHeight="1">
      <c r="A206" s="188"/>
      <c r="B206" s="188"/>
      <c r="C206" s="188"/>
      <c r="D206" s="188"/>
      <c r="E206" s="188"/>
      <c r="F206" s="188"/>
      <c r="G206" s="188"/>
      <c r="H206" s="188"/>
      <c r="I206" s="188"/>
      <c r="J206" s="240"/>
      <c r="K206" s="240"/>
      <c r="L206" s="240"/>
      <c r="M206" s="240"/>
      <c r="N206" s="240"/>
      <c r="O206" s="240"/>
      <c r="P206" s="240"/>
      <c r="Q206" s="240"/>
      <c r="R206" s="240"/>
      <c r="S206" s="240"/>
      <c r="T206" s="240"/>
      <c r="U206" s="240"/>
      <c r="V206" s="240"/>
      <c r="W206" s="240"/>
      <c r="X206" s="240"/>
      <c r="Y206" s="240"/>
      <c r="Z206" s="240"/>
    </row>
    <row r="207" spans="1:26" ht="12.75" customHeight="1">
      <c r="A207" s="188"/>
      <c r="B207" s="188"/>
      <c r="C207" s="188"/>
      <c r="D207" s="188"/>
      <c r="E207" s="188"/>
      <c r="F207" s="188"/>
      <c r="G207" s="188"/>
      <c r="H207" s="188"/>
      <c r="I207" s="188"/>
      <c r="J207" s="240"/>
      <c r="K207" s="240"/>
      <c r="L207" s="240"/>
      <c r="M207" s="240"/>
      <c r="N207" s="240"/>
      <c r="O207" s="240"/>
      <c r="P207" s="240"/>
      <c r="Q207" s="240"/>
      <c r="R207" s="240"/>
      <c r="S207" s="240"/>
      <c r="T207" s="240"/>
      <c r="U207" s="240"/>
      <c r="V207" s="240"/>
      <c r="W207" s="240"/>
      <c r="X207" s="240"/>
      <c r="Y207" s="240"/>
      <c r="Z207" s="240"/>
    </row>
    <row r="208" spans="1:26" ht="12.75" customHeight="1">
      <c r="A208" s="188"/>
      <c r="B208" s="188"/>
      <c r="C208" s="188"/>
      <c r="D208" s="188"/>
      <c r="E208" s="188"/>
      <c r="F208" s="188"/>
      <c r="G208" s="188"/>
      <c r="H208" s="188"/>
      <c r="I208" s="188"/>
      <c r="J208" s="240"/>
      <c r="K208" s="240"/>
      <c r="L208" s="240"/>
      <c r="M208" s="240"/>
      <c r="N208" s="240"/>
      <c r="O208" s="240"/>
      <c r="P208" s="240"/>
      <c r="Q208" s="240"/>
      <c r="R208" s="240"/>
      <c r="S208" s="240"/>
      <c r="T208" s="240"/>
      <c r="U208" s="240"/>
      <c r="V208" s="240"/>
      <c r="W208" s="240"/>
      <c r="X208" s="240"/>
      <c r="Y208" s="240"/>
      <c r="Z208" s="240"/>
    </row>
    <row r="209" spans="1:26" ht="12.75" customHeight="1">
      <c r="A209" s="188"/>
      <c r="B209" s="188"/>
      <c r="C209" s="188"/>
      <c r="D209" s="188"/>
      <c r="E209" s="188"/>
      <c r="F209" s="188"/>
      <c r="G209" s="188"/>
      <c r="H209" s="188"/>
      <c r="I209" s="188"/>
      <c r="J209" s="240"/>
      <c r="K209" s="240"/>
      <c r="L209" s="240"/>
      <c r="M209" s="240"/>
      <c r="N209" s="240"/>
      <c r="O209" s="240"/>
      <c r="P209" s="240"/>
      <c r="Q209" s="240"/>
      <c r="R209" s="240"/>
      <c r="S209" s="240"/>
      <c r="T209" s="240"/>
      <c r="U209" s="240"/>
      <c r="V209" s="240"/>
      <c r="W209" s="240"/>
      <c r="X209" s="240"/>
      <c r="Y209" s="240"/>
      <c r="Z209" s="240"/>
    </row>
    <row r="210" spans="1:26" ht="12.75" customHeight="1">
      <c r="A210" s="188"/>
      <c r="B210" s="188"/>
      <c r="C210" s="188"/>
      <c r="D210" s="188"/>
      <c r="E210" s="188"/>
      <c r="F210" s="188"/>
      <c r="G210" s="188"/>
      <c r="H210" s="188"/>
      <c r="I210" s="188"/>
      <c r="J210" s="240"/>
      <c r="K210" s="240"/>
      <c r="L210" s="240"/>
      <c r="M210" s="240"/>
      <c r="N210" s="240"/>
      <c r="O210" s="240"/>
      <c r="P210" s="240"/>
      <c r="Q210" s="240"/>
      <c r="R210" s="240"/>
      <c r="S210" s="240"/>
      <c r="T210" s="240"/>
      <c r="U210" s="240"/>
      <c r="V210" s="240"/>
      <c r="W210" s="240"/>
      <c r="X210" s="240"/>
      <c r="Y210" s="240"/>
      <c r="Z210" s="240"/>
    </row>
    <row r="211" spans="1:26" ht="12.75" customHeight="1">
      <c r="A211" s="188"/>
      <c r="B211" s="188"/>
      <c r="C211" s="188"/>
      <c r="D211" s="188"/>
      <c r="E211" s="188"/>
      <c r="F211" s="188"/>
      <c r="G211" s="188"/>
      <c r="H211" s="188"/>
      <c r="I211" s="188"/>
      <c r="J211" s="240"/>
      <c r="K211" s="240"/>
      <c r="L211" s="240"/>
      <c r="M211" s="240"/>
      <c r="N211" s="240"/>
      <c r="O211" s="240"/>
      <c r="P211" s="240"/>
      <c r="Q211" s="240"/>
      <c r="R211" s="240"/>
      <c r="S211" s="240"/>
      <c r="T211" s="240"/>
      <c r="U211" s="240"/>
      <c r="V211" s="240"/>
      <c r="W211" s="240"/>
      <c r="X211" s="240"/>
      <c r="Y211" s="240"/>
      <c r="Z211" s="240"/>
    </row>
    <row r="212" spans="1:26" ht="12.75" customHeight="1">
      <c r="A212" s="188"/>
      <c r="B212" s="188"/>
      <c r="C212" s="188"/>
      <c r="D212" s="188"/>
      <c r="E212" s="188"/>
      <c r="F212" s="188"/>
      <c r="G212" s="188"/>
      <c r="H212" s="188"/>
      <c r="I212" s="188"/>
      <c r="J212" s="240"/>
      <c r="K212" s="240"/>
      <c r="L212" s="240"/>
      <c r="M212" s="240"/>
      <c r="N212" s="240"/>
      <c r="O212" s="240"/>
      <c r="P212" s="240"/>
      <c r="Q212" s="240"/>
      <c r="R212" s="240"/>
      <c r="S212" s="240"/>
      <c r="T212" s="240"/>
      <c r="U212" s="240"/>
      <c r="V212" s="240"/>
      <c r="W212" s="240"/>
      <c r="X212" s="240"/>
      <c r="Y212" s="240"/>
      <c r="Z212" s="240"/>
    </row>
    <row r="213" spans="1:26" ht="12.75" customHeight="1">
      <c r="A213" s="188"/>
      <c r="B213" s="188"/>
      <c r="C213" s="188"/>
      <c r="D213" s="188"/>
      <c r="E213" s="188"/>
      <c r="F213" s="188"/>
      <c r="G213" s="188"/>
      <c r="H213" s="188"/>
      <c r="I213" s="188"/>
      <c r="J213" s="240"/>
      <c r="K213" s="240"/>
      <c r="L213" s="240"/>
      <c r="M213" s="240"/>
      <c r="N213" s="240"/>
      <c r="O213" s="240"/>
      <c r="P213" s="240"/>
      <c r="Q213" s="240"/>
      <c r="R213" s="240"/>
      <c r="S213" s="240"/>
      <c r="T213" s="240"/>
      <c r="U213" s="240"/>
      <c r="V213" s="240"/>
      <c r="W213" s="240"/>
      <c r="X213" s="240"/>
      <c r="Y213" s="240"/>
      <c r="Z213" s="240"/>
    </row>
    <row r="214" spans="1:26" ht="12.75" customHeight="1">
      <c r="A214" s="188"/>
      <c r="B214" s="188"/>
      <c r="C214" s="188"/>
      <c r="D214" s="188"/>
      <c r="E214" s="188"/>
      <c r="F214" s="188"/>
      <c r="G214" s="188"/>
      <c r="H214" s="188"/>
      <c r="I214" s="188"/>
      <c r="J214" s="240"/>
      <c r="K214" s="240"/>
      <c r="L214" s="240"/>
      <c r="M214" s="240"/>
      <c r="N214" s="240"/>
      <c r="O214" s="240"/>
      <c r="P214" s="240"/>
      <c r="Q214" s="240"/>
      <c r="R214" s="240"/>
      <c r="S214" s="240"/>
      <c r="T214" s="240"/>
      <c r="U214" s="240"/>
      <c r="V214" s="240"/>
      <c r="W214" s="240"/>
      <c r="X214" s="240"/>
      <c r="Y214" s="240"/>
      <c r="Z214" s="240"/>
    </row>
    <row r="215" spans="1:26" ht="12.75" customHeight="1">
      <c r="A215" s="188"/>
      <c r="B215" s="188"/>
      <c r="C215" s="188"/>
      <c r="D215" s="188"/>
      <c r="E215" s="188"/>
      <c r="F215" s="188"/>
      <c r="G215" s="188"/>
      <c r="H215" s="188"/>
      <c r="I215" s="188"/>
      <c r="J215" s="240"/>
      <c r="K215" s="240"/>
      <c r="L215" s="240"/>
      <c r="M215" s="240"/>
      <c r="N215" s="240"/>
      <c r="O215" s="240"/>
      <c r="P215" s="240"/>
      <c r="Q215" s="240"/>
      <c r="R215" s="240"/>
      <c r="S215" s="240"/>
      <c r="T215" s="240"/>
      <c r="U215" s="240"/>
      <c r="V215" s="240"/>
      <c r="W215" s="240"/>
      <c r="X215" s="240"/>
      <c r="Y215" s="240"/>
      <c r="Z215" s="240"/>
    </row>
    <row r="216" spans="1:26" ht="12.75" customHeight="1">
      <c r="A216" s="188"/>
      <c r="B216" s="188"/>
      <c r="C216" s="188"/>
      <c r="D216" s="188"/>
      <c r="E216" s="188"/>
      <c r="F216" s="188"/>
      <c r="G216" s="188"/>
      <c r="H216" s="188"/>
      <c r="I216" s="188"/>
      <c r="J216" s="240"/>
      <c r="K216" s="240"/>
      <c r="L216" s="240"/>
      <c r="M216" s="240"/>
      <c r="N216" s="240"/>
      <c r="O216" s="240"/>
      <c r="P216" s="240"/>
      <c r="Q216" s="240"/>
      <c r="R216" s="240"/>
      <c r="S216" s="240"/>
      <c r="T216" s="240"/>
      <c r="U216" s="240"/>
      <c r="V216" s="240"/>
      <c r="W216" s="240"/>
      <c r="X216" s="240"/>
      <c r="Y216" s="240"/>
      <c r="Z216" s="240"/>
    </row>
    <row r="217" spans="1:26" ht="12.75" customHeight="1">
      <c r="A217" s="188"/>
      <c r="B217" s="188"/>
      <c r="C217" s="188"/>
      <c r="D217" s="188"/>
      <c r="E217" s="188"/>
      <c r="F217" s="188"/>
      <c r="G217" s="188"/>
      <c r="H217" s="188"/>
      <c r="I217" s="188"/>
      <c r="J217" s="240"/>
      <c r="K217" s="240"/>
      <c r="L217" s="240"/>
      <c r="M217" s="240"/>
      <c r="N217" s="240"/>
      <c r="O217" s="240"/>
      <c r="P217" s="240"/>
      <c r="Q217" s="240"/>
      <c r="R217" s="240"/>
      <c r="S217" s="240"/>
      <c r="T217" s="240"/>
      <c r="U217" s="240"/>
      <c r="V217" s="240"/>
      <c r="W217" s="240"/>
      <c r="X217" s="240"/>
      <c r="Y217" s="240"/>
      <c r="Z217" s="240"/>
    </row>
    <row r="218" spans="1:26" ht="12.75" customHeight="1">
      <c r="A218" s="188"/>
      <c r="B218" s="188"/>
      <c r="C218" s="188"/>
      <c r="D218" s="188"/>
      <c r="E218" s="188"/>
      <c r="F218" s="188"/>
      <c r="G218" s="188"/>
      <c r="H218" s="188"/>
      <c r="I218" s="188"/>
      <c r="J218" s="240"/>
      <c r="K218" s="240"/>
      <c r="L218" s="240"/>
      <c r="M218" s="240"/>
      <c r="N218" s="240"/>
      <c r="O218" s="240"/>
      <c r="P218" s="240"/>
      <c r="Q218" s="240"/>
      <c r="R218" s="240"/>
      <c r="S218" s="240"/>
      <c r="T218" s="240"/>
      <c r="U218" s="240"/>
      <c r="V218" s="240"/>
      <c r="W218" s="240"/>
      <c r="X218" s="240"/>
      <c r="Y218" s="240"/>
      <c r="Z218" s="240"/>
    </row>
    <row r="219" spans="1:26" ht="12.75" customHeight="1">
      <c r="A219" s="188"/>
      <c r="B219" s="188"/>
      <c r="C219" s="188"/>
      <c r="D219" s="188"/>
      <c r="E219" s="188"/>
      <c r="F219" s="188"/>
      <c r="G219" s="188"/>
      <c r="H219" s="188"/>
      <c r="I219" s="188"/>
      <c r="J219" s="240"/>
      <c r="K219" s="240"/>
      <c r="L219" s="240"/>
      <c r="M219" s="240"/>
      <c r="N219" s="240"/>
      <c r="O219" s="240"/>
      <c r="P219" s="240"/>
      <c r="Q219" s="240"/>
      <c r="R219" s="240"/>
      <c r="S219" s="240"/>
      <c r="T219" s="240"/>
      <c r="U219" s="240"/>
      <c r="V219" s="240"/>
      <c r="W219" s="240"/>
      <c r="X219" s="240"/>
      <c r="Y219" s="240"/>
      <c r="Z219" s="240"/>
    </row>
    <row r="220" spans="1:26" ht="12.75" customHeight="1">
      <c r="A220" s="188"/>
      <c r="B220" s="188"/>
      <c r="C220" s="188"/>
      <c r="D220" s="188"/>
      <c r="E220" s="188"/>
      <c r="F220" s="188"/>
      <c r="G220" s="188"/>
      <c r="H220" s="188"/>
      <c r="I220" s="188"/>
      <c r="J220" s="240"/>
      <c r="K220" s="240"/>
      <c r="L220" s="240"/>
      <c r="M220" s="240"/>
      <c r="N220" s="240"/>
      <c r="O220" s="240"/>
      <c r="P220" s="240"/>
      <c r="Q220" s="240"/>
      <c r="R220" s="240"/>
      <c r="S220" s="240"/>
      <c r="T220" s="240"/>
      <c r="U220" s="240"/>
      <c r="V220" s="240"/>
      <c r="W220" s="240"/>
      <c r="X220" s="240"/>
      <c r="Y220" s="240"/>
      <c r="Z220" s="240"/>
    </row>
    <row r="221" spans="1:26" ht="12.75" customHeight="1">
      <c r="A221" s="188"/>
      <c r="B221" s="188"/>
      <c r="C221" s="188"/>
      <c r="D221" s="188"/>
      <c r="E221" s="188"/>
      <c r="F221" s="188"/>
      <c r="G221" s="188"/>
      <c r="H221" s="188"/>
      <c r="I221" s="188"/>
      <c r="J221" s="240"/>
      <c r="K221" s="240"/>
      <c r="L221" s="240"/>
      <c r="M221" s="240"/>
      <c r="N221" s="240"/>
      <c r="O221" s="240"/>
      <c r="P221" s="240"/>
      <c r="Q221" s="240"/>
      <c r="R221" s="240"/>
      <c r="S221" s="240"/>
      <c r="T221" s="240"/>
      <c r="U221" s="240"/>
      <c r="V221" s="240"/>
      <c r="W221" s="240"/>
      <c r="X221" s="240"/>
      <c r="Y221" s="240"/>
      <c r="Z221" s="240"/>
    </row>
    <row r="222" spans="1:26" ht="12.75" customHeight="1">
      <c r="A222" s="188"/>
      <c r="B222" s="188"/>
      <c r="C222" s="188"/>
      <c r="D222" s="188"/>
      <c r="E222" s="188"/>
      <c r="F222" s="188"/>
      <c r="G222" s="188"/>
      <c r="H222" s="188"/>
      <c r="I222" s="188"/>
      <c r="J222" s="240"/>
      <c r="K222" s="240"/>
      <c r="L222" s="240"/>
      <c r="M222" s="240"/>
      <c r="N222" s="240"/>
      <c r="O222" s="240"/>
      <c r="P222" s="240"/>
      <c r="Q222" s="240"/>
      <c r="R222" s="240"/>
      <c r="S222" s="240"/>
      <c r="T222" s="240"/>
      <c r="U222" s="240"/>
      <c r="V222" s="240"/>
      <c r="W222" s="240"/>
      <c r="X222" s="240"/>
      <c r="Y222" s="240"/>
      <c r="Z222" s="240"/>
    </row>
    <row r="223" spans="1:26" ht="12.75" customHeight="1">
      <c r="A223" s="188"/>
      <c r="B223" s="188"/>
      <c r="C223" s="188"/>
      <c r="D223" s="188"/>
      <c r="E223" s="188"/>
      <c r="F223" s="188"/>
      <c r="G223" s="188"/>
      <c r="H223" s="188"/>
      <c r="I223" s="188"/>
      <c r="J223" s="240"/>
      <c r="K223" s="240"/>
      <c r="L223" s="240"/>
      <c r="M223" s="240"/>
      <c r="N223" s="240"/>
      <c r="O223" s="240"/>
      <c r="P223" s="240"/>
      <c r="Q223" s="240"/>
      <c r="R223" s="240"/>
      <c r="S223" s="240"/>
      <c r="T223" s="240"/>
      <c r="U223" s="240"/>
      <c r="V223" s="240"/>
      <c r="W223" s="240"/>
      <c r="X223" s="240"/>
      <c r="Y223" s="240"/>
      <c r="Z223" s="240"/>
    </row>
    <row r="224" spans="1:26" ht="12.75" customHeight="1">
      <c r="A224" s="188"/>
      <c r="B224" s="188"/>
      <c r="C224" s="188"/>
      <c r="D224" s="188"/>
      <c r="E224" s="188"/>
      <c r="F224" s="188"/>
      <c r="G224" s="188"/>
      <c r="H224" s="188"/>
      <c r="I224" s="188"/>
      <c r="J224" s="240"/>
      <c r="K224" s="240"/>
      <c r="L224" s="240"/>
      <c r="M224" s="240"/>
      <c r="N224" s="240"/>
      <c r="O224" s="240"/>
      <c r="P224" s="240"/>
      <c r="Q224" s="240"/>
      <c r="R224" s="240"/>
      <c r="S224" s="240"/>
      <c r="T224" s="240"/>
      <c r="U224" s="240"/>
      <c r="V224" s="240"/>
      <c r="W224" s="240"/>
      <c r="X224" s="240"/>
      <c r="Y224" s="240"/>
      <c r="Z224" s="240"/>
    </row>
    <row r="225" spans="1:26" ht="12.75" customHeight="1">
      <c r="A225" s="188"/>
      <c r="B225" s="188"/>
      <c r="C225" s="188"/>
      <c r="D225" s="188"/>
      <c r="E225" s="188"/>
      <c r="F225" s="188"/>
      <c r="G225" s="188"/>
      <c r="H225" s="188"/>
      <c r="I225" s="188"/>
      <c r="J225" s="240"/>
      <c r="K225" s="240"/>
      <c r="L225" s="240"/>
      <c r="M225" s="240"/>
      <c r="N225" s="240"/>
      <c r="O225" s="240"/>
      <c r="P225" s="240"/>
      <c r="Q225" s="240"/>
      <c r="R225" s="240"/>
      <c r="S225" s="240"/>
      <c r="T225" s="240"/>
      <c r="U225" s="240"/>
      <c r="V225" s="240"/>
      <c r="W225" s="240"/>
      <c r="X225" s="240"/>
      <c r="Y225" s="240"/>
      <c r="Z225" s="240"/>
    </row>
    <row r="226" spans="1:26" ht="12.75" customHeight="1">
      <c r="A226" s="188"/>
      <c r="B226" s="188"/>
      <c r="C226" s="188"/>
      <c r="D226" s="188"/>
      <c r="E226" s="188"/>
      <c r="F226" s="188"/>
      <c r="G226" s="188"/>
      <c r="H226" s="188"/>
      <c r="I226" s="188"/>
      <c r="J226" s="240"/>
      <c r="K226" s="240"/>
      <c r="L226" s="240"/>
      <c r="M226" s="240"/>
      <c r="N226" s="240"/>
      <c r="O226" s="240"/>
      <c r="P226" s="240"/>
      <c r="Q226" s="240"/>
      <c r="R226" s="240"/>
      <c r="S226" s="240"/>
      <c r="T226" s="240"/>
      <c r="U226" s="240"/>
      <c r="V226" s="240"/>
      <c r="W226" s="240"/>
      <c r="X226" s="240"/>
      <c r="Y226" s="240"/>
      <c r="Z226" s="240"/>
    </row>
    <row r="227" spans="1:26" ht="12.75" customHeight="1">
      <c r="A227" s="188"/>
      <c r="B227" s="188"/>
      <c r="C227" s="188"/>
      <c r="D227" s="188"/>
      <c r="E227" s="188"/>
      <c r="F227" s="188"/>
      <c r="G227" s="188"/>
      <c r="H227" s="188"/>
      <c r="I227" s="188"/>
      <c r="J227" s="240"/>
      <c r="K227" s="240"/>
      <c r="L227" s="240"/>
      <c r="M227" s="240"/>
      <c r="N227" s="240"/>
      <c r="O227" s="240"/>
      <c r="P227" s="240"/>
      <c r="Q227" s="240"/>
      <c r="R227" s="240"/>
      <c r="S227" s="240"/>
      <c r="T227" s="240"/>
      <c r="U227" s="240"/>
      <c r="V227" s="240"/>
      <c r="W227" s="240"/>
      <c r="X227" s="240"/>
      <c r="Y227" s="240"/>
      <c r="Z227" s="240"/>
    </row>
    <row r="228" spans="1:26" ht="12.75" customHeight="1">
      <c r="A228" s="188"/>
      <c r="B228" s="188"/>
      <c r="C228" s="188"/>
      <c r="D228" s="188"/>
      <c r="E228" s="188"/>
      <c r="F228" s="188"/>
      <c r="G228" s="188"/>
      <c r="H228" s="188"/>
      <c r="I228" s="188"/>
      <c r="J228" s="240"/>
      <c r="K228" s="240"/>
      <c r="L228" s="240"/>
      <c r="M228" s="240"/>
      <c r="N228" s="240"/>
      <c r="O228" s="240"/>
      <c r="P228" s="240"/>
      <c r="Q228" s="240"/>
      <c r="R228" s="240"/>
      <c r="S228" s="240"/>
      <c r="T228" s="240"/>
      <c r="U228" s="240"/>
      <c r="V228" s="240"/>
      <c r="W228" s="240"/>
      <c r="X228" s="240"/>
      <c r="Y228" s="240"/>
      <c r="Z228" s="240"/>
    </row>
    <row r="229" spans="1:26" ht="12.75" customHeight="1">
      <c r="A229" s="188"/>
      <c r="B229" s="188"/>
      <c r="C229" s="188"/>
      <c r="D229" s="188"/>
      <c r="E229" s="188"/>
      <c r="F229" s="188"/>
      <c r="G229" s="188"/>
      <c r="H229" s="188"/>
      <c r="I229" s="188"/>
      <c r="J229" s="240"/>
      <c r="K229" s="240"/>
      <c r="L229" s="240"/>
      <c r="M229" s="240"/>
      <c r="N229" s="240"/>
      <c r="O229" s="240"/>
      <c r="P229" s="240"/>
      <c r="Q229" s="240"/>
      <c r="R229" s="240"/>
      <c r="S229" s="240"/>
      <c r="T229" s="240"/>
      <c r="U229" s="240"/>
      <c r="V229" s="240"/>
      <c r="W229" s="240"/>
      <c r="X229" s="240"/>
      <c r="Y229" s="240"/>
      <c r="Z229" s="240"/>
    </row>
    <row r="230" spans="1:26" ht="12.75" customHeight="1">
      <c r="A230" s="188"/>
      <c r="B230" s="188"/>
      <c r="C230" s="188"/>
      <c r="D230" s="188"/>
      <c r="E230" s="188"/>
      <c r="F230" s="188"/>
      <c r="G230" s="188"/>
      <c r="H230" s="188"/>
      <c r="I230" s="188"/>
      <c r="J230" s="240"/>
      <c r="K230" s="240"/>
      <c r="L230" s="240"/>
      <c r="M230" s="240"/>
      <c r="N230" s="240"/>
      <c r="O230" s="240"/>
      <c r="P230" s="240"/>
      <c r="Q230" s="240"/>
      <c r="R230" s="240"/>
      <c r="S230" s="240"/>
      <c r="T230" s="240"/>
      <c r="U230" s="240"/>
      <c r="V230" s="240"/>
      <c r="W230" s="240"/>
      <c r="X230" s="240"/>
      <c r="Y230" s="240"/>
      <c r="Z230" s="240"/>
    </row>
    <row r="231" spans="1:26" ht="12.75" customHeight="1">
      <c r="A231" s="188"/>
      <c r="B231" s="188"/>
      <c r="C231" s="188"/>
      <c r="D231" s="188"/>
      <c r="E231" s="188"/>
      <c r="F231" s="188"/>
      <c r="G231" s="188"/>
      <c r="H231" s="188"/>
      <c r="I231" s="188"/>
      <c r="J231" s="240"/>
      <c r="K231" s="240"/>
      <c r="L231" s="240"/>
      <c r="M231" s="240"/>
      <c r="N231" s="240"/>
      <c r="O231" s="240"/>
      <c r="P231" s="240"/>
      <c r="Q231" s="240"/>
      <c r="R231" s="240"/>
      <c r="S231" s="240"/>
      <c r="T231" s="240"/>
      <c r="U231" s="240"/>
      <c r="V231" s="240"/>
      <c r="W231" s="240"/>
      <c r="X231" s="240"/>
      <c r="Y231" s="240"/>
      <c r="Z231" s="240"/>
    </row>
    <row r="232" spans="1:26" ht="12.75" customHeight="1">
      <c r="A232" s="188"/>
      <c r="B232" s="188"/>
      <c r="C232" s="188"/>
      <c r="D232" s="188"/>
      <c r="E232" s="188"/>
      <c r="F232" s="188"/>
      <c r="G232" s="188"/>
      <c r="H232" s="188"/>
      <c r="I232" s="188"/>
      <c r="J232" s="240"/>
      <c r="K232" s="240"/>
      <c r="L232" s="240"/>
      <c r="M232" s="240"/>
      <c r="N232" s="240"/>
      <c r="O232" s="240"/>
      <c r="P232" s="240"/>
      <c r="Q232" s="240"/>
      <c r="R232" s="240"/>
      <c r="S232" s="240"/>
      <c r="T232" s="240"/>
      <c r="U232" s="240"/>
      <c r="V232" s="240"/>
      <c r="W232" s="240"/>
      <c r="X232" s="240"/>
      <c r="Y232" s="240"/>
      <c r="Z232" s="240"/>
    </row>
    <row r="233" spans="1:26" ht="12.75" customHeight="1">
      <c r="A233" s="188"/>
      <c r="B233" s="188"/>
      <c r="C233" s="188"/>
      <c r="D233" s="188"/>
      <c r="E233" s="188"/>
      <c r="F233" s="188"/>
      <c r="G233" s="188"/>
      <c r="H233" s="188"/>
      <c r="I233" s="188"/>
      <c r="J233" s="240"/>
      <c r="K233" s="240"/>
      <c r="L233" s="240"/>
      <c r="M233" s="240"/>
      <c r="N233" s="240"/>
      <c r="O233" s="240"/>
      <c r="P233" s="240"/>
      <c r="Q233" s="240"/>
      <c r="R233" s="240"/>
      <c r="S233" s="240"/>
      <c r="T233" s="240"/>
      <c r="U233" s="240"/>
      <c r="V233" s="240"/>
      <c r="W233" s="240"/>
      <c r="X233" s="240"/>
      <c r="Y233" s="240"/>
      <c r="Z233" s="240"/>
    </row>
    <row r="234" spans="1:26" ht="12.75" customHeight="1">
      <c r="A234" s="188"/>
      <c r="B234" s="188"/>
      <c r="C234" s="188"/>
      <c r="D234" s="188"/>
      <c r="E234" s="188"/>
      <c r="F234" s="188"/>
      <c r="G234" s="188"/>
      <c r="H234" s="188"/>
      <c r="I234" s="188"/>
      <c r="J234" s="240"/>
      <c r="K234" s="240"/>
      <c r="L234" s="240"/>
      <c r="M234" s="240"/>
      <c r="N234" s="240"/>
      <c r="O234" s="240"/>
      <c r="P234" s="240"/>
      <c r="Q234" s="240"/>
      <c r="R234" s="240"/>
      <c r="S234" s="240"/>
      <c r="T234" s="240"/>
      <c r="U234" s="240"/>
      <c r="V234" s="240"/>
      <c r="W234" s="240"/>
      <c r="X234" s="240"/>
      <c r="Y234" s="240"/>
      <c r="Z234" s="240"/>
    </row>
    <row r="235" spans="1:26" ht="12.75" customHeight="1">
      <c r="A235" s="188"/>
      <c r="B235" s="188"/>
      <c r="C235" s="188"/>
      <c r="D235" s="188"/>
      <c r="E235" s="188"/>
      <c r="F235" s="188"/>
      <c r="G235" s="188"/>
      <c r="H235" s="188"/>
      <c r="I235" s="188"/>
      <c r="J235" s="240"/>
      <c r="K235" s="240"/>
      <c r="L235" s="240"/>
      <c r="M235" s="240"/>
      <c r="N235" s="240"/>
      <c r="O235" s="240"/>
      <c r="P235" s="240"/>
      <c r="Q235" s="240"/>
      <c r="R235" s="240"/>
      <c r="S235" s="240"/>
      <c r="T235" s="240"/>
      <c r="U235" s="240"/>
      <c r="V235" s="240"/>
      <c r="W235" s="240"/>
      <c r="X235" s="240"/>
      <c r="Y235" s="240"/>
      <c r="Z235" s="240"/>
    </row>
    <row r="236" spans="1:26" ht="12.75" customHeight="1">
      <c r="A236" s="188"/>
      <c r="B236" s="188"/>
      <c r="C236" s="188"/>
      <c r="D236" s="188"/>
      <c r="E236" s="188"/>
      <c r="F236" s="188"/>
      <c r="G236" s="188"/>
      <c r="H236" s="188"/>
      <c r="I236" s="188"/>
      <c r="J236" s="240"/>
      <c r="K236" s="240"/>
      <c r="L236" s="240"/>
      <c r="M236" s="240"/>
      <c r="N236" s="240"/>
      <c r="O236" s="240"/>
      <c r="P236" s="240"/>
      <c r="Q236" s="240"/>
      <c r="R236" s="240"/>
      <c r="S236" s="240"/>
      <c r="T236" s="240"/>
      <c r="U236" s="240"/>
      <c r="V236" s="240"/>
      <c r="W236" s="240"/>
      <c r="X236" s="240"/>
      <c r="Y236" s="240"/>
      <c r="Z236" s="240"/>
    </row>
    <row r="237" spans="1:26" ht="12.75" customHeight="1">
      <c r="A237" s="188"/>
      <c r="B237" s="188"/>
      <c r="C237" s="188"/>
      <c r="D237" s="188"/>
      <c r="E237" s="188"/>
      <c r="F237" s="188"/>
      <c r="G237" s="188"/>
      <c r="H237" s="188"/>
      <c r="I237" s="188"/>
      <c r="J237" s="240"/>
      <c r="K237" s="240"/>
      <c r="L237" s="240"/>
      <c r="M237" s="240"/>
      <c r="N237" s="240"/>
      <c r="O237" s="240"/>
      <c r="P237" s="240"/>
      <c r="Q237" s="240"/>
      <c r="R237" s="240"/>
      <c r="S237" s="240"/>
      <c r="T237" s="240"/>
      <c r="U237" s="240"/>
      <c r="V237" s="240"/>
      <c r="W237" s="240"/>
      <c r="X237" s="240"/>
      <c r="Y237" s="240"/>
      <c r="Z237" s="240"/>
    </row>
    <row r="238" spans="1:26" ht="12.75" customHeight="1">
      <c r="A238" s="240"/>
      <c r="B238" s="240"/>
      <c r="C238" s="240"/>
      <c r="D238" s="240"/>
      <c r="E238" s="240"/>
      <c r="F238" s="240"/>
      <c r="G238" s="240"/>
      <c r="H238" s="240"/>
      <c r="I238" s="240"/>
      <c r="J238" s="240"/>
      <c r="K238" s="240"/>
      <c r="L238" s="240"/>
      <c r="M238" s="240"/>
      <c r="N238" s="240"/>
      <c r="O238" s="240"/>
      <c r="P238" s="240"/>
      <c r="Q238" s="240"/>
      <c r="R238" s="240"/>
      <c r="S238" s="240"/>
      <c r="T238" s="240"/>
      <c r="U238" s="240"/>
      <c r="V238" s="240"/>
      <c r="W238" s="240"/>
      <c r="X238" s="240"/>
      <c r="Y238" s="240"/>
      <c r="Z238" s="240"/>
    </row>
    <row r="239" spans="1:26" ht="12.75" customHeight="1">
      <c r="A239" s="240"/>
      <c r="B239" s="240"/>
      <c r="C239" s="240"/>
      <c r="D239" s="240"/>
      <c r="E239" s="240"/>
      <c r="F239" s="240"/>
      <c r="G239" s="240"/>
      <c r="H239" s="240"/>
      <c r="I239" s="240"/>
      <c r="J239" s="240"/>
      <c r="K239" s="240"/>
      <c r="L239" s="240"/>
      <c r="M239" s="240"/>
      <c r="N239" s="240"/>
      <c r="O239" s="240"/>
      <c r="P239" s="240"/>
      <c r="Q239" s="240"/>
      <c r="R239" s="240"/>
      <c r="S239" s="240"/>
      <c r="T239" s="240"/>
      <c r="U239" s="240"/>
      <c r="V239" s="240"/>
      <c r="W239" s="240"/>
      <c r="X239" s="240"/>
      <c r="Y239" s="240"/>
      <c r="Z239" s="240"/>
    </row>
    <row r="240" spans="1:26" ht="12.75" customHeight="1">
      <c r="A240" s="240"/>
      <c r="B240" s="240"/>
      <c r="C240" s="240"/>
      <c r="D240" s="240"/>
      <c r="E240" s="240"/>
      <c r="F240" s="240"/>
      <c r="G240" s="240"/>
      <c r="H240" s="240"/>
      <c r="I240" s="240"/>
      <c r="J240" s="240"/>
      <c r="K240" s="240"/>
      <c r="L240" s="240"/>
      <c r="M240" s="240"/>
      <c r="N240" s="240"/>
      <c r="O240" s="240"/>
      <c r="P240" s="240"/>
      <c r="Q240" s="240"/>
      <c r="R240" s="240"/>
      <c r="S240" s="240"/>
      <c r="T240" s="240"/>
      <c r="U240" s="240"/>
      <c r="V240" s="240"/>
      <c r="W240" s="240"/>
      <c r="X240" s="240"/>
      <c r="Y240" s="240"/>
      <c r="Z240" s="240"/>
    </row>
    <row r="241" spans="1:26" ht="12.75" customHeight="1">
      <c r="A241" s="240"/>
      <c r="B241" s="240"/>
      <c r="C241" s="240"/>
      <c r="D241" s="240"/>
      <c r="E241" s="240"/>
      <c r="F241" s="240"/>
      <c r="G241" s="240"/>
      <c r="H241" s="240"/>
      <c r="I241" s="240"/>
      <c r="J241" s="240"/>
      <c r="K241" s="240"/>
      <c r="L241" s="240"/>
      <c r="M241" s="240"/>
      <c r="N241" s="240"/>
      <c r="O241" s="240"/>
      <c r="P241" s="240"/>
      <c r="Q241" s="240"/>
      <c r="R241" s="240"/>
      <c r="S241" s="240"/>
      <c r="T241" s="240"/>
      <c r="U241" s="240"/>
      <c r="V241" s="240"/>
      <c r="W241" s="240"/>
      <c r="X241" s="240"/>
      <c r="Y241" s="240"/>
      <c r="Z241" s="240"/>
    </row>
    <row r="242" spans="1:26" ht="12.75" customHeight="1">
      <c r="A242" s="240"/>
      <c r="B242" s="240"/>
      <c r="C242" s="240"/>
      <c r="D242" s="240"/>
      <c r="E242" s="240"/>
      <c r="F242" s="240"/>
      <c r="G242" s="240"/>
      <c r="H242" s="240"/>
      <c r="I242" s="240"/>
      <c r="J242" s="240"/>
      <c r="K242" s="240"/>
      <c r="L242" s="240"/>
      <c r="M242" s="240"/>
      <c r="N242" s="240"/>
      <c r="O242" s="240"/>
      <c r="P242" s="240"/>
      <c r="Q242" s="240"/>
      <c r="R242" s="240"/>
      <c r="S242" s="240"/>
      <c r="T242" s="240"/>
      <c r="U242" s="240"/>
      <c r="V242" s="240"/>
      <c r="W242" s="240"/>
      <c r="X242" s="240"/>
      <c r="Y242" s="240"/>
      <c r="Z242" s="240"/>
    </row>
    <row r="243" spans="1:26" ht="12.75" customHeight="1">
      <c r="A243" s="240"/>
      <c r="B243" s="240"/>
      <c r="C243" s="240"/>
      <c r="D243" s="240"/>
      <c r="E243" s="240"/>
      <c r="F243" s="240"/>
      <c r="G243" s="240"/>
      <c r="H243" s="240"/>
      <c r="I243" s="240"/>
      <c r="J243" s="240"/>
      <c r="K243" s="240"/>
      <c r="L243" s="240"/>
      <c r="M243" s="240"/>
      <c r="N243" s="240"/>
      <c r="O243" s="240"/>
      <c r="P243" s="240"/>
      <c r="Q243" s="240"/>
      <c r="R243" s="240"/>
      <c r="S243" s="240"/>
      <c r="T243" s="240"/>
      <c r="U243" s="240"/>
      <c r="V243" s="240"/>
      <c r="W243" s="240"/>
      <c r="X243" s="240"/>
      <c r="Y243" s="240"/>
      <c r="Z243" s="240"/>
    </row>
    <row r="244" spans="1:26" ht="12.75" customHeight="1">
      <c r="A244" s="240"/>
      <c r="B244" s="240"/>
      <c r="C244" s="240"/>
      <c r="D244" s="240"/>
      <c r="E244" s="240"/>
      <c r="F244" s="240"/>
      <c r="G244" s="240"/>
      <c r="H244" s="240"/>
      <c r="I244" s="240"/>
      <c r="J244" s="240"/>
      <c r="K244" s="240"/>
      <c r="L244" s="240"/>
      <c r="M244" s="240"/>
      <c r="N244" s="240"/>
      <c r="O244" s="240"/>
      <c r="P244" s="240"/>
      <c r="Q244" s="240"/>
      <c r="R244" s="240"/>
      <c r="S244" s="240"/>
      <c r="T244" s="240"/>
      <c r="U244" s="240"/>
      <c r="V244" s="240"/>
      <c r="W244" s="240"/>
      <c r="X244" s="240"/>
      <c r="Y244" s="240"/>
      <c r="Z244" s="240"/>
    </row>
    <row r="245" spans="1:26" ht="12.75" customHeight="1">
      <c r="A245" s="240"/>
      <c r="B245" s="240"/>
      <c r="C245" s="240"/>
      <c r="D245" s="240"/>
      <c r="E245" s="240"/>
      <c r="F245" s="240"/>
      <c r="G245" s="240"/>
      <c r="H245" s="240"/>
      <c r="I245" s="240"/>
      <c r="J245" s="240"/>
      <c r="K245" s="240"/>
      <c r="L245" s="240"/>
      <c r="M245" s="240"/>
      <c r="N245" s="240"/>
      <c r="O245" s="240"/>
      <c r="P245" s="240"/>
      <c r="Q245" s="240"/>
      <c r="R245" s="240"/>
      <c r="S245" s="240"/>
      <c r="T245" s="240"/>
      <c r="U245" s="240"/>
      <c r="V245" s="240"/>
      <c r="W245" s="240"/>
      <c r="X245" s="240"/>
      <c r="Y245" s="240"/>
      <c r="Z245" s="240"/>
    </row>
    <row r="246" spans="1:26" ht="12.75" customHeight="1">
      <c r="A246" s="240"/>
      <c r="B246" s="240"/>
      <c r="C246" s="240"/>
      <c r="D246" s="240"/>
      <c r="E246" s="240"/>
      <c r="F246" s="240"/>
      <c r="G246" s="240"/>
      <c r="H246" s="240"/>
      <c r="I246" s="240"/>
      <c r="J246" s="240"/>
      <c r="K246" s="240"/>
      <c r="L246" s="240"/>
      <c r="M246" s="240"/>
      <c r="N246" s="240"/>
      <c r="O246" s="240"/>
      <c r="P246" s="240"/>
      <c r="Q246" s="240"/>
      <c r="R246" s="240"/>
      <c r="S246" s="240"/>
      <c r="T246" s="240"/>
      <c r="U246" s="240"/>
      <c r="V246" s="240"/>
      <c r="W246" s="240"/>
      <c r="X246" s="240"/>
      <c r="Y246" s="240"/>
      <c r="Z246" s="240"/>
    </row>
    <row r="247" spans="1:26" ht="12.75" customHeight="1">
      <c r="A247" s="240"/>
      <c r="B247" s="240"/>
      <c r="C247" s="240"/>
      <c r="D247" s="240"/>
      <c r="E247" s="240"/>
      <c r="F247" s="240"/>
      <c r="G247" s="240"/>
      <c r="H247" s="240"/>
      <c r="I247" s="240"/>
      <c r="J247" s="240"/>
      <c r="K247" s="240"/>
      <c r="L247" s="240"/>
      <c r="M247" s="240"/>
      <c r="N247" s="240"/>
      <c r="O247" s="240"/>
      <c r="P247" s="240"/>
      <c r="Q247" s="240"/>
      <c r="R247" s="240"/>
      <c r="S247" s="240"/>
      <c r="T247" s="240"/>
      <c r="U247" s="240"/>
      <c r="V247" s="240"/>
      <c r="W247" s="240"/>
      <c r="X247" s="240"/>
      <c r="Y247" s="240"/>
      <c r="Z247" s="240"/>
    </row>
    <row r="248" spans="1:26" ht="12.75" customHeight="1">
      <c r="A248" s="240"/>
      <c r="B248" s="240"/>
      <c r="C248" s="240"/>
      <c r="D248" s="240"/>
      <c r="E248" s="240"/>
      <c r="F248" s="240"/>
      <c r="G248" s="240"/>
      <c r="H248" s="240"/>
      <c r="I248" s="240"/>
      <c r="J248" s="240"/>
      <c r="K248" s="240"/>
      <c r="L248" s="240"/>
      <c r="M248" s="240"/>
      <c r="N248" s="240"/>
      <c r="O248" s="240"/>
      <c r="P248" s="240"/>
      <c r="Q248" s="240"/>
      <c r="R248" s="240"/>
      <c r="S248" s="240"/>
      <c r="T248" s="240"/>
      <c r="U248" s="240"/>
      <c r="V248" s="240"/>
      <c r="W248" s="240"/>
      <c r="X248" s="240"/>
      <c r="Y248" s="240"/>
      <c r="Z248" s="240"/>
    </row>
    <row r="249" spans="1:26" ht="12.75" customHeight="1">
      <c r="A249" s="240"/>
      <c r="B249" s="240"/>
      <c r="C249" s="240"/>
      <c r="D249" s="240"/>
      <c r="E249" s="240"/>
      <c r="F249" s="240"/>
      <c r="G249" s="240"/>
      <c r="H249" s="240"/>
      <c r="I249" s="240"/>
      <c r="J249" s="240"/>
      <c r="K249" s="240"/>
      <c r="L249" s="240"/>
      <c r="M249" s="240"/>
      <c r="N249" s="240"/>
      <c r="O249" s="240"/>
      <c r="P249" s="240"/>
      <c r="Q249" s="240"/>
      <c r="R249" s="240"/>
      <c r="S249" s="240"/>
      <c r="T249" s="240"/>
      <c r="U249" s="240"/>
      <c r="V249" s="240"/>
      <c r="W249" s="240"/>
      <c r="X249" s="240"/>
      <c r="Y249" s="240"/>
      <c r="Z249" s="240"/>
    </row>
    <row r="250" spans="1:26" ht="12.75" customHeight="1">
      <c r="A250" s="240"/>
      <c r="B250" s="240"/>
      <c r="C250" s="240"/>
      <c r="D250" s="240"/>
      <c r="E250" s="240"/>
      <c r="F250" s="240"/>
      <c r="G250" s="240"/>
      <c r="H250" s="240"/>
      <c r="I250" s="240"/>
      <c r="J250" s="240"/>
      <c r="K250" s="240"/>
      <c r="L250" s="240"/>
      <c r="M250" s="240"/>
      <c r="N250" s="240"/>
      <c r="O250" s="240"/>
      <c r="P250" s="240"/>
      <c r="Q250" s="240"/>
      <c r="R250" s="240"/>
      <c r="S250" s="240"/>
      <c r="T250" s="240"/>
      <c r="U250" s="240"/>
      <c r="V250" s="240"/>
      <c r="W250" s="240"/>
      <c r="X250" s="240"/>
      <c r="Y250" s="240"/>
      <c r="Z250" s="240"/>
    </row>
    <row r="251" spans="1:26" ht="12.75" customHeight="1">
      <c r="A251" s="240"/>
      <c r="B251" s="240"/>
      <c r="C251" s="240"/>
      <c r="D251" s="240"/>
      <c r="E251" s="240"/>
      <c r="F251" s="240"/>
      <c r="G251" s="240"/>
      <c r="H251" s="240"/>
      <c r="I251" s="240"/>
      <c r="J251" s="240"/>
      <c r="K251" s="240"/>
      <c r="L251" s="240"/>
      <c r="M251" s="240"/>
      <c r="N251" s="240"/>
      <c r="O251" s="240"/>
      <c r="P251" s="240"/>
      <c r="Q251" s="240"/>
      <c r="R251" s="240"/>
      <c r="S251" s="240"/>
      <c r="T251" s="240"/>
      <c r="U251" s="240"/>
      <c r="V251" s="240"/>
      <c r="W251" s="240"/>
      <c r="X251" s="240"/>
      <c r="Y251" s="240"/>
      <c r="Z251" s="240"/>
    </row>
    <row r="252" spans="1:26" ht="12.75" customHeight="1">
      <c r="A252" s="240"/>
      <c r="B252" s="240"/>
      <c r="C252" s="240"/>
      <c r="D252" s="240"/>
      <c r="E252" s="240"/>
      <c r="F252" s="240"/>
      <c r="G252" s="240"/>
      <c r="H252" s="240"/>
      <c r="I252" s="240"/>
      <c r="J252" s="240"/>
      <c r="K252" s="240"/>
      <c r="L252" s="240"/>
      <c r="M252" s="240"/>
      <c r="N252" s="240"/>
      <c r="O252" s="240"/>
      <c r="P252" s="240"/>
      <c r="Q252" s="240"/>
      <c r="R252" s="240"/>
      <c r="S252" s="240"/>
      <c r="T252" s="240"/>
      <c r="U252" s="240"/>
      <c r="V252" s="240"/>
      <c r="W252" s="240"/>
      <c r="X252" s="240"/>
      <c r="Y252" s="240"/>
      <c r="Z252" s="240"/>
    </row>
    <row r="253" spans="1:26" ht="12.75" customHeight="1">
      <c r="A253" s="240"/>
      <c r="B253" s="240"/>
      <c r="C253" s="240"/>
      <c r="D253" s="240"/>
      <c r="E253" s="240"/>
      <c r="F253" s="240"/>
      <c r="G253" s="240"/>
      <c r="H253" s="240"/>
      <c r="I253" s="240"/>
      <c r="J253" s="240"/>
      <c r="K253" s="240"/>
      <c r="L253" s="240"/>
      <c r="M253" s="240"/>
      <c r="N253" s="240"/>
      <c r="O253" s="240"/>
      <c r="P253" s="240"/>
      <c r="Q253" s="240"/>
      <c r="R253" s="240"/>
      <c r="S253" s="240"/>
      <c r="T253" s="240"/>
      <c r="U253" s="240"/>
      <c r="V253" s="240"/>
      <c r="W253" s="240"/>
      <c r="X253" s="240"/>
      <c r="Y253" s="240"/>
      <c r="Z253" s="240"/>
    </row>
    <row r="254" spans="1:26" ht="12.75" customHeight="1">
      <c r="A254" s="240"/>
      <c r="B254" s="240"/>
      <c r="C254" s="240"/>
      <c r="D254" s="240"/>
      <c r="E254" s="240"/>
      <c r="F254" s="240"/>
      <c r="G254" s="240"/>
      <c r="H254" s="240"/>
      <c r="I254" s="240"/>
      <c r="J254" s="240"/>
      <c r="K254" s="240"/>
      <c r="L254" s="240"/>
      <c r="M254" s="240"/>
      <c r="N254" s="240"/>
      <c r="O254" s="240"/>
      <c r="P254" s="240"/>
      <c r="Q254" s="240"/>
      <c r="R254" s="240"/>
      <c r="S254" s="240"/>
      <c r="T254" s="240"/>
      <c r="U254" s="240"/>
      <c r="V254" s="240"/>
      <c r="W254" s="240"/>
      <c r="X254" s="240"/>
      <c r="Y254" s="240"/>
      <c r="Z254" s="240"/>
    </row>
    <row r="255" spans="1:26" ht="12.75" customHeight="1">
      <c r="A255" s="240"/>
      <c r="B255" s="240"/>
      <c r="C255" s="240"/>
      <c r="D255" s="240"/>
      <c r="E255" s="240"/>
      <c r="F255" s="240"/>
      <c r="G255" s="240"/>
      <c r="H255" s="240"/>
      <c r="I255" s="240"/>
      <c r="J255" s="240"/>
      <c r="K255" s="240"/>
      <c r="L255" s="240"/>
      <c r="M255" s="240"/>
      <c r="N255" s="240"/>
      <c r="O255" s="240"/>
      <c r="P255" s="240"/>
      <c r="Q255" s="240"/>
      <c r="R255" s="240"/>
      <c r="S255" s="240"/>
      <c r="T255" s="240"/>
      <c r="U255" s="240"/>
      <c r="V255" s="240"/>
      <c r="W255" s="240"/>
      <c r="X255" s="240"/>
      <c r="Y255" s="240"/>
      <c r="Z255" s="240"/>
    </row>
    <row r="256" spans="1:26" ht="12.75" customHeight="1">
      <c r="A256" s="240"/>
      <c r="B256" s="240"/>
      <c r="C256" s="240"/>
      <c r="D256" s="240"/>
      <c r="E256" s="240"/>
      <c r="F256" s="240"/>
      <c r="G256" s="240"/>
      <c r="H256" s="240"/>
      <c r="I256" s="240"/>
      <c r="J256" s="240"/>
      <c r="K256" s="240"/>
      <c r="L256" s="240"/>
      <c r="M256" s="240"/>
      <c r="N256" s="240"/>
      <c r="O256" s="240"/>
      <c r="P256" s="240"/>
      <c r="Q256" s="240"/>
      <c r="R256" s="240"/>
      <c r="S256" s="240"/>
      <c r="T256" s="240"/>
      <c r="U256" s="240"/>
      <c r="V256" s="240"/>
      <c r="W256" s="240"/>
      <c r="X256" s="240"/>
      <c r="Y256" s="240"/>
      <c r="Z256" s="240"/>
    </row>
    <row r="257" spans="1:26" ht="12.75" customHeight="1">
      <c r="A257" s="240"/>
      <c r="B257" s="240"/>
      <c r="C257" s="240"/>
      <c r="D257" s="240"/>
      <c r="E257" s="240"/>
      <c r="F257" s="240"/>
      <c r="G257" s="240"/>
      <c r="H257" s="240"/>
      <c r="I257" s="240"/>
      <c r="J257" s="240"/>
      <c r="K257" s="240"/>
      <c r="L257" s="240"/>
      <c r="M257" s="240"/>
      <c r="N257" s="240"/>
      <c r="O257" s="240"/>
      <c r="P257" s="240"/>
      <c r="Q257" s="240"/>
      <c r="R257" s="240"/>
      <c r="S257" s="240"/>
      <c r="T257" s="240"/>
      <c r="U257" s="240"/>
      <c r="V257" s="240"/>
      <c r="W257" s="240"/>
      <c r="X257" s="240"/>
      <c r="Y257" s="240"/>
      <c r="Z257" s="240"/>
    </row>
    <row r="258" spans="1:26" ht="12.75" customHeight="1">
      <c r="A258" s="240"/>
      <c r="B258" s="240"/>
      <c r="C258" s="240"/>
      <c r="D258" s="240"/>
      <c r="E258" s="240"/>
      <c r="F258" s="240"/>
      <c r="G258" s="240"/>
      <c r="H258" s="240"/>
      <c r="I258" s="240"/>
      <c r="J258" s="240"/>
      <c r="K258" s="240"/>
      <c r="L258" s="240"/>
      <c r="M258" s="240"/>
      <c r="N258" s="240"/>
      <c r="O258" s="240"/>
      <c r="P258" s="240"/>
      <c r="Q258" s="240"/>
      <c r="R258" s="240"/>
      <c r="S258" s="240"/>
      <c r="T258" s="240"/>
      <c r="U258" s="240"/>
      <c r="V258" s="240"/>
      <c r="W258" s="240"/>
      <c r="X258" s="240"/>
      <c r="Y258" s="240"/>
      <c r="Z258" s="240"/>
    </row>
    <row r="259" spans="1:26" ht="12.75" customHeight="1">
      <c r="A259" s="240"/>
      <c r="B259" s="240"/>
      <c r="C259" s="240"/>
      <c r="D259" s="240"/>
      <c r="E259" s="240"/>
      <c r="F259" s="240"/>
      <c r="G259" s="240"/>
      <c r="H259" s="240"/>
      <c r="I259" s="240"/>
      <c r="J259" s="240"/>
      <c r="K259" s="240"/>
      <c r="L259" s="240"/>
      <c r="M259" s="240"/>
      <c r="N259" s="240"/>
      <c r="O259" s="240"/>
      <c r="P259" s="240"/>
      <c r="Q259" s="240"/>
      <c r="R259" s="240"/>
      <c r="S259" s="240"/>
      <c r="T259" s="240"/>
      <c r="U259" s="240"/>
      <c r="V259" s="240"/>
      <c r="W259" s="240"/>
      <c r="X259" s="240"/>
      <c r="Y259" s="240"/>
      <c r="Z259" s="240"/>
    </row>
    <row r="260" spans="1:26" ht="12.75" customHeight="1">
      <c r="A260" s="240"/>
      <c r="B260" s="240"/>
      <c r="C260" s="240"/>
      <c r="D260" s="240"/>
      <c r="E260" s="240"/>
      <c r="F260" s="240"/>
      <c r="G260" s="240"/>
      <c r="H260" s="240"/>
      <c r="I260" s="240"/>
      <c r="J260" s="240"/>
      <c r="K260" s="240"/>
      <c r="L260" s="240"/>
      <c r="M260" s="240"/>
      <c r="N260" s="240"/>
      <c r="O260" s="240"/>
      <c r="P260" s="240"/>
      <c r="Q260" s="240"/>
      <c r="R260" s="240"/>
      <c r="S260" s="240"/>
      <c r="T260" s="240"/>
      <c r="U260" s="240"/>
      <c r="V260" s="240"/>
      <c r="W260" s="240"/>
      <c r="X260" s="240"/>
      <c r="Y260" s="240"/>
      <c r="Z260" s="240"/>
    </row>
    <row r="261" spans="1:26" ht="12.75" customHeight="1">
      <c r="A261" s="240"/>
      <c r="B261" s="240"/>
      <c r="C261" s="240"/>
      <c r="D261" s="240"/>
      <c r="E261" s="240"/>
      <c r="F261" s="240"/>
      <c r="G261" s="240"/>
      <c r="H261" s="240"/>
      <c r="I261" s="240"/>
      <c r="J261" s="240"/>
      <c r="K261" s="240"/>
      <c r="L261" s="240"/>
      <c r="M261" s="240"/>
      <c r="N261" s="240"/>
      <c r="O261" s="240"/>
      <c r="P261" s="240"/>
      <c r="Q261" s="240"/>
      <c r="R261" s="240"/>
      <c r="S261" s="240"/>
      <c r="T261" s="240"/>
      <c r="U261" s="240"/>
      <c r="V261" s="240"/>
      <c r="W261" s="240"/>
      <c r="X261" s="240"/>
      <c r="Y261" s="240"/>
      <c r="Z261" s="240"/>
    </row>
    <row r="262" spans="1:26" ht="12.75" customHeight="1">
      <c r="A262" s="240"/>
      <c r="B262" s="240"/>
      <c r="C262" s="240"/>
      <c r="D262" s="240"/>
      <c r="E262" s="240"/>
      <c r="F262" s="240"/>
      <c r="G262" s="240"/>
      <c r="H262" s="240"/>
      <c r="I262" s="240"/>
      <c r="J262" s="240"/>
      <c r="K262" s="240"/>
      <c r="L262" s="240"/>
      <c r="M262" s="240"/>
      <c r="N262" s="240"/>
      <c r="O262" s="240"/>
      <c r="P262" s="240"/>
      <c r="Q262" s="240"/>
      <c r="R262" s="240"/>
      <c r="S262" s="240"/>
      <c r="T262" s="240"/>
      <c r="U262" s="240"/>
      <c r="V262" s="240"/>
      <c r="W262" s="240"/>
      <c r="X262" s="240"/>
      <c r="Y262" s="240"/>
      <c r="Z262" s="240"/>
    </row>
    <row r="263" spans="1:26" ht="12.75" customHeight="1">
      <c r="A263" s="240"/>
      <c r="B263" s="240"/>
      <c r="C263" s="240"/>
      <c r="D263" s="240"/>
      <c r="E263" s="240"/>
      <c r="F263" s="240"/>
      <c r="G263" s="240"/>
      <c r="H263" s="240"/>
      <c r="I263" s="240"/>
      <c r="J263" s="240"/>
      <c r="K263" s="240"/>
      <c r="L263" s="240"/>
      <c r="M263" s="240"/>
      <c r="N263" s="240"/>
      <c r="O263" s="240"/>
      <c r="P263" s="240"/>
      <c r="Q263" s="240"/>
      <c r="R263" s="240"/>
      <c r="S263" s="240"/>
      <c r="T263" s="240"/>
      <c r="U263" s="240"/>
      <c r="V263" s="240"/>
      <c r="W263" s="240"/>
      <c r="X263" s="240"/>
      <c r="Y263" s="240"/>
      <c r="Z263" s="240"/>
    </row>
    <row r="264" spans="1:26" ht="12.75" customHeight="1">
      <c r="A264" s="240"/>
      <c r="B264" s="240"/>
      <c r="C264" s="240"/>
      <c r="D264" s="240"/>
      <c r="E264" s="240"/>
      <c r="F264" s="240"/>
      <c r="G264" s="240"/>
      <c r="H264" s="240"/>
      <c r="I264" s="240"/>
      <c r="J264" s="240"/>
      <c r="K264" s="240"/>
      <c r="L264" s="240"/>
      <c r="M264" s="240"/>
      <c r="N264" s="240"/>
      <c r="O264" s="240"/>
      <c r="P264" s="240"/>
      <c r="Q264" s="240"/>
      <c r="R264" s="240"/>
      <c r="S264" s="240"/>
      <c r="T264" s="240"/>
      <c r="U264" s="240"/>
      <c r="V264" s="240"/>
      <c r="W264" s="240"/>
      <c r="X264" s="240"/>
      <c r="Y264" s="240"/>
      <c r="Z264" s="240"/>
    </row>
    <row r="265" spans="1:26" ht="12.75" customHeight="1">
      <c r="A265" s="240"/>
      <c r="B265" s="240"/>
      <c r="C265" s="240"/>
      <c r="D265" s="240"/>
      <c r="E265" s="240"/>
      <c r="F265" s="240"/>
      <c r="G265" s="240"/>
      <c r="H265" s="240"/>
      <c r="I265" s="240"/>
      <c r="J265" s="240"/>
      <c r="K265" s="240"/>
      <c r="L265" s="240"/>
      <c r="M265" s="240"/>
      <c r="N265" s="240"/>
      <c r="O265" s="240"/>
      <c r="P265" s="240"/>
      <c r="Q265" s="240"/>
      <c r="R265" s="240"/>
      <c r="S265" s="240"/>
      <c r="T265" s="240"/>
      <c r="U265" s="240"/>
      <c r="V265" s="240"/>
      <c r="W265" s="240"/>
      <c r="X265" s="240"/>
      <c r="Y265" s="240"/>
      <c r="Z265" s="240"/>
    </row>
    <row r="266" spans="1:26" ht="12.75" customHeight="1">
      <c r="A266" s="240"/>
      <c r="B266" s="240"/>
      <c r="C266" s="240"/>
      <c r="D266" s="240"/>
      <c r="E266" s="240"/>
      <c r="F266" s="240"/>
      <c r="G266" s="240"/>
      <c r="H266" s="240"/>
      <c r="I266" s="240"/>
      <c r="J266" s="240"/>
      <c r="K266" s="240"/>
      <c r="L266" s="240"/>
      <c r="M266" s="240"/>
      <c r="N266" s="240"/>
      <c r="O266" s="240"/>
      <c r="P266" s="240"/>
      <c r="Q266" s="240"/>
      <c r="R266" s="240"/>
      <c r="S266" s="240"/>
      <c r="T266" s="240"/>
      <c r="U266" s="240"/>
      <c r="V266" s="240"/>
      <c r="W266" s="240"/>
      <c r="X266" s="240"/>
      <c r="Y266" s="240"/>
      <c r="Z266" s="240"/>
    </row>
    <row r="267" spans="1:26" ht="12.75" customHeight="1">
      <c r="A267" s="240"/>
      <c r="B267" s="240"/>
      <c r="C267" s="240"/>
      <c r="D267" s="240"/>
      <c r="E267" s="240"/>
      <c r="F267" s="240"/>
      <c r="G267" s="240"/>
      <c r="H267" s="240"/>
      <c r="I267" s="240"/>
      <c r="J267" s="240"/>
      <c r="K267" s="240"/>
      <c r="L267" s="240"/>
      <c r="M267" s="240"/>
      <c r="N267" s="240"/>
      <c r="O267" s="240"/>
      <c r="P267" s="240"/>
      <c r="Q267" s="240"/>
      <c r="R267" s="240"/>
      <c r="S267" s="240"/>
      <c r="T267" s="240"/>
      <c r="U267" s="240"/>
      <c r="V267" s="240"/>
      <c r="W267" s="240"/>
      <c r="X267" s="240"/>
      <c r="Y267" s="240"/>
      <c r="Z267" s="240"/>
    </row>
    <row r="268" spans="1:26" ht="12.75" customHeight="1">
      <c r="A268" s="240"/>
      <c r="B268" s="240"/>
      <c r="C268" s="240"/>
      <c r="D268" s="240"/>
      <c r="E268" s="240"/>
      <c r="F268" s="240"/>
      <c r="G268" s="240"/>
      <c r="H268" s="240"/>
      <c r="I268" s="240"/>
      <c r="J268" s="240"/>
      <c r="K268" s="240"/>
      <c r="L268" s="240"/>
      <c r="M268" s="240"/>
      <c r="N268" s="240"/>
      <c r="O268" s="240"/>
      <c r="P268" s="240"/>
      <c r="Q268" s="240"/>
      <c r="R268" s="240"/>
      <c r="S268" s="240"/>
      <c r="T268" s="240"/>
      <c r="U268" s="240"/>
      <c r="V268" s="240"/>
      <c r="W268" s="240"/>
      <c r="X268" s="240"/>
      <c r="Y268" s="240"/>
      <c r="Z268" s="240"/>
    </row>
    <row r="269" spans="1:26" ht="12.75" customHeight="1">
      <c r="A269" s="240"/>
      <c r="B269" s="240"/>
      <c r="C269" s="240"/>
      <c r="D269" s="240"/>
      <c r="E269" s="240"/>
      <c r="F269" s="240"/>
      <c r="G269" s="240"/>
      <c r="H269" s="240"/>
      <c r="I269" s="240"/>
      <c r="J269" s="240"/>
      <c r="K269" s="240"/>
      <c r="L269" s="240"/>
      <c r="M269" s="240"/>
      <c r="N269" s="240"/>
      <c r="O269" s="240"/>
      <c r="P269" s="240"/>
      <c r="Q269" s="240"/>
      <c r="R269" s="240"/>
      <c r="S269" s="240"/>
      <c r="T269" s="240"/>
      <c r="U269" s="240"/>
      <c r="V269" s="240"/>
      <c r="W269" s="240"/>
      <c r="X269" s="240"/>
      <c r="Y269" s="240"/>
      <c r="Z269" s="240"/>
    </row>
    <row r="270" spans="1:26" ht="12.75" customHeight="1">
      <c r="A270" s="240"/>
      <c r="B270" s="240"/>
      <c r="C270" s="240"/>
      <c r="D270" s="240"/>
      <c r="E270" s="240"/>
      <c r="F270" s="240"/>
      <c r="G270" s="240"/>
      <c r="H270" s="240"/>
      <c r="I270" s="240"/>
      <c r="J270" s="240"/>
      <c r="K270" s="240"/>
      <c r="L270" s="240"/>
      <c r="M270" s="240"/>
      <c r="N270" s="240"/>
      <c r="O270" s="240"/>
      <c r="P270" s="240"/>
      <c r="Q270" s="240"/>
      <c r="R270" s="240"/>
      <c r="S270" s="240"/>
      <c r="T270" s="240"/>
      <c r="U270" s="240"/>
      <c r="V270" s="240"/>
      <c r="W270" s="240"/>
      <c r="X270" s="240"/>
      <c r="Y270" s="240"/>
      <c r="Z270" s="240"/>
    </row>
    <row r="271" spans="1:26" ht="12.75" customHeight="1">
      <c r="A271" s="240"/>
      <c r="B271" s="240"/>
      <c r="C271" s="240"/>
      <c r="D271" s="240"/>
      <c r="E271" s="240"/>
      <c r="F271" s="240"/>
      <c r="G271" s="240"/>
      <c r="H271" s="240"/>
      <c r="I271" s="240"/>
      <c r="J271" s="240"/>
      <c r="K271" s="240"/>
      <c r="L271" s="240"/>
      <c r="M271" s="240"/>
      <c r="N271" s="240"/>
      <c r="O271" s="240"/>
      <c r="P271" s="240"/>
      <c r="Q271" s="240"/>
      <c r="R271" s="240"/>
      <c r="S271" s="240"/>
      <c r="T271" s="240"/>
      <c r="U271" s="240"/>
      <c r="V271" s="240"/>
      <c r="W271" s="240"/>
      <c r="X271" s="240"/>
      <c r="Y271" s="240"/>
      <c r="Z271" s="240"/>
    </row>
    <row r="272" spans="1:26" ht="12.75" customHeight="1">
      <c r="A272" s="240"/>
      <c r="B272" s="240"/>
      <c r="C272" s="240"/>
      <c r="D272" s="240"/>
      <c r="E272" s="240"/>
      <c r="F272" s="240"/>
      <c r="G272" s="240"/>
      <c r="H272" s="240"/>
      <c r="I272" s="240"/>
      <c r="J272" s="240"/>
      <c r="K272" s="240"/>
      <c r="L272" s="240"/>
      <c r="M272" s="240"/>
      <c r="N272" s="240"/>
      <c r="O272" s="240"/>
      <c r="P272" s="240"/>
      <c r="Q272" s="240"/>
      <c r="R272" s="240"/>
      <c r="S272" s="240"/>
      <c r="T272" s="240"/>
      <c r="U272" s="240"/>
      <c r="V272" s="240"/>
      <c r="W272" s="240"/>
      <c r="X272" s="240"/>
      <c r="Y272" s="240"/>
      <c r="Z272" s="240"/>
    </row>
    <row r="273" spans="1:26" ht="12.75" customHeight="1">
      <c r="A273" s="240"/>
      <c r="B273" s="240"/>
      <c r="C273" s="240"/>
      <c r="D273" s="240"/>
      <c r="E273" s="240"/>
      <c r="F273" s="240"/>
      <c r="G273" s="240"/>
      <c r="H273" s="240"/>
      <c r="I273" s="240"/>
      <c r="J273" s="240"/>
      <c r="K273" s="240"/>
      <c r="L273" s="240"/>
      <c r="M273" s="240"/>
      <c r="N273" s="240"/>
      <c r="O273" s="240"/>
      <c r="P273" s="240"/>
      <c r="Q273" s="240"/>
      <c r="R273" s="240"/>
      <c r="S273" s="240"/>
      <c r="T273" s="240"/>
      <c r="U273" s="240"/>
      <c r="V273" s="240"/>
      <c r="W273" s="240"/>
      <c r="X273" s="240"/>
      <c r="Y273" s="240"/>
      <c r="Z273" s="240"/>
    </row>
    <row r="274" spans="1:26" ht="12.75" customHeight="1">
      <c r="A274" s="240"/>
      <c r="B274" s="240"/>
      <c r="C274" s="240"/>
      <c r="D274" s="240"/>
      <c r="E274" s="240"/>
      <c r="F274" s="240"/>
      <c r="G274" s="240"/>
      <c r="H274" s="240"/>
      <c r="I274" s="240"/>
      <c r="J274" s="240"/>
      <c r="K274" s="240"/>
      <c r="L274" s="240"/>
      <c r="M274" s="240"/>
      <c r="N274" s="240"/>
      <c r="O274" s="240"/>
      <c r="P274" s="240"/>
      <c r="Q274" s="240"/>
      <c r="R274" s="240"/>
      <c r="S274" s="240"/>
      <c r="T274" s="240"/>
      <c r="U274" s="240"/>
      <c r="V274" s="240"/>
      <c r="W274" s="240"/>
      <c r="X274" s="240"/>
      <c r="Y274" s="240"/>
      <c r="Z274" s="240"/>
    </row>
    <row r="275" spans="1:26" ht="12.75" customHeight="1">
      <c r="A275" s="240"/>
      <c r="B275" s="240"/>
      <c r="C275" s="240"/>
      <c r="D275" s="240"/>
      <c r="E275" s="240"/>
      <c r="F275" s="240"/>
      <c r="G275" s="240"/>
      <c r="H275" s="240"/>
      <c r="I275" s="240"/>
      <c r="J275" s="240"/>
      <c r="K275" s="240"/>
      <c r="L275" s="240"/>
      <c r="M275" s="240"/>
      <c r="N275" s="240"/>
      <c r="O275" s="240"/>
      <c r="P275" s="240"/>
      <c r="Q275" s="240"/>
      <c r="R275" s="240"/>
      <c r="S275" s="240"/>
      <c r="T275" s="240"/>
      <c r="U275" s="240"/>
      <c r="V275" s="240"/>
      <c r="W275" s="240"/>
      <c r="X275" s="240"/>
      <c r="Y275" s="240"/>
      <c r="Z275" s="240"/>
    </row>
    <row r="276" spans="1:26" ht="12.75" customHeight="1">
      <c r="A276" s="240"/>
      <c r="B276" s="240"/>
      <c r="C276" s="240"/>
      <c r="D276" s="240"/>
      <c r="E276" s="240"/>
      <c r="F276" s="240"/>
      <c r="G276" s="240"/>
      <c r="H276" s="240"/>
      <c r="I276" s="240"/>
      <c r="J276" s="240"/>
      <c r="K276" s="240"/>
      <c r="L276" s="240"/>
      <c r="M276" s="240"/>
      <c r="N276" s="240"/>
      <c r="O276" s="240"/>
      <c r="P276" s="240"/>
      <c r="Q276" s="240"/>
      <c r="R276" s="240"/>
      <c r="S276" s="240"/>
      <c r="T276" s="240"/>
      <c r="U276" s="240"/>
      <c r="V276" s="240"/>
      <c r="W276" s="240"/>
      <c r="X276" s="240"/>
      <c r="Y276" s="240"/>
      <c r="Z276" s="240"/>
    </row>
    <row r="277" spans="1:26" ht="12.75" customHeight="1">
      <c r="A277" s="240"/>
      <c r="B277" s="240"/>
      <c r="C277" s="240"/>
      <c r="D277" s="240"/>
      <c r="E277" s="240"/>
      <c r="F277" s="240"/>
      <c r="G277" s="240"/>
      <c r="H277" s="240"/>
      <c r="I277" s="240"/>
      <c r="J277" s="240"/>
      <c r="K277" s="240"/>
      <c r="L277" s="240"/>
      <c r="M277" s="240"/>
      <c r="N277" s="240"/>
      <c r="O277" s="240"/>
      <c r="P277" s="240"/>
      <c r="Q277" s="240"/>
      <c r="R277" s="240"/>
      <c r="S277" s="240"/>
      <c r="T277" s="240"/>
      <c r="U277" s="240"/>
      <c r="V277" s="240"/>
      <c r="W277" s="240"/>
      <c r="X277" s="240"/>
      <c r="Y277" s="240"/>
      <c r="Z277" s="240"/>
    </row>
    <row r="278" spans="1:26" ht="12.75" customHeight="1">
      <c r="A278" s="240"/>
      <c r="B278" s="240"/>
      <c r="C278" s="240"/>
      <c r="D278" s="240"/>
      <c r="E278" s="240"/>
      <c r="F278" s="240"/>
      <c r="G278" s="240"/>
      <c r="H278" s="240"/>
      <c r="I278" s="240"/>
      <c r="J278" s="240"/>
      <c r="K278" s="240"/>
      <c r="L278" s="240"/>
      <c r="M278" s="240"/>
      <c r="N278" s="240"/>
      <c r="O278" s="240"/>
      <c r="P278" s="240"/>
      <c r="Q278" s="240"/>
      <c r="R278" s="240"/>
      <c r="S278" s="240"/>
      <c r="T278" s="240"/>
      <c r="U278" s="240"/>
      <c r="V278" s="240"/>
      <c r="W278" s="240"/>
      <c r="X278" s="240"/>
      <c r="Y278" s="240"/>
      <c r="Z278" s="240"/>
    </row>
    <row r="279" spans="1:26" ht="12.75" customHeight="1">
      <c r="A279" s="240"/>
      <c r="B279" s="240"/>
      <c r="C279" s="240"/>
      <c r="D279" s="240"/>
      <c r="E279" s="240"/>
      <c r="F279" s="240"/>
      <c r="G279" s="240"/>
      <c r="H279" s="240"/>
      <c r="I279" s="240"/>
      <c r="J279" s="240"/>
      <c r="K279" s="240"/>
      <c r="L279" s="240"/>
      <c r="M279" s="240"/>
      <c r="N279" s="240"/>
      <c r="O279" s="240"/>
      <c r="P279" s="240"/>
      <c r="Q279" s="240"/>
      <c r="R279" s="240"/>
      <c r="S279" s="240"/>
      <c r="T279" s="240"/>
      <c r="U279" s="240"/>
      <c r="V279" s="240"/>
      <c r="W279" s="240"/>
      <c r="X279" s="240"/>
      <c r="Y279" s="240"/>
      <c r="Z279" s="240"/>
    </row>
    <row r="280" spans="1:26" ht="12.75" customHeight="1">
      <c r="A280" s="240"/>
      <c r="B280" s="240"/>
      <c r="C280" s="240"/>
      <c r="D280" s="240"/>
      <c r="E280" s="240"/>
      <c r="F280" s="240"/>
      <c r="G280" s="240"/>
      <c r="H280" s="240"/>
      <c r="I280" s="240"/>
      <c r="J280" s="240"/>
      <c r="K280" s="240"/>
      <c r="L280" s="240"/>
      <c r="M280" s="240"/>
      <c r="N280" s="240"/>
      <c r="O280" s="240"/>
      <c r="P280" s="240"/>
      <c r="Q280" s="240"/>
      <c r="R280" s="240"/>
      <c r="S280" s="240"/>
      <c r="T280" s="240"/>
      <c r="U280" s="240"/>
      <c r="V280" s="240"/>
      <c r="W280" s="240"/>
      <c r="X280" s="240"/>
      <c r="Y280" s="240"/>
      <c r="Z280" s="240"/>
    </row>
    <row r="281" spans="1:26" ht="12.75" customHeight="1">
      <c r="A281" s="240"/>
      <c r="B281" s="240"/>
      <c r="C281" s="240"/>
      <c r="D281" s="240"/>
      <c r="E281" s="240"/>
      <c r="F281" s="240"/>
      <c r="G281" s="240"/>
      <c r="H281" s="240"/>
      <c r="I281" s="240"/>
      <c r="J281" s="240"/>
      <c r="K281" s="240"/>
      <c r="L281" s="240"/>
      <c r="M281" s="240"/>
      <c r="N281" s="240"/>
      <c r="O281" s="240"/>
      <c r="P281" s="240"/>
      <c r="Q281" s="240"/>
      <c r="R281" s="240"/>
      <c r="S281" s="240"/>
      <c r="T281" s="240"/>
      <c r="U281" s="240"/>
      <c r="V281" s="240"/>
      <c r="W281" s="240"/>
      <c r="X281" s="240"/>
      <c r="Y281" s="240"/>
      <c r="Z281" s="240"/>
    </row>
    <row r="282" spans="1:26" ht="12.75" customHeight="1">
      <c r="A282" s="240"/>
      <c r="B282" s="240"/>
      <c r="C282" s="240"/>
      <c r="D282" s="240"/>
      <c r="E282" s="240"/>
      <c r="F282" s="240"/>
      <c r="G282" s="240"/>
      <c r="H282" s="240"/>
      <c r="I282" s="240"/>
      <c r="J282" s="240"/>
      <c r="K282" s="240"/>
      <c r="L282" s="240"/>
      <c r="M282" s="240"/>
      <c r="N282" s="240"/>
      <c r="O282" s="240"/>
      <c r="P282" s="240"/>
      <c r="Q282" s="240"/>
      <c r="R282" s="240"/>
      <c r="S282" s="240"/>
      <c r="T282" s="240"/>
      <c r="U282" s="240"/>
      <c r="V282" s="240"/>
      <c r="W282" s="240"/>
      <c r="X282" s="240"/>
      <c r="Y282" s="240"/>
      <c r="Z282" s="240"/>
    </row>
    <row r="283" spans="1:26" ht="12.75" customHeight="1">
      <c r="A283" s="240"/>
      <c r="B283" s="240"/>
      <c r="C283" s="240"/>
      <c r="D283" s="240"/>
      <c r="E283" s="240"/>
      <c r="F283" s="240"/>
      <c r="G283" s="240"/>
      <c r="H283" s="240"/>
      <c r="I283" s="240"/>
      <c r="J283" s="240"/>
      <c r="K283" s="240"/>
      <c r="L283" s="240"/>
      <c r="M283" s="240"/>
      <c r="N283" s="240"/>
      <c r="O283" s="240"/>
      <c r="P283" s="240"/>
      <c r="Q283" s="240"/>
      <c r="R283" s="240"/>
      <c r="S283" s="240"/>
      <c r="T283" s="240"/>
      <c r="U283" s="240"/>
      <c r="V283" s="240"/>
      <c r="W283" s="240"/>
      <c r="X283" s="240"/>
      <c r="Y283" s="240"/>
      <c r="Z283" s="240"/>
    </row>
    <row r="284" spans="1:26" ht="12.75" customHeight="1">
      <c r="A284" s="240"/>
      <c r="B284" s="240"/>
      <c r="C284" s="240"/>
      <c r="D284" s="240"/>
      <c r="E284" s="240"/>
      <c r="F284" s="240"/>
      <c r="G284" s="240"/>
      <c r="H284" s="240"/>
      <c r="I284" s="240"/>
      <c r="J284" s="240"/>
      <c r="K284" s="240"/>
      <c r="L284" s="240"/>
      <c r="M284" s="240"/>
      <c r="N284" s="240"/>
      <c r="O284" s="240"/>
      <c r="P284" s="240"/>
      <c r="Q284" s="240"/>
      <c r="R284" s="240"/>
      <c r="S284" s="240"/>
      <c r="T284" s="240"/>
      <c r="U284" s="240"/>
      <c r="V284" s="240"/>
      <c r="W284" s="240"/>
      <c r="X284" s="240"/>
      <c r="Y284" s="240"/>
      <c r="Z284" s="240"/>
    </row>
    <row r="285" spans="1:26" ht="12.75" customHeight="1">
      <c r="A285" s="240"/>
      <c r="B285" s="240"/>
      <c r="C285" s="240"/>
      <c r="D285" s="240"/>
      <c r="E285" s="240"/>
      <c r="F285" s="240"/>
      <c r="G285" s="240"/>
      <c r="H285" s="240"/>
      <c r="I285" s="240"/>
      <c r="J285" s="240"/>
      <c r="K285" s="240"/>
      <c r="L285" s="240"/>
      <c r="M285" s="240"/>
      <c r="N285" s="240"/>
      <c r="O285" s="240"/>
      <c r="P285" s="240"/>
      <c r="Q285" s="240"/>
      <c r="R285" s="240"/>
      <c r="S285" s="240"/>
      <c r="T285" s="240"/>
      <c r="U285" s="240"/>
      <c r="V285" s="240"/>
      <c r="W285" s="240"/>
      <c r="X285" s="240"/>
      <c r="Y285" s="240"/>
      <c r="Z285" s="240"/>
    </row>
    <row r="286" spans="1:26" ht="12.75" customHeight="1">
      <c r="A286" s="240"/>
      <c r="B286" s="240"/>
      <c r="C286" s="240"/>
      <c r="D286" s="240"/>
      <c r="E286" s="240"/>
      <c r="F286" s="240"/>
      <c r="G286" s="240"/>
      <c r="H286" s="240"/>
      <c r="I286" s="240"/>
      <c r="J286" s="240"/>
      <c r="K286" s="240"/>
      <c r="L286" s="240"/>
      <c r="M286" s="240"/>
      <c r="N286" s="240"/>
      <c r="O286" s="240"/>
      <c r="P286" s="240"/>
      <c r="Q286" s="240"/>
      <c r="R286" s="240"/>
      <c r="S286" s="240"/>
      <c r="T286" s="240"/>
      <c r="U286" s="240"/>
      <c r="V286" s="240"/>
      <c r="W286" s="240"/>
      <c r="X286" s="240"/>
      <c r="Y286" s="240"/>
      <c r="Z286" s="240"/>
    </row>
    <row r="287" spans="1:26" ht="12.75" customHeight="1">
      <c r="A287" s="240"/>
      <c r="B287" s="240"/>
      <c r="C287" s="240"/>
      <c r="D287" s="240"/>
      <c r="E287" s="240"/>
      <c r="F287" s="240"/>
      <c r="G287" s="240"/>
      <c r="H287" s="240"/>
      <c r="I287" s="240"/>
      <c r="J287" s="240"/>
      <c r="K287" s="240"/>
      <c r="L287" s="240"/>
      <c r="M287" s="240"/>
      <c r="N287" s="240"/>
      <c r="O287" s="240"/>
      <c r="P287" s="240"/>
      <c r="Q287" s="240"/>
      <c r="R287" s="240"/>
      <c r="S287" s="240"/>
      <c r="T287" s="240"/>
      <c r="U287" s="240"/>
      <c r="V287" s="240"/>
      <c r="W287" s="240"/>
      <c r="X287" s="240"/>
      <c r="Y287" s="240"/>
      <c r="Z287" s="240"/>
    </row>
    <row r="288" spans="1:26" ht="12.75" customHeight="1">
      <c r="A288" s="240"/>
      <c r="B288" s="240"/>
      <c r="C288" s="240"/>
      <c r="D288" s="240"/>
      <c r="E288" s="240"/>
      <c r="F288" s="240"/>
      <c r="G288" s="240"/>
      <c r="H288" s="240"/>
      <c r="I288" s="240"/>
      <c r="J288" s="240"/>
      <c r="K288" s="240"/>
      <c r="L288" s="240"/>
      <c r="M288" s="240"/>
      <c r="N288" s="240"/>
      <c r="O288" s="240"/>
      <c r="P288" s="240"/>
      <c r="Q288" s="240"/>
      <c r="R288" s="240"/>
      <c r="S288" s="240"/>
      <c r="T288" s="240"/>
      <c r="U288" s="240"/>
      <c r="V288" s="240"/>
      <c r="W288" s="240"/>
      <c r="X288" s="240"/>
      <c r="Y288" s="240"/>
      <c r="Z288" s="240"/>
    </row>
    <row r="289" spans="1:26" ht="12.75" customHeight="1">
      <c r="A289" s="240"/>
      <c r="B289" s="240"/>
      <c r="C289" s="240"/>
      <c r="D289" s="240"/>
      <c r="E289" s="240"/>
      <c r="F289" s="240"/>
      <c r="G289" s="240"/>
      <c r="H289" s="240"/>
      <c r="I289" s="240"/>
      <c r="J289" s="240"/>
      <c r="K289" s="240"/>
      <c r="L289" s="240"/>
      <c r="M289" s="240"/>
      <c r="N289" s="240"/>
      <c r="O289" s="240"/>
      <c r="P289" s="240"/>
      <c r="Q289" s="240"/>
      <c r="R289" s="240"/>
      <c r="S289" s="240"/>
      <c r="T289" s="240"/>
      <c r="U289" s="240"/>
      <c r="V289" s="240"/>
      <c r="W289" s="240"/>
      <c r="X289" s="240"/>
      <c r="Y289" s="240"/>
      <c r="Z289" s="240"/>
    </row>
    <row r="290" spans="1:26" ht="12.75" customHeight="1">
      <c r="A290" s="240"/>
      <c r="B290" s="240"/>
      <c r="C290" s="240"/>
      <c r="D290" s="240"/>
      <c r="E290" s="240"/>
      <c r="F290" s="240"/>
      <c r="G290" s="240"/>
      <c r="H290" s="240"/>
      <c r="I290" s="240"/>
      <c r="J290" s="240"/>
      <c r="K290" s="240"/>
      <c r="L290" s="240"/>
      <c r="M290" s="240"/>
      <c r="N290" s="240"/>
      <c r="O290" s="240"/>
      <c r="P290" s="240"/>
      <c r="Q290" s="240"/>
      <c r="R290" s="240"/>
      <c r="S290" s="240"/>
      <c r="T290" s="240"/>
      <c r="U290" s="240"/>
      <c r="V290" s="240"/>
      <c r="W290" s="240"/>
      <c r="X290" s="240"/>
      <c r="Y290" s="240"/>
      <c r="Z290" s="240"/>
    </row>
    <row r="291" spans="1:26" ht="12.75" customHeight="1">
      <c r="A291" s="240"/>
      <c r="B291" s="240"/>
      <c r="C291" s="240"/>
      <c r="D291" s="240"/>
      <c r="E291" s="240"/>
      <c r="F291" s="240"/>
      <c r="G291" s="240"/>
      <c r="H291" s="240"/>
      <c r="I291" s="240"/>
      <c r="J291" s="240"/>
      <c r="K291" s="240"/>
      <c r="L291" s="240"/>
      <c r="M291" s="240"/>
      <c r="N291" s="240"/>
      <c r="O291" s="240"/>
      <c r="P291" s="240"/>
      <c r="Q291" s="240"/>
      <c r="R291" s="240"/>
      <c r="S291" s="240"/>
      <c r="T291" s="240"/>
      <c r="U291" s="240"/>
      <c r="V291" s="240"/>
      <c r="W291" s="240"/>
      <c r="X291" s="240"/>
      <c r="Y291" s="240"/>
      <c r="Z291" s="240"/>
    </row>
    <row r="292" spans="1:26" ht="12.75" customHeight="1">
      <c r="A292" s="240"/>
      <c r="B292" s="240"/>
      <c r="C292" s="240"/>
      <c r="D292" s="240"/>
      <c r="E292" s="240"/>
      <c r="F292" s="240"/>
      <c r="G292" s="240"/>
      <c r="H292" s="240"/>
      <c r="I292" s="240"/>
      <c r="J292" s="240"/>
      <c r="K292" s="240"/>
      <c r="L292" s="240"/>
      <c r="M292" s="240"/>
      <c r="N292" s="240"/>
      <c r="O292" s="240"/>
      <c r="P292" s="240"/>
      <c r="Q292" s="240"/>
      <c r="R292" s="240"/>
      <c r="S292" s="240"/>
      <c r="T292" s="240"/>
      <c r="U292" s="240"/>
      <c r="V292" s="240"/>
      <c r="W292" s="240"/>
      <c r="X292" s="240"/>
      <c r="Y292" s="240"/>
      <c r="Z292" s="240"/>
    </row>
    <row r="293" spans="1:26" ht="12.75" customHeight="1">
      <c r="A293" s="240"/>
      <c r="B293" s="240"/>
      <c r="C293" s="240"/>
      <c r="D293" s="240"/>
      <c r="E293" s="240"/>
      <c r="F293" s="240"/>
      <c r="G293" s="240"/>
      <c r="H293" s="240"/>
      <c r="I293" s="240"/>
      <c r="J293" s="240"/>
      <c r="K293" s="240"/>
      <c r="L293" s="240"/>
      <c r="M293" s="240"/>
      <c r="N293" s="240"/>
      <c r="O293" s="240"/>
      <c r="P293" s="240"/>
      <c r="Q293" s="240"/>
      <c r="R293" s="240"/>
      <c r="S293" s="240"/>
      <c r="T293" s="240"/>
      <c r="U293" s="240"/>
      <c r="V293" s="240"/>
      <c r="W293" s="240"/>
      <c r="X293" s="240"/>
      <c r="Y293" s="240"/>
      <c r="Z293" s="240"/>
    </row>
    <row r="294" spans="1:26" ht="12.75" customHeight="1">
      <c r="A294" s="240"/>
      <c r="B294" s="240"/>
      <c r="C294" s="240"/>
      <c r="D294" s="240"/>
      <c r="E294" s="240"/>
      <c r="F294" s="240"/>
      <c r="G294" s="240"/>
      <c r="H294" s="240"/>
      <c r="I294" s="240"/>
      <c r="J294" s="240"/>
      <c r="K294" s="240"/>
      <c r="L294" s="240"/>
      <c r="M294" s="240"/>
      <c r="N294" s="240"/>
      <c r="O294" s="240"/>
      <c r="P294" s="240"/>
      <c r="Q294" s="240"/>
      <c r="R294" s="240"/>
      <c r="S294" s="240"/>
      <c r="T294" s="240"/>
      <c r="U294" s="240"/>
      <c r="V294" s="240"/>
      <c r="W294" s="240"/>
      <c r="X294" s="240"/>
      <c r="Y294" s="240"/>
      <c r="Z294" s="240"/>
    </row>
    <row r="295" spans="1:26" ht="12.75" customHeight="1">
      <c r="A295" s="240"/>
      <c r="B295" s="240"/>
      <c r="C295" s="240"/>
      <c r="D295" s="240"/>
      <c r="E295" s="240"/>
      <c r="F295" s="240"/>
      <c r="G295" s="240"/>
      <c r="H295" s="240"/>
      <c r="I295" s="240"/>
      <c r="J295" s="240"/>
      <c r="K295" s="240"/>
      <c r="L295" s="240"/>
      <c r="M295" s="240"/>
      <c r="N295" s="240"/>
      <c r="O295" s="240"/>
      <c r="P295" s="240"/>
      <c r="Q295" s="240"/>
      <c r="R295" s="240"/>
      <c r="S295" s="240"/>
      <c r="T295" s="240"/>
      <c r="U295" s="240"/>
      <c r="V295" s="240"/>
      <c r="W295" s="240"/>
      <c r="X295" s="240"/>
      <c r="Y295" s="240"/>
      <c r="Z295" s="240"/>
    </row>
    <row r="296" spans="1:26" ht="12.75" customHeight="1">
      <c r="A296" s="240"/>
      <c r="B296" s="240"/>
      <c r="C296" s="240"/>
      <c r="D296" s="240"/>
      <c r="E296" s="240"/>
      <c r="F296" s="240"/>
      <c r="G296" s="240"/>
      <c r="H296" s="240"/>
      <c r="I296" s="240"/>
      <c r="J296" s="240"/>
      <c r="K296" s="240"/>
      <c r="L296" s="240"/>
      <c r="M296" s="240"/>
      <c r="N296" s="240"/>
      <c r="O296" s="240"/>
      <c r="P296" s="240"/>
      <c r="Q296" s="240"/>
      <c r="R296" s="240"/>
      <c r="S296" s="240"/>
      <c r="T296" s="240"/>
      <c r="U296" s="240"/>
      <c r="V296" s="240"/>
      <c r="W296" s="240"/>
      <c r="X296" s="240"/>
      <c r="Y296" s="240"/>
      <c r="Z296" s="240"/>
    </row>
    <row r="297" spans="1:26" ht="12.75" customHeight="1">
      <c r="A297" s="240"/>
      <c r="B297" s="240"/>
      <c r="C297" s="240"/>
      <c r="D297" s="240"/>
      <c r="E297" s="240"/>
      <c r="F297" s="240"/>
      <c r="G297" s="240"/>
      <c r="H297" s="240"/>
      <c r="I297" s="240"/>
      <c r="J297" s="240"/>
      <c r="K297" s="240"/>
      <c r="L297" s="240"/>
      <c r="M297" s="240"/>
      <c r="N297" s="240"/>
      <c r="O297" s="240"/>
      <c r="P297" s="240"/>
      <c r="Q297" s="240"/>
      <c r="R297" s="240"/>
      <c r="S297" s="240"/>
      <c r="T297" s="240"/>
      <c r="U297" s="240"/>
      <c r="V297" s="240"/>
      <c r="W297" s="240"/>
      <c r="X297" s="240"/>
      <c r="Y297" s="240"/>
      <c r="Z297" s="240"/>
    </row>
    <row r="298" spans="1:26" ht="12.75" customHeight="1">
      <c r="A298" s="240"/>
      <c r="B298" s="240"/>
      <c r="C298" s="240"/>
      <c r="D298" s="240"/>
      <c r="E298" s="240"/>
      <c r="F298" s="240"/>
      <c r="G298" s="240"/>
      <c r="H298" s="240"/>
      <c r="I298" s="240"/>
      <c r="J298" s="240"/>
      <c r="K298" s="240"/>
      <c r="L298" s="240"/>
      <c r="M298" s="240"/>
      <c r="N298" s="240"/>
      <c r="O298" s="240"/>
      <c r="P298" s="240"/>
      <c r="Q298" s="240"/>
      <c r="R298" s="240"/>
      <c r="S298" s="240"/>
      <c r="T298" s="240"/>
      <c r="U298" s="240"/>
      <c r="V298" s="240"/>
      <c r="W298" s="240"/>
      <c r="X298" s="240"/>
      <c r="Y298" s="240"/>
      <c r="Z298" s="240"/>
    </row>
    <row r="299" spans="1:26" ht="12.75" customHeight="1">
      <c r="A299" s="1"/>
      <c r="B299" s="1"/>
      <c r="C299" s="1"/>
      <c r="D299" s="1"/>
      <c r="E299" s="1"/>
      <c r="F299" s="1"/>
      <c r="G299" s="1"/>
      <c r="H299" s="1"/>
      <c r="I299" s="1"/>
      <c r="J299" s="240"/>
      <c r="K299" s="240"/>
      <c r="L299" s="240"/>
      <c r="M299" s="240"/>
      <c r="N299" s="240"/>
      <c r="O299" s="240"/>
      <c r="P299" s="240"/>
      <c r="Q299" s="240"/>
      <c r="R299" s="240"/>
      <c r="S299" s="240"/>
      <c r="T299" s="240"/>
      <c r="U299" s="240"/>
      <c r="V299" s="240"/>
      <c r="W299" s="240"/>
      <c r="X299" s="240"/>
      <c r="Y299" s="240"/>
      <c r="Z299" s="240"/>
    </row>
    <row r="300" spans="1:26" ht="12.75" customHeight="1">
      <c r="A300" s="1"/>
      <c r="B300" s="1"/>
      <c r="C300" s="1"/>
      <c r="D300" s="1"/>
      <c r="E300" s="1"/>
      <c r="F300" s="1"/>
      <c r="G300" s="1"/>
      <c r="H300" s="1"/>
      <c r="I300" s="1"/>
      <c r="J300" s="240"/>
      <c r="K300" s="240"/>
      <c r="L300" s="240"/>
      <c r="M300" s="240"/>
      <c r="N300" s="240"/>
      <c r="O300" s="240"/>
      <c r="P300" s="240"/>
      <c r="Q300" s="240"/>
      <c r="R300" s="240"/>
      <c r="S300" s="240"/>
      <c r="T300" s="240"/>
      <c r="U300" s="240"/>
      <c r="V300" s="240"/>
      <c r="W300" s="240"/>
      <c r="X300" s="240"/>
      <c r="Y300" s="240"/>
      <c r="Z300" s="240"/>
    </row>
    <row r="301" spans="1:26" ht="12.75" customHeight="1">
      <c r="A301" s="1"/>
      <c r="B301" s="1"/>
      <c r="C301" s="1"/>
      <c r="D301" s="1"/>
      <c r="E301" s="1"/>
      <c r="F301" s="1"/>
      <c r="G301" s="1"/>
      <c r="H301" s="1"/>
      <c r="I301" s="1"/>
      <c r="J301" s="240"/>
      <c r="K301" s="240"/>
      <c r="L301" s="240"/>
      <c r="M301" s="240"/>
      <c r="N301" s="240"/>
      <c r="O301" s="240"/>
      <c r="P301" s="240"/>
      <c r="Q301" s="240"/>
      <c r="R301" s="240"/>
      <c r="S301" s="240"/>
      <c r="T301" s="240"/>
      <c r="U301" s="240"/>
      <c r="V301" s="240"/>
      <c r="W301" s="240"/>
      <c r="X301" s="240"/>
      <c r="Y301" s="240"/>
      <c r="Z301" s="240"/>
    </row>
    <row r="302" spans="1:26" ht="12.75" customHeight="1">
      <c r="A302" s="1"/>
      <c r="B302" s="1"/>
      <c r="C302" s="1"/>
      <c r="D302" s="1"/>
      <c r="E302" s="1"/>
      <c r="F302" s="1"/>
      <c r="G302" s="1"/>
      <c r="H302" s="1"/>
      <c r="I302" s="1"/>
      <c r="J302" s="240"/>
      <c r="K302" s="240"/>
      <c r="L302" s="240"/>
      <c r="M302" s="240"/>
      <c r="N302" s="240"/>
      <c r="O302" s="240"/>
      <c r="P302" s="240"/>
      <c r="Q302" s="240"/>
      <c r="R302" s="240"/>
      <c r="S302" s="240"/>
      <c r="T302" s="240"/>
      <c r="U302" s="240"/>
      <c r="V302" s="240"/>
      <c r="W302" s="240"/>
      <c r="X302" s="240"/>
      <c r="Y302" s="240"/>
      <c r="Z302" s="240"/>
    </row>
    <row r="303" spans="1:26" ht="12.75" customHeight="1">
      <c r="A303" s="1"/>
      <c r="B303" s="1"/>
      <c r="C303" s="1"/>
      <c r="D303" s="1"/>
      <c r="E303" s="1"/>
      <c r="F303" s="1"/>
      <c r="G303" s="1"/>
      <c r="H303" s="1"/>
      <c r="I303" s="1"/>
      <c r="J303" s="240"/>
      <c r="K303" s="240"/>
      <c r="L303" s="240"/>
      <c r="M303" s="240"/>
      <c r="N303" s="240"/>
      <c r="O303" s="240"/>
      <c r="P303" s="240"/>
      <c r="Q303" s="240"/>
      <c r="R303" s="240"/>
      <c r="S303" s="240"/>
      <c r="T303" s="240"/>
      <c r="U303" s="240"/>
      <c r="V303" s="240"/>
      <c r="W303" s="240"/>
      <c r="X303" s="240"/>
      <c r="Y303" s="240"/>
      <c r="Z303" s="240"/>
    </row>
    <row r="304" spans="1:26" ht="12.75" customHeight="1">
      <c r="A304" s="1"/>
      <c r="B304" s="1"/>
      <c r="C304" s="1"/>
      <c r="D304" s="1"/>
      <c r="E304" s="1"/>
      <c r="F304" s="1"/>
      <c r="G304" s="1"/>
      <c r="H304" s="1"/>
      <c r="I304" s="1"/>
      <c r="J304" s="240"/>
      <c r="K304" s="240"/>
      <c r="L304" s="240"/>
      <c r="M304" s="240"/>
      <c r="N304" s="240"/>
      <c r="O304" s="240"/>
      <c r="P304" s="240"/>
      <c r="Q304" s="240"/>
      <c r="R304" s="240"/>
      <c r="S304" s="240"/>
      <c r="T304" s="240"/>
      <c r="U304" s="240"/>
      <c r="V304" s="240"/>
      <c r="W304" s="240"/>
      <c r="X304" s="240"/>
      <c r="Y304" s="240"/>
      <c r="Z304" s="240"/>
    </row>
    <row r="305" spans="1:26" ht="12.75" customHeight="1">
      <c r="A305" s="1"/>
      <c r="B305" s="1"/>
      <c r="C305" s="1"/>
      <c r="D305" s="1"/>
      <c r="E305" s="1"/>
      <c r="F305" s="1"/>
      <c r="G305" s="1"/>
      <c r="H305" s="1"/>
      <c r="I305" s="1"/>
      <c r="J305" s="240"/>
      <c r="K305" s="240"/>
      <c r="L305" s="240"/>
      <c r="M305" s="240"/>
      <c r="N305" s="240"/>
      <c r="O305" s="240"/>
      <c r="P305" s="240"/>
      <c r="Q305" s="240"/>
      <c r="R305" s="240"/>
      <c r="S305" s="240"/>
      <c r="T305" s="240"/>
      <c r="U305" s="240"/>
      <c r="V305" s="240"/>
      <c r="W305" s="240"/>
      <c r="X305" s="240"/>
      <c r="Y305" s="240"/>
      <c r="Z305" s="240"/>
    </row>
    <row r="306" spans="1:26" ht="12.75" customHeight="1">
      <c r="A306" s="1"/>
      <c r="B306" s="1"/>
      <c r="C306" s="1"/>
      <c r="D306" s="1"/>
      <c r="E306" s="1"/>
      <c r="F306" s="1"/>
      <c r="G306" s="1"/>
      <c r="H306" s="1"/>
      <c r="I306" s="1"/>
      <c r="J306" s="240"/>
      <c r="K306" s="240"/>
      <c r="L306" s="240"/>
      <c r="M306" s="240"/>
      <c r="N306" s="240"/>
      <c r="O306" s="240"/>
      <c r="P306" s="240"/>
      <c r="Q306" s="240"/>
      <c r="R306" s="240"/>
      <c r="S306" s="240"/>
      <c r="T306" s="240"/>
      <c r="U306" s="240"/>
      <c r="V306" s="240"/>
      <c r="W306" s="240"/>
      <c r="X306" s="240"/>
      <c r="Y306" s="240"/>
      <c r="Z306" s="240"/>
    </row>
    <row r="307" spans="1:26" ht="12.75" customHeight="1">
      <c r="A307" s="1"/>
      <c r="B307" s="1"/>
      <c r="C307" s="1"/>
      <c r="D307" s="1"/>
      <c r="E307" s="1"/>
      <c r="F307" s="1"/>
      <c r="G307" s="1"/>
      <c r="H307" s="1"/>
      <c r="I307" s="1"/>
      <c r="J307" s="240"/>
      <c r="K307" s="240"/>
      <c r="L307" s="240"/>
      <c r="M307" s="240"/>
      <c r="N307" s="240"/>
      <c r="O307" s="240"/>
      <c r="P307" s="240"/>
      <c r="Q307" s="240"/>
      <c r="R307" s="240"/>
      <c r="S307" s="240"/>
      <c r="T307" s="240"/>
      <c r="U307" s="240"/>
      <c r="V307" s="240"/>
      <c r="W307" s="240"/>
      <c r="X307" s="240"/>
      <c r="Y307" s="240"/>
      <c r="Z307" s="240"/>
    </row>
    <row r="308" spans="1:26" ht="12.75" customHeight="1">
      <c r="A308" s="1"/>
      <c r="B308" s="1"/>
      <c r="C308" s="1"/>
      <c r="D308" s="1"/>
      <c r="E308" s="1"/>
      <c r="F308" s="1"/>
      <c r="G308" s="1"/>
      <c r="H308" s="1"/>
      <c r="I308" s="1"/>
      <c r="J308" s="240"/>
      <c r="K308" s="240"/>
      <c r="L308" s="240"/>
      <c r="M308" s="240"/>
      <c r="N308" s="240"/>
      <c r="O308" s="240"/>
      <c r="P308" s="240"/>
      <c r="Q308" s="240"/>
      <c r="R308" s="240"/>
      <c r="S308" s="240"/>
      <c r="T308" s="240"/>
      <c r="U308" s="240"/>
      <c r="V308" s="240"/>
      <c r="W308" s="240"/>
      <c r="X308" s="240"/>
      <c r="Y308" s="240"/>
      <c r="Z308" s="240"/>
    </row>
    <row r="309" spans="1:26" ht="12.75" customHeight="1">
      <c r="A309" s="1"/>
      <c r="B309" s="1"/>
      <c r="C309" s="1"/>
      <c r="D309" s="1"/>
      <c r="E309" s="1"/>
      <c r="F309" s="1"/>
      <c r="G309" s="1"/>
      <c r="H309" s="1"/>
      <c r="I309" s="1"/>
      <c r="J309" s="240"/>
      <c r="K309" s="240"/>
      <c r="L309" s="240"/>
      <c r="M309" s="240"/>
      <c r="N309" s="240"/>
      <c r="O309" s="240"/>
      <c r="P309" s="240"/>
      <c r="Q309" s="240"/>
      <c r="R309" s="240"/>
      <c r="S309" s="240"/>
      <c r="T309" s="240"/>
      <c r="U309" s="240"/>
      <c r="V309" s="240"/>
      <c r="W309" s="240"/>
      <c r="X309" s="240"/>
      <c r="Y309" s="240"/>
      <c r="Z309" s="240"/>
    </row>
    <row r="310" spans="1:26" ht="12.75" customHeight="1">
      <c r="A310" s="1"/>
      <c r="B310" s="1"/>
      <c r="C310" s="1"/>
      <c r="D310" s="1"/>
      <c r="E310" s="1"/>
      <c r="F310" s="1"/>
      <c r="G310" s="1"/>
      <c r="H310" s="1"/>
      <c r="I310" s="1"/>
      <c r="J310" s="240"/>
      <c r="K310" s="240"/>
      <c r="L310" s="240"/>
      <c r="M310" s="240"/>
      <c r="N310" s="240"/>
      <c r="O310" s="240"/>
      <c r="P310" s="240"/>
      <c r="Q310" s="240"/>
      <c r="R310" s="240"/>
      <c r="S310" s="240"/>
      <c r="T310" s="240"/>
      <c r="U310" s="240"/>
      <c r="V310" s="240"/>
      <c r="W310" s="240"/>
      <c r="X310" s="240"/>
      <c r="Y310" s="240"/>
      <c r="Z310" s="240"/>
    </row>
    <row r="311" spans="1:26" ht="12.75" customHeight="1">
      <c r="A311" s="1"/>
      <c r="B311" s="1"/>
      <c r="C311" s="1"/>
      <c r="D311" s="1"/>
      <c r="E311" s="1"/>
      <c r="F311" s="1"/>
      <c r="G311" s="1"/>
      <c r="H311" s="1"/>
      <c r="I311" s="1"/>
      <c r="J311" s="240"/>
      <c r="K311" s="240"/>
      <c r="L311" s="240"/>
      <c r="M311" s="240"/>
      <c r="N311" s="240"/>
      <c r="O311" s="240"/>
      <c r="P311" s="240"/>
      <c r="Q311" s="240"/>
      <c r="R311" s="240"/>
      <c r="S311" s="240"/>
      <c r="T311" s="240"/>
      <c r="U311" s="240"/>
      <c r="V311" s="240"/>
      <c r="W311" s="240"/>
      <c r="X311" s="240"/>
      <c r="Y311" s="240"/>
      <c r="Z311" s="240"/>
    </row>
    <row r="312" spans="1:26" ht="12.75" customHeight="1">
      <c r="A312" s="1"/>
      <c r="B312" s="1"/>
      <c r="C312" s="1"/>
      <c r="D312" s="1"/>
      <c r="E312" s="1"/>
      <c r="F312" s="1"/>
      <c r="G312" s="1"/>
      <c r="H312" s="1"/>
      <c r="I312" s="1"/>
      <c r="J312" s="240"/>
      <c r="K312" s="240"/>
      <c r="L312" s="240"/>
      <c r="M312" s="240"/>
      <c r="N312" s="240"/>
      <c r="O312" s="240"/>
      <c r="P312" s="240"/>
      <c r="Q312" s="240"/>
      <c r="R312" s="240"/>
      <c r="S312" s="240"/>
      <c r="T312" s="240"/>
      <c r="U312" s="240"/>
      <c r="V312" s="240"/>
      <c r="W312" s="240"/>
      <c r="X312" s="240"/>
      <c r="Y312" s="240"/>
      <c r="Z312" s="240"/>
    </row>
    <row r="313" spans="1:26" ht="12.75" customHeight="1">
      <c r="A313" s="1"/>
      <c r="B313" s="1"/>
      <c r="C313" s="1"/>
      <c r="D313" s="1"/>
      <c r="E313" s="1"/>
      <c r="F313" s="1"/>
      <c r="G313" s="1"/>
      <c r="H313" s="1"/>
      <c r="I313" s="1"/>
      <c r="J313" s="240"/>
      <c r="K313" s="240"/>
      <c r="L313" s="240"/>
      <c r="M313" s="240"/>
      <c r="N313" s="240"/>
      <c r="O313" s="240"/>
      <c r="P313" s="240"/>
      <c r="Q313" s="240"/>
      <c r="R313" s="240"/>
      <c r="S313" s="240"/>
      <c r="T313" s="240"/>
      <c r="U313" s="240"/>
      <c r="V313" s="240"/>
      <c r="W313" s="240"/>
      <c r="X313" s="240"/>
      <c r="Y313" s="240"/>
      <c r="Z313" s="240"/>
    </row>
    <row r="314" spans="1:26" ht="12.75" customHeight="1">
      <c r="A314" s="1"/>
      <c r="B314" s="1"/>
      <c r="C314" s="1"/>
      <c r="D314" s="1"/>
      <c r="E314" s="1"/>
      <c r="F314" s="1"/>
      <c r="G314" s="1"/>
      <c r="H314" s="1"/>
      <c r="I314" s="1"/>
      <c r="J314" s="240"/>
      <c r="K314" s="240"/>
      <c r="L314" s="240"/>
      <c r="M314" s="240"/>
      <c r="N314" s="240"/>
      <c r="O314" s="240"/>
      <c r="P314" s="240"/>
      <c r="Q314" s="240"/>
      <c r="R314" s="240"/>
      <c r="S314" s="240"/>
      <c r="T314" s="240"/>
      <c r="U314" s="240"/>
      <c r="V314" s="240"/>
      <c r="W314" s="240"/>
      <c r="X314" s="240"/>
      <c r="Y314" s="240"/>
      <c r="Z314" s="240"/>
    </row>
    <row r="315" spans="1:26" ht="12.75" customHeight="1">
      <c r="A315" s="1"/>
      <c r="B315" s="1"/>
      <c r="C315" s="1"/>
      <c r="D315" s="1"/>
      <c r="E315" s="1"/>
      <c r="F315" s="1"/>
      <c r="G315" s="1"/>
      <c r="H315" s="1"/>
      <c r="I315" s="1"/>
      <c r="J315" s="240"/>
      <c r="K315" s="240"/>
      <c r="L315" s="240"/>
      <c r="M315" s="240"/>
      <c r="N315" s="240"/>
      <c r="O315" s="240"/>
      <c r="P315" s="240"/>
      <c r="Q315" s="240"/>
      <c r="R315" s="240"/>
      <c r="S315" s="240"/>
      <c r="T315" s="240"/>
      <c r="U315" s="240"/>
      <c r="V315" s="240"/>
      <c r="W315" s="240"/>
      <c r="X315" s="240"/>
      <c r="Y315" s="240"/>
      <c r="Z315" s="240"/>
    </row>
    <row r="316" spans="1:26" ht="12.75" customHeight="1">
      <c r="A316" s="1"/>
      <c r="B316" s="1"/>
      <c r="C316" s="1"/>
      <c r="D316" s="1"/>
      <c r="E316" s="1"/>
      <c r="F316" s="1"/>
      <c r="G316" s="1"/>
      <c r="H316" s="1"/>
      <c r="I316" s="1"/>
      <c r="J316" s="240"/>
      <c r="K316" s="240"/>
      <c r="L316" s="240"/>
      <c r="M316" s="240"/>
      <c r="N316" s="240"/>
      <c r="O316" s="240"/>
      <c r="P316" s="240"/>
      <c r="Q316" s="240"/>
      <c r="R316" s="240"/>
      <c r="S316" s="240"/>
      <c r="T316" s="240"/>
      <c r="U316" s="240"/>
      <c r="V316" s="240"/>
      <c r="W316" s="240"/>
      <c r="X316" s="240"/>
      <c r="Y316" s="240"/>
      <c r="Z316" s="240"/>
    </row>
    <row r="317" spans="1:26" ht="12.75" customHeight="1">
      <c r="A317" s="1"/>
      <c r="B317" s="1"/>
      <c r="C317" s="1"/>
      <c r="D317" s="1"/>
      <c r="E317" s="1"/>
      <c r="F317" s="1"/>
      <c r="G317" s="1"/>
      <c r="H317" s="1"/>
      <c r="I317" s="1"/>
      <c r="J317" s="240"/>
      <c r="K317" s="240"/>
      <c r="L317" s="240"/>
      <c r="M317" s="240"/>
      <c r="N317" s="240"/>
      <c r="O317" s="240"/>
      <c r="P317" s="240"/>
      <c r="Q317" s="240"/>
      <c r="R317" s="240"/>
      <c r="S317" s="240"/>
      <c r="T317" s="240"/>
      <c r="U317" s="240"/>
      <c r="V317" s="240"/>
      <c r="W317" s="240"/>
      <c r="X317" s="240"/>
      <c r="Y317" s="240"/>
      <c r="Z317" s="240"/>
    </row>
    <row r="318" spans="1:26" ht="12.75" customHeight="1">
      <c r="A318" s="1"/>
      <c r="B318" s="1"/>
      <c r="C318" s="1"/>
      <c r="D318" s="1"/>
      <c r="E318" s="1"/>
      <c r="F318" s="1"/>
      <c r="G318" s="1"/>
      <c r="H318" s="1"/>
      <c r="I318" s="1"/>
      <c r="J318" s="240"/>
      <c r="K318" s="240"/>
      <c r="L318" s="240"/>
      <c r="M318" s="240"/>
      <c r="N318" s="240"/>
      <c r="O318" s="240"/>
      <c r="P318" s="240"/>
      <c r="Q318" s="240"/>
      <c r="R318" s="240"/>
      <c r="S318" s="240"/>
      <c r="T318" s="240"/>
      <c r="U318" s="240"/>
      <c r="V318" s="240"/>
      <c r="W318" s="240"/>
      <c r="X318" s="240"/>
      <c r="Y318" s="240"/>
      <c r="Z318" s="240"/>
    </row>
    <row r="319" spans="1:26" ht="12.75" customHeight="1">
      <c r="A319" s="1"/>
      <c r="B319" s="1"/>
      <c r="C319" s="1"/>
      <c r="D319" s="1"/>
      <c r="E319" s="1"/>
      <c r="F319" s="1"/>
      <c r="G319" s="1"/>
      <c r="H319" s="1"/>
      <c r="I319" s="1"/>
      <c r="J319" s="240"/>
      <c r="K319" s="240"/>
      <c r="L319" s="240"/>
      <c r="M319" s="240"/>
      <c r="N319" s="240"/>
      <c r="O319" s="240"/>
      <c r="P319" s="240"/>
      <c r="Q319" s="240"/>
      <c r="R319" s="240"/>
      <c r="S319" s="240"/>
      <c r="T319" s="240"/>
      <c r="U319" s="240"/>
      <c r="V319" s="240"/>
      <c r="W319" s="240"/>
      <c r="X319" s="240"/>
      <c r="Y319" s="240"/>
      <c r="Z319" s="240"/>
    </row>
    <row r="320" spans="1:26" ht="12.75" customHeight="1">
      <c r="A320" s="1"/>
      <c r="B320" s="1"/>
      <c r="C320" s="1"/>
      <c r="D320" s="1"/>
      <c r="E320" s="1"/>
      <c r="F320" s="1"/>
      <c r="G320" s="1"/>
      <c r="H320" s="1"/>
      <c r="I320" s="1"/>
      <c r="J320" s="240"/>
      <c r="K320" s="240"/>
      <c r="L320" s="240"/>
      <c r="M320" s="240"/>
      <c r="N320" s="240"/>
      <c r="O320" s="240"/>
      <c r="P320" s="240"/>
      <c r="Q320" s="240"/>
      <c r="R320" s="240"/>
      <c r="S320" s="240"/>
      <c r="T320" s="240"/>
      <c r="U320" s="240"/>
      <c r="V320" s="240"/>
      <c r="W320" s="240"/>
      <c r="X320" s="240"/>
      <c r="Y320" s="240"/>
      <c r="Z320" s="240"/>
    </row>
    <row r="321" spans="1:26" ht="12.75" customHeight="1">
      <c r="A321" s="1"/>
      <c r="B321" s="1"/>
      <c r="C321" s="1"/>
      <c r="D321" s="1"/>
      <c r="E321" s="1"/>
      <c r="F321" s="1"/>
      <c r="G321" s="1"/>
      <c r="H321" s="1"/>
      <c r="I321" s="1"/>
      <c r="J321" s="240"/>
      <c r="K321" s="240"/>
      <c r="L321" s="240"/>
      <c r="M321" s="240"/>
      <c r="N321" s="240"/>
      <c r="O321" s="240"/>
      <c r="P321" s="240"/>
      <c r="Q321" s="240"/>
      <c r="R321" s="240"/>
      <c r="S321" s="240"/>
      <c r="T321" s="240"/>
      <c r="U321" s="240"/>
      <c r="V321" s="240"/>
      <c r="W321" s="240"/>
      <c r="X321" s="240"/>
      <c r="Y321" s="240"/>
      <c r="Z321" s="240"/>
    </row>
    <row r="322" spans="1:26" ht="12.75" customHeight="1">
      <c r="A322" s="1"/>
      <c r="B322" s="1"/>
      <c r="C322" s="1"/>
      <c r="D322" s="1"/>
      <c r="E322" s="1"/>
      <c r="F322" s="1"/>
      <c r="G322" s="1"/>
      <c r="H322" s="1"/>
      <c r="I322" s="1"/>
      <c r="J322" s="240"/>
      <c r="K322" s="240"/>
      <c r="L322" s="240"/>
      <c r="M322" s="240"/>
      <c r="N322" s="240"/>
      <c r="O322" s="240"/>
      <c r="P322" s="240"/>
      <c r="Q322" s="240"/>
      <c r="R322" s="240"/>
      <c r="S322" s="240"/>
      <c r="T322" s="240"/>
      <c r="U322" s="240"/>
      <c r="V322" s="240"/>
      <c r="W322" s="240"/>
      <c r="X322" s="240"/>
      <c r="Y322" s="240"/>
      <c r="Z322" s="240"/>
    </row>
    <row r="323" spans="1:26" ht="12.75" customHeight="1">
      <c r="A323" s="1"/>
      <c r="B323" s="1"/>
      <c r="C323" s="1"/>
      <c r="D323" s="1"/>
      <c r="E323" s="1"/>
      <c r="F323" s="1"/>
      <c r="G323" s="1"/>
      <c r="H323" s="1"/>
      <c r="I323" s="1"/>
      <c r="J323" s="240"/>
      <c r="K323" s="240"/>
      <c r="L323" s="240"/>
      <c r="M323" s="240"/>
      <c r="N323" s="240"/>
      <c r="O323" s="240"/>
      <c r="P323" s="240"/>
      <c r="Q323" s="240"/>
      <c r="R323" s="240"/>
      <c r="S323" s="240"/>
      <c r="T323" s="240"/>
      <c r="U323" s="240"/>
      <c r="V323" s="240"/>
      <c r="W323" s="240"/>
      <c r="X323" s="240"/>
      <c r="Y323" s="240"/>
      <c r="Z323" s="240"/>
    </row>
    <row r="324" spans="1:26" ht="12.75" customHeight="1">
      <c r="A324" s="1"/>
      <c r="B324" s="1"/>
      <c r="C324" s="1"/>
      <c r="D324" s="1"/>
      <c r="E324" s="1"/>
      <c r="F324" s="1"/>
      <c r="G324" s="1"/>
      <c r="H324" s="1"/>
      <c r="I324" s="1"/>
      <c r="J324" s="240"/>
      <c r="K324" s="240"/>
      <c r="L324" s="240"/>
      <c r="M324" s="240"/>
      <c r="N324" s="240"/>
      <c r="O324" s="240"/>
      <c r="P324" s="240"/>
      <c r="Q324" s="240"/>
      <c r="R324" s="240"/>
      <c r="S324" s="240"/>
      <c r="T324" s="240"/>
      <c r="U324" s="240"/>
      <c r="V324" s="240"/>
      <c r="W324" s="240"/>
      <c r="X324" s="240"/>
      <c r="Y324" s="240"/>
      <c r="Z324" s="240"/>
    </row>
    <row r="325" spans="1:26" ht="12.75" customHeight="1">
      <c r="A325" s="1"/>
      <c r="B325" s="1"/>
      <c r="C325" s="1"/>
      <c r="D325" s="1"/>
      <c r="E325" s="1"/>
      <c r="F325" s="1"/>
      <c r="G325" s="1"/>
      <c r="H325" s="1"/>
      <c r="I325" s="1"/>
      <c r="J325" s="240"/>
      <c r="K325" s="240"/>
      <c r="L325" s="240"/>
      <c r="M325" s="240"/>
      <c r="N325" s="240"/>
      <c r="O325" s="240"/>
      <c r="P325" s="240"/>
      <c r="Q325" s="240"/>
      <c r="R325" s="240"/>
      <c r="S325" s="240"/>
      <c r="T325" s="240"/>
      <c r="U325" s="240"/>
      <c r="V325" s="240"/>
      <c r="W325" s="240"/>
      <c r="X325" s="240"/>
      <c r="Y325" s="240"/>
      <c r="Z325" s="240"/>
    </row>
    <row r="326" spans="1:26" ht="12.75" customHeight="1">
      <c r="A326" s="1"/>
      <c r="B326" s="1"/>
      <c r="C326" s="1"/>
      <c r="D326" s="1"/>
      <c r="E326" s="1"/>
      <c r="F326" s="1"/>
      <c r="G326" s="1"/>
      <c r="H326" s="1"/>
      <c r="I326" s="1"/>
      <c r="J326" s="240"/>
      <c r="K326" s="240"/>
      <c r="L326" s="240"/>
      <c r="M326" s="240"/>
      <c r="N326" s="240"/>
      <c r="O326" s="240"/>
      <c r="P326" s="240"/>
      <c r="Q326" s="240"/>
      <c r="R326" s="240"/>
      <c r="S326" s="240"/>
      <c r="T326" s="240"/>
      <c r="U326" s="240"/>
      <c r="V326" s="240"/>
      <c r="W326" s="240"/>
      <c r="X326" s="240"/>
      <c r="Y326" s="240"/>
      <c r="Z326" s="240"/>
    </row>
    <row r="327" spans="1:26" ht="12.75" customHeight="1">
      <c r="A327" s="1"/>
      <c r="B327" s="1"/>
      <c r="C327" s="1"/>
      <c r="D327" s="1"/>
      <c r="E327" s="1"/>
      <c r="F327" s="1"/>
      <c r="G327" s="1"/>
      <c r="H327" s="1"/>
      <c r="I327" s="1"/>
      <c r="J327" s="240"/>
      <c r="K327" s="240"/>
      <c r="L327" s="240"/>
      <c r="M327" s="240"/>
      <c r="N327" s="240"/>
      <c r="O327" s="240"/>
      <c r="P327" s="240"/>
      <c r="Q327" s="240"/>
      <c r="R327" s="240"/>
      <c r="S327" s="240"/>
      <c r="T327" s="240"/>
      <c r="U327" s="240"/>
      <c r="V327" s="240"/>
      <c r="W327" s="240"/>
      <c r="X327" s="240"/>
      <c r="Y327" s="240"/>
      <c r="Z327" s="240"/>
    </row>
    <row r="328" spans="1:26" ht="12.75" customHeight="1">
      <c r="A328" s="1"/>
      <c r="B328" s="1"/>
      <c r="C328" s="1"/>
      <c r="D328" s="1"/>
      <c r="E328" s="1"/>
      <c r="F328" s="1"/>
      <c r="G328" s="1"/>
      <c r="H328" s="1"/>
      <c r="I328" s="1"/>
      <c r="J328" s="240"/>
      <c r="K328" s="240"/>
      <c r="L328" s="240"/>
      <c r="M328" s="240"/>
      <c r="N328" s="240"/>
      <c r="O328" s="240"/>
      <c r="P328" s="240"/>
      <c r="Q328" s="240"/>
      <c r="R328" s="240"/>
      <c r="S328" s="240"/>
      <c r="T328" s="240"/>
      <c r="U328" s="240"/>
      <c r="V328" s="240"/>
      <c r="W328" s="240"/>
      <c r="X328" s="240"/>
      <c r="Y328" s="240"/>
      <c r="Z328" s="240"/>
    </row>
    <row r="329" spans="1:26" ht="12.75" customHeight="1">
      <c r="A329" s="1"/>
      <c r="B329" s="1"/>
      <c r="C329" s="1"/>
      <c r="D329" s="1"/>
      <c r="E329" s="1"/>
      <c r="F329" s="1"/>
      <c r="G329" s="1"/>
      <c r="H329" s="1"/>
      <c r="I329" s="1"/>
      <c r="J329" s="240"/>
      <c r="K329" s="240"/>
      <c r="L329" s="240"/>
      <c r="M329" s="240"/>
      <c r="N329" s="240"/>
      <c r="O329" s="240"/>
      <c r="P329" s="240"/>
      <c r="Q329" s="240"/>
      <c r="R329" s="240"/>
      <c r="S329" s="240"/>
      <c r="T329" s="240"/>
      <c r="U329" s="240"/>
      <c r="V329" s="240"/>
      <c r="W329" s="240"/>
      <c r="X329" s="240"/>
      <c r="Y329" s="240"/>
      <c r="Z329" s="240"/>
    </row>
    <row r="330" spans="1:26" ht="12.75" customHeight="1">
      <c r="A330" s="1"/>
      <c r="B330" s="1"/>
      <c r="C330" s="1"/>
      <c r="D330" s="1"/>
      <c r="E330" s="1"/>
      <c r="F330" s="1"/>
      <c r="G330" s="1"/>
      <c r="H330" s="1"/>
      <c r="I330" s="1"/>
      <c r="J330" s="240"/>
      <c r="K330" s="240"/>
      <c r="L330" s="240"/>
      <c r="M330" s="240"/>
      <c r="N330" s="240"/>
      <c r="O330" s="240"/>
      <c r="P330" s="240"/>
      <c r="Q330" s="240"/>
      <c r="R330" s="240"/>
      <c r="S330" s="240"/>
      <c r="T330" s="240"/>
      <c r="U330" s="240"/>
      <c r="V330" s="240"/>
      <c r="W330" s="240"/>
      <c r="X330" s="240"/>
      <c r="Y330" s="240"/>
      <c r="Z330" s="240"/>
    </row>
    <row r="331" spans="1:26" ht="12.75" customHeight="1">
      <c r="A331" s="1"/>
      <c r="B331" s="1"/>
      <c r="C331" s="1"/>
      <c r="D331" s="1"/>
      <c r="E331" s="1"/>
      <c r="F331" s="1"/>
      <c r="G331" s="1"/>
      <c r="H331" s="1"/>
      <c r="I331" s="1"/>
      <c r="J331" s="240"/>
      <c r="K331" s="240"/>
      <c r="L331" s="240"/>
      <c r="M331" s="240"/>
      <c r="N331" s="240"/>
      <c r="O331" s="240"/>
      <c r="P331" s="240"/>
      <c r="Q331" s="240"/>
      <c r="R331" s="240"/>
      <c r="S331" s="240"/>
      <c r="T331" s="240"/>
      <c r="U331" s="240"/>
      <c r="V331" s="240"/>
      <c r="W331" s="240"/>
      <c r="X331" s="240"/>
      <c r="Y331" s="240"/>
      <c r="Z331" s="240"/>
    </row>
    <row r="332" spans="1:26" ht="12.75" customHeight="1">
      <c r="A332" s="1"/>
      <c r="B332" s="1"/>
      <c r="C332" s="1"/>
      <c r="D332" s="1"/>
      <c r="E332" s="1"/>
      <c r="F332" s="1"/>
      <c r="G332" s="1"/>
      <c r="H332" s="1"/>
      <c r="I332" s="1"/>
      <c r="J332" s="240"/>
      <c r="K332" s="240"/>
      <c r="L332" s="240"/>
      <c r="M332" s="240"/>
      <c r="N332" s="240"/>
      <c r="O332" s="240"/>
      <c r="P332" s="240"/>
      <c r="Q332" s="240"/>
      <c r="R332" s="240"/>
      <c r="S332" s="240"/>
      <c r="T332" s="240"/>
      <c r="U332" s="240"/>
      <c r="V332" s="240"/>
      <c r="W332" s="240"/>
      <c r="X332" s="240"/>
      <c r="Y332" s="240"/>
      <c r="Z332" s="240"/>
    </row>
    <row r="333" spans="1:26" ht="12.75" customHeight="1">
      <c r="A333" s="1"/>
      <c r="B333" s="1"/>
      <c r="C333" s="1"/>
      <c r="D333" s="1"/>
      <c r="E333" s="1"/>
      <c r="F333" s="1"/>
      <c r="G333" s="1"/>
      <c r="H333" s="1"/>
      <c r="I333" s="1"/>
      <c r="J333" s="240"/>
      <c r="K333" s="240"/>
      <c r="L333" s="240"/>
      <c r="M333" s="240"/>
      <c r="N333" s="240"/>
      <c r="O333" s="240"/>
      <c r="P333" s="240"/>
      <c r="Q333" s="240"/>
      <c r="R333" s="240"/>
      <c r="S333" s="240"/>
      <c r="T333" s="240"/>
      <c r="U333" s="240"/>
      <c r="V333" s="240"/>
      <c r="W333" s="240"/>
      <c r="X333" s="240"/>
      <c r="Y333" s="240"/>
      <c r="Z333" s="240"/>
    </row>
    <row r="334" spans="1:26" ht="12.75" customHeight="1">
      <c r="A334" s="1"/>
      <c r="B334" s="1"/>
      <c r="C334" s="1"/>
      <c r="D334" s="1"/>
      <c r="E334" s="1"/>
      <c r="F334" s="1"/>
      <c r="G334" s="1"/>
      <c r="H334" s="1"/>
      <c r="I334" s="1"/>
      <c r="J334" s="240"/>
      <c r="K334" s="240"/>
      <c r="L334" s="240"/>
      <c r="M334" s="240"/>
      <c r="N334" s="240"/>
      <c r="O334" s="240"/>
      <c r="P334" s="240"/>
      <c r="Q334" s="240"/>
      <c r="R334" s="240"/>
      <c r="S334" s="240"/>
      <c r="T334" s="240"/>
      <c r="U334" s="240"/>
      <c r="V334" s="240"/>
      <c r="W334" s="240"/>
      <c r="X334" s="240"/>
      <c r="Y334" s="240"/>
      <c r="Z334" s="240"/>
    </row>
    <row r="335" spans="1:26" ht="12.75" customHeight="1">
      <c r="A335" s="1"/>
      <c r="B335" s="1"/>
      <c r="C335" s="1"/>
      <c r="D335" s="1"/>
      <c r="E335" s="1"/>
      <c r="F335" s="1"/>
      <c r="G335" s="1"/>
      <c r="H335" s="1"/>
      <c r="I335" s="1"/>
      <c r="J335" s="240"/>
      <c r="K335" s="240"/>
      <c r="L335" s="240"/>
      <c r="M335" s="240"/>
      <c r="N335" s="240"/>
      <c r="O335" s="240"/>
      <c r="P335" s="240"/>
      <c r="Q335" s="240"/>
      <c r="R335" s="240"/>
      <c r="S335" s="240"/>
      <c r="T335" s="240"/>
      <c r="U335" s="240"/>
      <c r="V335" s="240"/>
      <c r="W335" s="240"/>
      <c r="X335" s="240"/>
      <c r="Y335" s="240"/>
      <c r="Z335" s="240"/>
    </row>
    <row r="336" spans="1:26" ht="12.75" customHeight="1">
      <c r="A336" s="1"/>
      <c r="B336" s="1"/>
      <c r="C336" s="1"/>
      <c r="D336" s="1"/>
      <c r="E336" s="1"/>
      <c r="F336" s="1"/>
      <c r="G336" s="1"/>
      <c r="H336" s="1"/>
      <c r="I336" s="1"/>
      <c r="J336" s="240"/>
      <c r="K336" s="240"/>
      <c r="L336" s="240"/>
      <c r="M336" s="240"/>
      <c r="N336" s="240"/>
      <c r="O336" s="240"/>
      <c r="P336" s="240"/>
      <c r="Q336" s="240"/>
      <c r="R336" s="240"/>
      <c r="S336" s="240"/>
      <c r="T336" s="240"/>
      <c r="U336" s="240"/>
      <c r="V336" s="240"/>
      <c r="W336" s="240"/>
      <c r="X336" s="240"/>
      <c r="Y336" s="240"/>
      <c r="Z336" s="240"/>
    </row>
    <row r="337" spans="1:26" ht="12.75" customHeight="1">
      <c r="A337" s="1"/>
      <c r="B337" s="1"/>
      <c r="C337" s="1"/>
      <c r="D337" s="1"/>
      <c r="E337" s="1"/>
      <c r="F337" s="1"/>
      <c r="G337" s="1"/>
      <c r="H337" s="1"/>
      <c r="I337" s="1"/>
      <c r="J337" s="240"/>
      <c r="K337" s="240"/>
      <c r="L337" s="240"/>
      <c r="M337" s="240"/>
      <c r="N337" s="240"/>
      <c r="O337" s="240"/>
      <c r="P337" s="240"/>
      <c r="Q337" s="240"/>
      <c r="R337" s="240"/>
      <c r="S337" s="240"/>
      <c r="T337" s="240"/>
      <c r="U337" s="240"/>
      <c r="V337" s="240"/>
      <c r="W337" s="240"/>
      <c r="X337" s="240"/>
      <c r="Y337" s="240"/>
      <c r="Z337" s="240"/>
    </row>
    <row r="338" spans="1:26" ht="12.75" customHeight="1">
      <c r="A338" s="1"/>
      <c r="B338" s="1"/>
      <c r="C338" s="1"/>
      <c r="D338" s="1"/>
      <c r="E338" s="1"/>
      <c r="F338" s="1"/>
      <c r="G338" s="1"/>
      <c r="H338" s="1"/>
      <c r="I338" s="1"/>
      <c r="J338" s="240"/>
      <c r="K338" s="240"/>
      <c r="L338" s="240"/>
      <c r="M338" s="240"/>
      <c r="N338" s="240"/>
      <c r="O338" s="240"/>
      <c r="P338" s="240"/>
      <c r="Q338" s="240"/>
      <c r="R338" s="240"/>
      <c r="S338" s="240"/>
      <c r="T338" s="240"/>
      <c r="U338" s="240"/>
      <c r="V338" s="240"/>
      <c r="W338" s="240"/>
      <c r="X338" s="240"/>
      <c r="Y338" s="240"/>
      <c r="Z338" s="240"/>
    </row>
    <row r="339" spans="1:26" ht="12.75" customHeight="1">
      <c r="A339" s="1"/>
      <c r="B339" s="1"/>
      <c r="C339" s="1"/>
      <c r="D339" s="1"/>
      <c r="E339" s="1"/>
      <c r="F339" s="1"/>
      <c r="G339" s="1"/>
      <c r="H339" s="1"/>
      <c r="I339" s="1"/>
      <c r="J339" s="240"/>
      <c r="K339" s="240"/>
      <c r="L339" s="240"/>
      <c r="M339" s="240"/>
      <c r="N339" s="240"/>
      <c r="O339" s="240"/>
      <c r="P339" s="240"/>
      <c r="Q339" s="240"/>
      <c r="R339" s="240"/>
      <c r="S339" s="240"/>
      <c r="T339" s="240"/>
      <c r="U339" s="240"/>
      <c r="V339" s="240"/>
      <c r="W339" s="240"/>
      <c r="X339" s="240"/>
      <c r="Y339" s="240"/>
      <c r="Z339" s="240"/>
    </row>
    <row r="340" spans="1:26" ht="12.75" customHeight="1">
      <c r="A340" s="1"/>
      <c r="B340" s="1"/>
      <c r="C340" s="1"/>
      <c r="D340" s="1"/>
      <c r="E340" s="1"/>
      <c r="F340" s="1"/>
      <c r="G340" s="1"/>
      <c r="H340" s="1"/>
      <c r="I340" s="1"/>
      <c r="J340" s="240"/>
      <c r="K340" s="240"/>
      <c r="L340" s="240"/>
      <c r="M340" s="240"/>
      <c r="N340" s="240"/>
      <c r="O340" s="240"/>
      <c r="P340" s="240"/>
      <c r="Q340" s="240"/>
      <c r="R340" s="240"/>
      <c r="S340" s="240"/>
      <c r="T340" s="240"/>
      <c r="U340" s="240"/>
      <c r="V340" s="240"/>
      <c r="W340" s="240"/>
      <c r="X340" s="240"/>
      <c r="Y340" s="240"/>
      <c r="Z340" s="240"/>
    </row>
    <row r="341" spans="1:26" ht="12.75" customHeight="1">
      <c r="A341" s="1"/>
      <c r="B341" s="1"/>
      <c r="C341" s="1"/>
      <c r="D341" s="1"/>
      <c r="E341" s="1"/>
      <c r="F341" s="1"/>
      <c r="G341" s="1"/>
      <c r="H341" s="1"/>
      <c r="I341" s="1"/>
      <c r="J341" s="240"/>
      <c r="K341" s="240"/>
      <c r="L341" s="240"/>
      <c r="M341" s="240"/>
      <c r="N341" s="240"/>
      <c r="O341" s="240"/>
      <c r="P341" s="240"/>
      <c r="Q341" s="240"/>
      <c r="R341" s="240"/>
      <c r="S341" s="240"/>
      <c r="T341" s="240"/>
      <c r="U341" s="240"/>
      <c r="V341" s="240"/>
      <c r="W341" s="240"/>
      <c r="X341" s="240"/>
      <c r="Y341" s="240"/>
      <c r="Z341" s="240"/>
    </row>
    <row r="342" spans="1:26" ht="12.75" customHeight="1">
      <c r="A342" s="1"/>
      <c r="B342" s="1"/>
      <c r="C342" s="1"/>
      <c r="D342" s="1"/>
      <c r="E342" s="1"/>
      <c r="F342" s="1"/>
      <c r="G342" s="1"/>
      <c r="H342" s="1"/>
      <c r="I342" s="1"/>
      <c r="J342" s="240"/>
      <c r="K342" s="240"/>
      <c r="L342" s="240"/>
      <c r="M342" s="240"/>
      <c r="N342" s="240"/>
      <c r="O342" s="240"/>
      <c r="P342" s="240"/>
      <c r="Q342" s="240"/>
      <c r="R342" s="240"/>
      <c r="S342" s="240"/>
      <c r="T342" s="240"/>
      <c r="U342" s="240"/>
      <c r="V342" s="240"/>
      <c r="W342" s="240"/>
      <c r="X342" s="240"/>
      <c r="Y342" s="240"/>
      <c r="Z342" s="240"/>
    </row>
    <row r="343" spans="1:26" ht="12.75" customHeight="1">
      <c r="A343" s="1"/>
      <c r="B343" s="1"/>
      <c r="C343" s="1"/>
      <c r="D343" s="1"/>
      <c r="E343" s="1"/>
      <c r="F343" s="1"/>
      <c r="G343" s="1"/>
      <c r="H343" s="1"/>
      <c r="I343" s="1"/>
      <c r="J343" s="240"/>
      <c r="K343" s="240"/>
      <c r="L343" s="240"/>
      <c r="M343" s="240"/>
      <c r="N343" s="240"/>
      <c r="O343" s="240"/>
      <c r="P343" s="240"/>
      <c r="Q343" s="240"/>
      <c r="R343" s="240"/>
      <c r="S343" s="240"/>
      <c r="T343" s="240"/>
      <c r="U343" s="240"/>
      <c r="V343" s="240"/>
      <c r="W343" s="240"/>
      <c r="X343" s="240"/>
      <c r="Y343" s="240"/>
      <c r="Z343" s="240"/>
    </row>
    <row r="344" spans="1:26" ht="12.75" customHeight="1">
      <c r="A344" s="1"/>
      <c r="B344" s="1"/>
      <c r="C344" s="1"/>
      <c r="D344" s="1"/>
      <c r="E344" s="1"/>
      <c r="F344" s="1"/>
      <c r="G344" s="1"/>
      <c r="H344" s="1"/>
      <c r="I344" s="1"/>
      <c r="J344" s="240"/>
      <c r="K344" s="240"/>
      <c r="L344" s="240"/>
      <c r="M344" s="240"/>
      <c r="N344" s="240"/>
      <c r="O344" s="240"/>
      <c r="P344" s="240"/>
      <c r="Q344" s="240"/>
      <c r="R344" s="240"/>
      <c r="S344" s="240"/>
      <c r="T344" s="240"/>
      <c r="U344" s="240"/>
      <c r="V344" s="240"/>
      <c r="W344" s="240"/>
      <c r="X344" s="240"/>
      <c r="Y344" s="240"/>
      <c r="Z344" s="240"/>
    </row>
    <row r="345" spans="1:26" ht="12.75" customHeight="1">
      <c r="A345" s="1"/>
      <c r="B345" s="1"/>
      <c r="C345" s="1"/>
      <c r="D345" s="1"/>
      <c r="E345" s="1"/>
      <c r="F345" s="1"/>
      <c r="G345" s="1"/>
      <c r="H345" s="1"/>
      <c r="I345" s="1"/>
      <c r="J345" s="240"/>
      <c r="K345" s="240"/>
      <c r="L345" s="240"/>
      <c r="M345" s="240"/>
      <c r="N345" s="240"/>
      <c r="O345" s="240"/>
      <c r="P345" s="240"/>
      <c r="Q345" s="240"/>
      <c r="R345" s="240"/>
      <c r="S345" s="240"/>
      <c r="T345" s="240"/>
      <c r="U345" s="240"/>
      <c r="V345" s="240"/>
      <c r="W345" s="240"/>
      <c r="X345" s="240"/>
      <c r="Y345" s="240"/>
      <c r="Z345" s="240"/>
    </row>
    <row r="346" spans="1:26" ht="12.75" customHeight="1">
      <c r="A346" s="1"/>
      <c r="B346" s="1"/>
      <c r="C346" s="1"/>
      <c r="D346" s="1"/>
      <c r="E346" s="1"/>
      <c r="F346" s="1"/>
      <c r="G346" s="1"/>
      <c r="H346" s="1"/>
      <c r="I346" s="1"/>
      <c r="J346" s="240"/>
      <c r="K346" s="240"/>
      <c r="L346" s="240"/>
      <c r="M346" s="240"/>
      <c r="N346" s="240"/>
      <c r="O346" s="240"/>
      <c r="P346" s="240"/>
      <c r="Q346" s="240"/>
      <c r="R346" s="240"/>
      <c r="S346" s="240"/>
      <c r="T346" s="240"/>
      <c r="U346" s="240"/>
      <c r="V346" s="240"/>
      <c r="W346" s="240"/>
      <c r="X346" s="240"/>
      <c r="Y346" s="240"/>
      <c r="Z346" s="240"/>
    </row>
    <row r="347" spans="1:26" ht="12.75" customHeight="1">
      <c r="A347" s="1"/>
      <c r="B347" s="1"/>
      <c r="C347" s="1"/>
      <c r="D347" s="1"/>
      <c r="E347" s="1"/>
      <c r="F347" s="1"/>
      <c r="G347" s="1"/>
      <c r="H347" s="1"/>
      <c r="I347" s="1"/>
      <c r="J347" s="240"/>
      <c r="K347" s="240"/>
      <c r="L347" s="240"/>
      <c r="M347" s="240"/>
      <c r="N347" s="240"/>
      <c r="O347" s="240"/>
      <c r="P347" s="240"/>
      <c r="Q347" s="240"/>
      <c r="R347" s="240"/>
      <c r="S347" s="240"/>
      <c r="T347" s="240"/>
      <c r="U347" s="240"/>
      <c r="V347" s="240"/>
      <c r="W347" s="240"/>
      <c r="X347" s="240"/>
      <c r="Y347" s="240"/>
      <c r="Z347" s="240"/>
    </row>
    <row r="348" spans="1:26" ht="12.75" customHeight="1">
      <c r="A348" s="1"/>
      <c r="B348" s="1"/>
      <c r="C348" s="1"/>
      <c r="D348" s="1"/>
      <c r="E348" s="1"/>
      <c r="F348" s="1"/>
      <c r="G348" s="1"/>
      <c r="H348" s="1"/>
      <c r="I348" s="1"/>
      <c r="J348" s="240"/>
      <c r="K348" s="240"/>
      <c r="L348" s="240"/>
      <c r="M348" s="240"/>
      <c r="N348" s="240"/>
      <c r="O348" s="240"/>
      <c r="P348" s="240"/>
      <c r="Q348" s="240"/>
      <c r="R348" s="240"/>
      <c r="S348" s="240"/>
      <c r="T348" s="240"/>
      <c r="U348" s="240"/>
      <c r="V348" s="240"/>
      <c r="W348" s="240"/>
      <c r="X348" s="240"/>
      <c r="Y348" s="240"/>
      <c r="Z348" s="240"/>
    </row>
    <row r="349" spans="1:26" ht="12.75" customHeight="1">
      <c r="A349" s="1"/>
      <c r="B349" s="1"/>
      <c r="C349" s="1"/>
      <c r="D349" s="1"/>
      <c r="E349" s="1"/>
      <c r="F349" s="1"/>
      <c r="G349" s="1"/>
      <c r="H349" s="1"/>
      <c r="I349" s="1"/>
      <c r="J349" s="240"/>
      <c r="K349" s="240"/>
      <c r="L349" s="240"/>
      <c r="M349" s="240"/>
      <c r="N349" s="240"/>
      <c r="O349" s="240"/>
      <c r="P349" s="240"/>
      <c r="Q349" s="240"/>
      <c r="R349" s="240"/>
      <c r="S349" s="240"/>
      <c r="T349" s="240"/>
      <c r="U349" s="240"/>
      <c r="V349" s="240"/>
      <c r="W349" s="240"/>
      <c r="X349" s="240"/>
      <c r="Y349" s="240"/>
      <c r="Z349" s="240"/>
    </row>
    <row r="350" spans="1:26" ht="12.75" customHeight="1">
      <c r="A350" s="1"/>
      <c r="B350" s="1"/>
      <c r="C350" s="1"/>
      <c r="D350" s="1"/>
      <c r="E350" s="1"/>
      <c r="F350" s="1"/>
      <c r="G350" s="1"/>
      <c r="H350" s="1"/>
      <c r="I350" s="1"/>
      <c r="J350" s="240"/>
      <c r="K350" s="240"/>
      <c r="L350" s="240"/>
      <c r="M350" s="240"/>
      <c r="N350" s="240"/>
      <c r="O350" s="240"/>
      <c r="P350" s="240"/>
      <c r="Q350" s="240"/>
      <c r="R350" s="240"/>
      <c r="S350" s="240"/>
      <c r="T350" s="240"/>
      <c r="U350" s="240"/>
      <c r="V350" s="240"/>
      <c r="W350" s="240"/>
      <c r="X350" s="240"/>
      <c r="Y350" s="240"/>
      <c r="Z350" s="240"/>
    </row>
    <row r="351" spans="1:26" ht="12.75" customHeight="1">
      <c r="A351" s="1"/>
      <c r="B351" s="1"/>
      <c r="C351" s="1"/>
      <c r="D351" s="1"/>
      <c r="E351" s="1"/>
      <c r="F351" s="1"/>
      <c r="G351" s="1"/>
      <c r="H351" s="1"/>
      <c r="I351" s="1"/>
      <c r="J351" s="240"/>
      <c r="K351" s="240"/>
      <c r="L351" s="240"/>
      <c r="M351" s="240"/>
      <c r="N351" s="240"/>
      <c r="O351" s="240"/>
      <c r="P351" s="240"/>
      <c r="Q351" s="240"/>
      <c r="R351" s="240"/>
      <c r="S351" s="240"/>
      <c r="T351" s="240"/>
      <c r="U351" s="240"/>
      <c r="V351" s="240"/>
      <c r="W351" s="240"/>
      <c r="X351" s="240"/>
      <c r="Y351" s="240"/>
      <c r="Z351" s="240"/>
    </row>
    <row r="352" spans="1:26" ht="12.75" customHeight="1">
      <c r="A352" s="1"/>
      <c r="B352" s="1"/>
      <c r="C352" s="1"/>
      <c r="D352" s="1"/>
      <c r="E352" s="1"/>
      <c r="F352" s="1"/>
      <c r="G352" s="1"/>
      <c r="H352" s="1"/>
      <c r="I352" s="1"/>
      <c r="J352" s="240"/>
      <c r="K352" s="240"/>
      <c r="L352" s="240"/>
      <c r="M352" s="240"/>
      <c r="N352" s="240"/>
      <c r="O352" s="240"/>
      <c r="P352" s="240"/>
      <c r="Q352" s="240"/>
      <c r="R352" s="240"/>
      <c r="S352" s="240"/>
      <c r="T352" s="240"/>
      <c r="U352" s="240"/>
      <c r="V352" s="240"/>
      <c r="W352" s="240"/>
      <c r="X352" s="240"/>
      <c r="Y352" s="240"/>
      <c r="Z352" s="240"/>
    </row>
    <row r="353" spans="1:26" ht="12.75" customHeight="1">
      <c r="A353" s="1"/>
      <c r="B353" s="1"/>
      <c r="C353" s="1"/>
      <c r="D353" s="1"/>
      <c r="E353" s="1"/>
      <c r="F353" s="1"/>
      <c r="G353" s="1"/>
      <c r="H353" s="1"/>
      <c r="I353" s="1"/>
      <c r="J353" s="240"/>
      <c r="K353" s="240"/>
      <c r="L353" s="240"/>
      <c r="M353" s="240"/>
      <c r="N353" s="240"/>
      <c r="O353" s="240"/>
      <c r="P353" s="240"/>
      <c r="Q353" s="240"/>
      <c r="R353" s="240"/>
      <c r="S353" s="240"/>
      <c r="T353" s="240"/>
      <c r="U353" s="240"/>
      <c r="V353" s="240"/>
      <c r="W353" s="240"/>
      <c r="X353" s="240"/>
      <c r="Y353" s="240"/>
      <c r="Z353" s="240"/>
    </row>
    <row r="354" spans="1:26" ht="12.75" customHeight="1">
      <c r="A354" s="1"/>
      <c r="B354" s="1"/>
      <c r="C354" s="1"/>
      <c r="D354" s="1"/>
      <c r="E354" s="1"/>
      <c r="F354" s="1"/>
      <c r="G354" s="1"/>
      <c r="H354" s="1"/>
      <c r="I354" s="1"/>
      <c r="J354" s="240"/>
      <c r="K354" s="240"/>
      <c r="L354" s="240"/>
      <c r="M354" s="240"/>
      <c r="N354" s="240"/>
      <c r="O354" s="240"/>
      <c r="P354" s="240"/>
      <c r="Q354" s="240"/>
      <c r="R354" s="240"/>
      <c r="S354" s="240"/>
      <c r="T354" s="240"/>
      <c r="U354" s="240"/>
      <c r="V354" s="240"/>
      <c r="W354" s="240"/>
      <c r="X354" s="240"/>
      <c r="Y354" s="240"/>
      <c r="Z354" s="240"/>
    </row>
    <row r="355" spans="1:26" ht="12.75" customHeight="1">
      <c r="A355" s="1"/>
      <c r="B355" s="1"/>
      <c r="C355" s="1"/>
      <c r="D355" s="1"/>
      <c r="E355" s="1"/>
      <c r="F355" s="1"/>
      <c r="G355" s="1"/>
      <c r="H355" s="1"/>
      <c r="I355" s="1"/>
      <c r="J355" s="240"/>
      <c r="K355" s="240"/>
      <c r="L355" s="240"/>
      <c r="M355" s="240"/>
      <c r="N355" s="240"/>
      <c r="O355" s="240"/>
      <c r="P355" s="240"/>
      <c r="Q355" s="240"/>
      <c r="R355" s="240"/>
      <c r="S355" s="240"/>
      <c r="T355" s="240"/>
      <c r="U355" s="240"/>
      <c r="V355" s="240"/>
      <c r="W355" s="240"/>
      <c r="X355" s="240"/>
      <c r="Y355" s="240"/>
      <c r="Z355" s="240"/>
    </row>
    <row r="356" spans="1:26" ht="12.75" customHeight="1">
      <c r="A356" s="1"/>
      <c r="B356" s="1"/>
      <c r="C356" s="1"/>
      <c r="D356" s="1"/>
      <c r="E356" s="1"/>
      <c r="F356" s="1"/>
      <c r="G356" s="1"/>
      <c r="H356" s="1"/>
      <c r="I356" s="1"/>
      <c r="J356" s="240"/>
      <c r="K356" s="240"/>
      <c r="L356" s="240"/>
      <c r="M356" s="240"/>
      <c r="N356" s="240"/>
      <c r="O356" s="240"/>
      <c r="P356" s="240"/>
      <c r="Q356" s="240"/>
      <c r="R356" s="240"/>
      <c r="S356" s="240"/>
      <c r="T356" s="240"/>
      <c r="U356" s="240"/>
      <c r="V356" s="240"/>
      <c r="W356" s="240"/>
      <c r="X356" s="240"/>
      <c r="Y356" s="240"/>
      <c r="Z356" s="240"/>
    </row>
    <row r="357" spans="1:26" ht="12.75" customHeight="1">
      <c r="A357" s="1"/>
      <c r="B357" s="1"/>
      <c r="C357" s="1"/>
      <c r="D357" s="1"/>
      <c r="E357" s="1"/>
      <c r="F357" s="1"/>
      <c r="G357" s="1"/>
      <c r="H357" s="1"/>
      <c r="I357" s="1"/>
      <c r="J357" s="240"/>
      <c r="K357" s="240"/>
      <c r="L357" s="240"/>
      <c r="M357" s="240"/>
      <c r="N357" s="240"/>
      <c r="O357" s="240"/>
      <c r="P357" s="240"/>
      <c r="Q357" s="240"/>
      <c r="R357" s="240"/>
      <c r="S357" s="240"/>
      <c r="T357" s="240"/>
      <c r="U357" s="240"/>
      <c r="V357" s="240"/>
      <c r="W357" s="240"/>
      <c r="X357" s="240"/>
      <c r="Y357" s="240"/>
      <c r="Z357" s="240"/>
    </row>
    <row r="358" spans="1:26" ht="12.75" customHeight="1">
      <c r="A358" s="1"/>
      <c r="B358" s="1"/>
      <c r="C358" s="1"/>
      <c r="D358" s="1"/>
      <c r="E358" s="1"/>
      <c r="F358" s="1"/>
      <c r="G358" s="1"/>
      <c r="H358" s="1"/>
      <c r="I358" s="1"/>
      <c r="J358" s="240"/>
      <c r="K358" s="240"/>
      <c r="L358" s="240"/>
      <c r="M358" s="240"/>
      <c r="N358" s="240"/>
      <c r="O358" s="240"/>
      <c r="P358" s="240"/>
      <c r="Q358" s="240"/>
      <c r="R358" s="240"/>
      <c r="S358" s="240"/>
      <c r="T358" s="240"/>
      <c r="U358" s="240"/>
      <c r="V358" s="240"/>
      <c r="W358" s="240"/>
      <c r="X358" s="240"/>
      <c r="Y358" s="240"/>
      <c r="Z358" s="240"/>
    </row>
    <row r="359" spans="1:26" ht="12.75" customHeight="1">
      <c r="A359" s="1"/>
      <c r="B359" s="1"/>
      <c r="C359" s="1"/>
      <c r="D359" s="1"/>
      <c r="E359" s="1"/>
      <c r="F359" s="1"/>
      <c r="G359" s="1"/>
      <c r="H359" s="1"/>
      <c r="I359" s="1"/>
      <c r="J359" s="240"/>
      <c r="K359" s="240"/>
      <c r="L359" s="240"/>
      <c r="M359" s="240"/>
      <c r="N359" s="240"/>
      <c r="O359" s="240"/>
      <c r="P359" s="240"/>
      <c r="Q359" s="240"/>
      <c r="R359" s="240"/>
      <c r="S359" s="240"/>
      <c r="T359" s="240"/>
      <c r="U359" s="240"/>
      <c r="V359" s="240"/>
      <c r="W359" s="240"/>
      <c r="X359" s="240"/>
      <c r="Y359" s="240"/>
      <c r="Z359" s="240"/>
    </row>
    <row r="360" spans="1:26" ht="12.75" customHeight="1">
      <c r="A360" s="1"/>
      <c r="B360" s="1"/>
      <c r="C360" s="1"/>
      <c r="D360" s="1"/>
      <c r="E360" s="1"/>
      <c r="F360" s="1"/>
      <c r="G360" s="1"/>
      <c r="H360" s="1"/>
      <c r="I360" s="1"/>
      <c r="J360" s="240"/>
      <c r="K360" s="240"/>
      <c r="L360" s="240"/>
      <c r="M360" s="240"/>
      <c r="N360" s="240"/>
      <c r="O360" s="240"/>
      <c r="P360" s="240"/>
      <c r="Q360" s="240"/>
      <c r="R360" s="240"/>
      <c r="S360" s="240"/>
      <c r="T360" s="240"/>
      <c r="U360" s="240"/>
      <c r="V360" s="240"/>
      <c r="W360" s="240"/>
      <c r="X360" s="240"/>
      <c r="Y360" s="240"/>
      <c r="Z360" s="240"/>
    </row>
    <row r="361" spans="1:26" ht="12.75" customHeight="1">
      <c r="A361" s="1"/>
      <c r="B361" s="1"/>
      <c r="C361" s="1"/>
      <c r="D361" s="1"/>
      <c r="E361" s="1"/>
      <c r="F361" s="1"/>
      <c r="G361" s="1"/>
      <c r="H361" s="1"/>
      <c r="I361" s="1"/>
      <c r="J361" s="240"/>
      <c r="K361" s="240"/>
      <c r="L361" s="240"/>
      <c r="M361" s="240"/>
      <c r="N361" s="240"/>
      <c r="O361" s="240"/>
      <c r="P361" s="240"/>
      <c r="Q361" s="240"/>
      <c r="R361" s="240"/>
      <c r="S361" s="240"/>
      <c r="T361" s="240"/>
      <c r="U361" s="240"/>
      <c r="V361" s="240"/>
      <c r="W361" s="240"/>
      <c r="X361" s="240"/>
      <c r="Y361" s="240"/>
      <c r="Z361" s="240"/>
    </row>
    <row r="362" spans="1:26" ht="12.75" customHeight="1">
      <c r="A362" s="1"/>
      <c r="B362" s="1"/>
      <c r="C362" s="1"/>
      <c r="D362" s="1"/>
      <c r="E362" s="1"/>
      <c r="F362" s="1"/>
      <c r="G362" s="1"/>
      <c r="H362" s="1"/>
      <c r="I362" s="1"/>
      <c r="J362" s="240"/>
      <c r="K362" s="240"/>
      <c r="L362" s="240"/>
      <c r="M362" s="240"/>
      <c r="N362" s="240"/>
      <c r="O362" s="240"/>
      <c r="P362" s="240"/>
      <c r="Q362" s="240"/>
      <c r="R362" s="240"/>
      <c r="S362" s="240"/>
      <c r="T362" s="240"/>
      <c r="U362" s="240"/>
      <c r="V362" s="240"/>
      <c r="W362" s="240"/>
      <c r="X362" s="240"/>
      <c r="Y362" s="240"/>
      <c r="Z362" s="240"/>
    </row>
    <row r="363" spans="1:26" ht="12.75" customHeight="1">
      <c r="A363" s="1"/>
      <c r="B363" s="1"/>
      <c r="C363" s="1"/>
      <c r="D363" s="1"/>
      <c r="E363" s="1"/>
      <c r="F363" s="1"/>
      <c r="G363" s="1"/>
      <c r="H363" s="1"/>
      <c r="I363" s="1"/>
      <c r="J363" s="240"/>
      <c r="K363" s="240"/>
      <c r="L363" s="240"/>
      <c r="M363" s="240"/>
      <c r="N363" s="240"/>
      <c r="O363" s="240"/>
      <c r="P363" s="240"/>
      <c r="Q363" s="240"/>
      <c r="R363" s="240"/>
      <c r="S363" s="240"/>
      <c r="T363" s="240"/>
      <c r="U363" s="240"/>
      <c r="V363" s="240"/>
      <c r="W363" s="240"/>
      <c r="X363" s="240"/>
      <c r="Y363" s="240"/>
      <c r="Z363" s="240"/>
    </row>
    <row r="364" spans="1:26" ht="12.75" customHeight="1">
      <c r="A364" s="1"/>
      <c r="B364" s="1"/>
      <c r="C364" s="1"/>
      <c r="D364" s="1"/>
      <c r="E364" s="1"/>
      <c r="F364" s="1"/>
      <c r="G364" s="1"/>
      <c r="H364" s="1"/>
      <c r="I364" s="1"/>
      <c r="J364" s="240"/>
      <c r="K364" s="240"/>
      <c r="L364" s="240"/>
      <c r="M364" s="240"/>
      <c r="N364" s="240"/>
      <c r="O364" s="240"/>
      <c r="P364" s="240"/>
      <c r="Q364" s="240"/>
      <c r="R364" s="240"/>
      <c r="S364" s="240"/>
      <c r="T364" s="240"/>
      <c r="U364" s="240"/>
      <c r="V364" s="240"/>
      <c r="W364" s="240"/>
      <c r="X364" s="240"/>
      <c r="Y364" s="240"/>
      <c r="Z364" s="240"/>
    </row>
    <row r="365" spans="1:26" ht="12.75" customHeight="1">
      <c r="A365" s="1"/>
      <c r="B365" s="1"/>
      <c r="C365" s="1"/>
      <c r="D365" s="1"/>
      <c r="E365" s="1"/>
      <c r="F365" s="1"/>
      <c r="G365" s="1"/>
      <c r="H365" s="1"/>
      <c r="I365" s="1"/>
      <c r="J365" s="240"/>
      <c r="K365" s="240"/>
      <c r="L365" s="240"/>
      <c r="M365" s="240"/>
      <c r="N365" s="240"/>
      <c r="O365" s="240"/>
      <c r="P365" s="240"/>
      <c r="Q365" s="240"/>
      <c r="R365" s="240"/>
      <c r="S365" s="240"/>
      <c r="T365" s="240"/>
      <c r="U365" s="240"/>
      <c r="V365" s="240"/>
      <c r="W365" s="240"/>
      <c r="X365" s="240"/>
      <c r="Y365" s="240"/>
      <c r="Z365" s="240"/>
    </row>
    <row r="366" spans="1:26" ht="12.75" customHeight="1">
      <c r="A366" s="1"/>
      <c r="B366" s="1"/>
      <c r="C366" s="1"/>
      <c r="D366" s="1"/>
      <c r="E366" s="1"/>
      <c r="F366" s="1"/>
      <c r="G366" s="1"/>
      <c r="H366" s="1"/>
      <c r="I366" s="1"/>
      <c r="J366" s="240"/>
      <c r="K366" s="240"/>
      <c r="L366" s="240"/>
      <c r="M366" s="240"/>
      <c r="N366" s="240"/>
      <c r="O366" s="240"/>
      <c r="P366" s="240"/>
      <c r="Q366" s="240"/>
      <c r="R366" s="240"/>
      <c r="S366" s="240"/>
      <c r="T366" s="240"/>
      <c r="U366" s="240"/>
      <c r="V366" s="240"/>
      <c r="W366" s="240"/>
      <c r="X366" s="240"/>
      <c r="Y366" s="240"/>
      <c r="Z366" s="240"/>
    </row>
    <row r="367" spans="1:26" ht="12.75" customHeight="1">
      <c r="A367" s="1"/>
      <c r="B367" s="1"/>
      <c r="C367" s="1"/>
      <c r="D367" s="1"/>
      <c r="E367" s="1"/>
      <c r="F367" s="1"/>
      <c r="G367" s="1"/>
      <c r="H367" s="1"/>
      <c r="I367" s="1"/>
      <c r="J367" s="240"/>
      <c r="K367" s="240"/>
      <c r="L367" s="240"/>
      <c r="M367" s="240"/>
      <c r="N367" s="240"/>
      <c r="O367" s="240"/>
      <c r="P367" s="240"/>
      <c r="Q367" s="240"/>
      <c r="R367" s="240"/>
      <c r="S367" s="240"/>
      <c r="T367" s="240"/>
      <c r="U367" s="240"/>
      <c r="V367" s="240"/>
      <c r="W367" s="240"/>
      <c r="X367" s="240"/>
      <c r="Y367" s="240"/>
      <c r="Z367" s="240"/>
    </row>
    <row r="368" spans="1:26" ht="12.75" customHeight="1">
      <c r="A368" s="1"/>
      <c r="B368" s="1"/>
      <c r="C368" s="1"/>
      <c r="D368" s="1"/>
      <c r="E368" s="1"/>
      <c r="F368" s="1"/>
      <c r="G368" s="1"/>
      <c r="H368" s="1"/>
      <c r="I368" s="1"/>
      <c r="J368" s="240"/>
      <c r="K368" s="240"/>
      <c r="L368" s="240"/>
      <c r="M368" s="240"/>
      <c r="N368" s="240"/>
      <c r="O368" s="240"/>
      <c r="P368" s="240"/>
      <c r="Q368" s="240"/>
      <c r="R368" s="240"/>
      <c r="S368" s="240"/>
      <c r="T368" s="240"/>
      <c r="U368" s="240"/>
      <c r="V368" s="240"/>
      <c r="W368" s="240"/>
      <c r="X368" s="240"/>
      <c r="Y368" s="240"/>
      <c r="Z368" s="240"/>
    </row>
    <row r="369" spans="1:26" ht="12.75" customHeight="1">
      <c r="A369" s="1"/>
      <c r="B369" s="1"/>
      <c r="C369" s="1"/>
      <c r="D369" s="1"/>
      <c r="E369" s="1"/>
      <c r="F369" s="1"/>
      <c r="G369" s="1"/>
      <c r="H369" s="1"/>
      <c r="I369" s="1"/>
      <c r="J369" s="240"/>
      <c r="K369" s="240"/>
      <c r="L369" s="240"/>
      <c r="M369" s="240"/>
      <c r="N369" s="240"/>
      <c r="O369" s="240"/>
      <c r="P369" s="240"/>
      <c r="Q369" s="240"/>
      <c r="R369" s="240"/>
      <c r="S369" s="240"/>
      <c r="T369" s="240"/>
      <c r="U369" s="240"/>
      <c r="V369" s="240"/>
      <c r="W369" s="240"/>
      <c r="X369" s="240"/>
      <c r="Y369" s="240"/>
      <c r="Z369" s="240"/>
    </row>
    <row r="370" spans="1:26" ht="12.75" customHeight="1">
      <c r="A370" s="1"/>
      <c r="B370" s="1"/>
      <c r="C370" s="1"/>
      <c r="D370" s="1"/>
      <c r="E370" s="1"/>
      <c r="F370" s="1"/>
      <c r="G370" s="1"/>
      <c r="H370" s="1"/>
      <c r="I370" s="1"/>
      <c r="J370" s="240"/>
      <c r="K370" s="240"/>
      <c r="L370" s="240"/>
      <c r="M370" s="240"/>
      <c r="N370" s="240"/>
      <c r="O370" s="240"/>
      <c r="P370" s="240"/>
      <c r="Q370" s="240"/>
      <c r="R370" s="240"/>
      <c r="S370" s="240"/>
      <c r="T370" s="240"/>
      <c r="U370" s="240"/>
      <c r="V370" s="240"/>
      <c r="W370" s="240"/>
      <c r="X370" s="240"/>
      <c r="Y370" s="240"/>
      <c r="Z370" s="240"/>
    </row>
    <row r="371" spans="1:26" ht="12.75" customHeight="1">
      <c r="A371" s="1"/>
      <c r="B371" s="1"/>
      <c r="C371" s="1"/>
      <c r="D371" s="1"/>
      <c r="E371" s="1"/>
      <c r="F371" s="1"/>
      <c r="G371" s="1"/>
      <c r="H371" s="1"/>
      <c r="I371" s="1"/>
      <c r="J371" s="240"/>
      <c r="K371" s="240"/>
      <c r="L371" s="240"/>
      <c r="M371" s="240"/>
      <c r="N371" s="240"/>
      <c r="O371" s="240"/>
      <c r="P371" s="240"/>
      <c r="Q371" s="240"/>
      <c r="R371" s="240"/>
      <c r="S371" s="240"/>
      <c r="T371" s="240"/>
      <c r="U371" s="240"/>
      <c r="V371" s="240"/>
      <c r="W371" s="240"/>
      <c r="X371" s="240"/>
      <c r="Y371" s="240"/>
      <c r="Z371" s="240"/>
    </row>
    <row r="372" spans="1:26" ht="12.75" customHeight="1">
      <c r="A372" s="1"/>
      <c r="B372" s="1"/>
      <c r="C372" s="1"/>
      <c r="D372" s="1"/>
      <c r="E372" s="1"/>
      <c r="F372" s="1"/>
      <c r="G372" s="1"/>
      <c r="H372" s="1"/>
      <c r="I372" s="1"/>
      <c r="J372" s="240"/>
      <c r="K372" s="240"/>
      <c r="L372" s="240"/>
      <c r="M372" s="240"/>
      <c r="N372" s="240"/>
      <c r="O372" s="240"/>
      <c r="P372" s="240"/>
      <c r="Q372" s="240"/>
      <c r="R372" s="240"/>
      <c r="S372" s="240"/>
      <c r="T372" s="240"/>
      <c r="U372" s="240"/>
      <c r="V372" s="240"/>
      <c r="W372" s="240"/>
      <c r="X372" s="240"/>
      <c r="Y372" s="240"/>
      <c r="Z372" s="240"/>
    </row>
    <row r="373" spans="1:26" ht="12.75" customHeight="1">
      <c r="A373" s="1"/>
      <c r="B373" s="1"/>
      <c r="C373" s="1"/>
      <c r="D373" s="1"/>
      <c r="E373" s="1"/>
      <c r="F373" s="1"/>
      <c r="G373" s="1"/>
      <c r="H373" s="1"/>
      <c r="I373" s="1"/>
      <c r="J373" s="240"/>
      <c r="K373" s="240"/>
      <c r="L373" s="240"/>
      <c r="M373" s="240"/>
      <c r="N373" s="240"/>
      <c r="O373" s="240"/>
      <c r="P373" s="240"/>
      <c r="Q373" s="240"/>
      <c r="R373" s="240"/>
      <c r="S373" s="240"/>
      <c r="T373" s="240"/>
      <c r="U373" s="240"/>
      <c r="V373" s="240"/>
      <c r="W373" s="240"/>
      <c r="X373" s="240"/>
      <c r="Y373" s="240"/>
      <c r="Z373" s="240"/>
    </row>
    <row r="374" spans="1:26" ht="12.75" customHeight="1">
      <c r="A374" s="1"/>
      <c r="B374" s="1"/>
      <c r="C374" s="1"/>
      <c r="D374" s="1"/>
      <c r="E374" s="1"/>
      <c r="F374" s="1"/>
      <c r="G374" s="1"/>
      <c r="H374" s="1"/>
      <c r="I374" s="1"/>
      <c r="J374" s="240"/>
      <c r="K374" s="240"/>
      <c r="L374" s="240"/>
      <c r="M374" s="240"/>
      <c r="N374" s="240"/>
      <c r="O374" s="240"/>
      <c r="P374" s="240"/>
      <c r="Q374" s="240"/>
      <c r="R374" s="240"/>
      <c r="S374" s="240"/>
      <c r="T374" s="240"/>
      <c r="U374" s="240"/>
      <c r="V374" s="240"/>
      <c r="W374" s="240"/>
      <c r="X374" s="240"/>
      <c r="Y374" s="240"/>
      <c r="Z374" s="240"/>
    </row>
    <row r="375" spans="1:26" ht="12.75" customHeight="1">
      <c r="A375" s="1"/>
      <c r="B375" s="1"/>
      <c r="C375" s="1"/>
      <c r="D375" s="1"/>
      <c r="E375" s="1"/>
      <c r="F375" s="1"/>
      <c r="G375" s="1"/>
      <c r="H375" s="1"/>
      <c r="I375" s="1"/>
      <c r="J375" s="240"/>
      <c r="K375" s="240"/>
      <c r="L375" s="240"/>
      <c r="M375" s="240"/>
      <c r="N375" s="240"/>
      <c r="O375" s="240"/>
      <c r="P375" s="240"/>
      <c r="Q375" s="240"/>
      <c r="R375" s="240"/>
      <c r="S375" s="240"/>
      <c r="T375" s="240"/>
      <c r="U375" s="240"/>
      <c r="V375" s="240"/>
      <c r="W375" s="240"/>
      <c r="X375" s="240"/>
      <c r="Y375" s="240"/>
      <c r="Z375" s="240"/>
    </row>
    <row r="376" spans="1:26" ht="12.75" customHeight="1">
      <c r="A376" s="1"/>
      <c r="B376" s="1"/>
      <c r="C376" s="1"/>
      <c r="D376" s="1"/>
      <c r="E376" s="1"/>
      <c r="F376" s="1"/>
      <c r="G376" s="1"/>
      <c r="H376" s="1"/>
      <c r="I376" s="1"/>
      <c r="J376" s="240"/>
      <c r="K376" s="240"/>
      <c r="L376" s="240"/>
      <c r="M376" s="240"/>
      <c r="N376" s="240"/>
      <c r="O376" s="240"/>
      <c r="P376" s="240"/>
      <c r="Q376" s="240"/>
      <c r="R376" s="240"/>
      <c r="S376" s="240"/>
      <c r="T376" s="240"/>
      <c r="U376" s="240"/>
      <c r="V376" s="240"/>
      <c r="W376" s="240"/>
      <c r="X376" s="240"/>
      <c r="Y376" s="240"/>
      <c r="Z376" s="240"/>
    </row>
    <row r="377" spans="1:26" ht="12.75" customHeight="1">
      <c r="A377" s="1"/>
      <c r="B377" s="1"/>
      <c r="C377" s="1"/>
      <c r="D377" s="1"/>
      <c r="E377" s="1"/>
      <c r="F377" s="1"/>
      <c r="G377" s="1"/>
      <c r="H377" s="1"/>
      <c r="I377" s="1"/>
      <c r="J377" s="240"/>
      <c r="K377" s="240"/>
      <c r="L377" s="240"/>
      <c r="M377" s="240"/>
      <c r="N377" s="240"/>
      <c r="O377" s="240"/>
      <c r="P377" s="240"/>
      <c r="Q377" s="240"/>
      <c r="R377" s="240"/>
      <c r="S377" s="240"/>
      <c r="T377" s="240"/>
      <c r="U377" s="240"/>
      <c r="V377" s="240"/>
      <c r="W377" s="240"/>
      <c r="X377" s="240"/>
      <c r="Y377" s="240"/>
      <c r="Z377" s="240"/>
    </row>
    <row r="378" spans="1:26" ht="12.75" customHeight="1">
      <c r="A378" s="1"/>
      <c r="B378" s="1"/>
      <c r="C378" s="1"/>
      <c r="D378" s="1"/>
      <c r="E378" s="1"/>
      <c r="F378" s="1"/>
      <c r="G378" s="1"/>
      <c r="H378" s="1"/>
      <c r="I378" s="1"/>
      <c r="J378" s="240"/>
      <c r="K378" s="240"/>
      <c r="L378" s="240"/>
      <c r="M378" s="240"/>
      <c r="N378" s="240"/>
      <c r="O378" s="240"/>
      <c r="P378" s="240"/>
      <c r="Q378" s="240"/>
      <c r="R378" s="240"/>
      <c r="S378" s="240"/>
      <c r="T378" s="240"/>
      <c r="U378" s="240"/>
      <c r="V378" s="240"/>
      <c r="W378" s="240"/>
      <c r="X378" s="240"/>
      <c r="Y378" s="240"/>
      <c r="Z378" s="240"/>
    </row>
    <row r="379" spans="1:26" ht="12.75" customHeight="1">
      <c r="A379" s="1"/>
      <c r="B379" s="1"/>
      <c r="C379" s="1"/>
      <c r="D379" s="1"/>
      <c r="E379" s="1"/>
      <c r="F379" s="1"/>
      <c r="G379" s="1"/>
      <c r="H379" s="1"/>
      <c r="I379" s="1"/>
      <c r="J379" s="240"/>
      <c r="K379" s="240"/>
      <c r="L379" s="240"/>
      <c r="M379" s="240"/>
      <c r="N379" s="240"/>
      <c r="O379" s="240"/>
      <c r="P379" s="240"/>
      <c r="Q379" s="240"/>
      <c r="R379" s="240"/>
      <c r="S379" s="240"/>
      <c r="T379" s="240"/>
      <c r="U379" s="240"/>
      <c r="V379" s="240"/>
      <c r="W379" s="240"/>
      <c r="X379" s="240"/>
      <c r="Y379" s="240"/>
      <c r="Z379" s="240"/>
    </row>
    <row r="380" spans="1:26" ht="12.75" customHeight="1">
      <c r="A380" s="1"/>
      <c r="B380" s="1"/>
      <c r="C380" s="1"/>
      <c r="D380" s="1"/>
      <c r="E380" s="1"/>
      <c r="F380" s="1"/>
      <c r="G380" s="1"/>
      <c r="H380" s="1"/>
      <c r="I380" s="1"/>
      <c r="J380" s="240"/>
      <c r="K380" s="240"/>
      <c r="L380" s="240"/>
      <c r="M380" s="240"/>
      <c r="N380" s="240"/>
      <c r="O380" s="240"/>
      <c r="P380" s="240"/>
      <c r="Q380" s="240"/>
      <c r="R380" s="240"/>
      <c r="S380" s="240"/>
      <c r="T380" s="240"/>
      <c r="U380" s="240"/>
      <c r="V380" s="240"/>
      <c r="W380" s="240"/>
      <c r="X380" s="240"/>
      <c r="Y380" s="240"/>
      <c r="Z380" s="240"/>
    </row>
    <row r="381" spans="1:26" ht="12.75" customHeight="1">
      <c r="A381" s="1"/>
      <c r="B381" s="1"/>
      <c r="C381" s="1"/>
      <c r="D381" s="1"/>
      <c r="E381" s="1"/>
      <c r="F381" s="1"/>
      <c r="G381" s="1"/>
      <c r="H381" s="1"/>
      <c r="I381" s="1"/>
      <c r="J381" s="240"/>
      <c r="K381" s="240"/>
      <c r="L381" s="240"/>
      <c r="M381" s="240"/>
      <c r="N381" s="240"/>
      <c r="O381" s="240"/>
      <c r="P381" s="240"/>
      <c r="Q381" s="240"/>
      <c r="R381" s="240"/>
      <c r="S381" s="240"/>
      <c r="T381" s="240"/>
      <c r="U381" s="240"/>
      <c r="V381" s="240"/>
      <c r="W381" s="240"/>
      <c r="X381" s="240"/>
      <c r="Y381" s="240"/>
      <c r="Z381" s="240"/>
    </row>
    <row r="382" spans="1:26" ht="12.75" customHeight="1">
      <c r="A382" s="1"/>
      <c r="B382" s="1"/>
      <c r="C382" s="1"/>
      <c r="D382" s="1"/>
      <c r="E382" s="1"/>
      <c r="F382" s="1"/>
      <c r="G382" s="1"/>
      <c r="H382" s="1"/>
      <c r="I382" s="1"/>
      <c r="J382" s="240"/>
      <c r="K382" s="240"/>
      <c r="L382" s="240"/>
      <c r="M382" s="240"/>
      <c r="N382" s="240"/>
      <c r="O382" s="240"/>
      <c r="P382" s="240"/>
      <c r="Q382" s="240"/>
      <c r="R382" s="240"/>
      <c r="S382" s="240"/>
      <c r="T382" s="240"/>
      <c r="U382" s="240"/>
      <c r="V382" s="240"/>
      <c r="W382" s="240"/>
      <c r="X382" s="240"/>
      <c r="Y382" s="240"/>
      <c r="Z382" s="240"/>
    </row>
    <row r="383" spans="1:26" ht="12.75" customHeight="1">
      <c r="A383" s="1"/>
      <c r="B383" s="1"/>
      <c r="C383" s="1"/>
      <c r="D383" s="1"/>
      <c r="E383" s="1"/>
      <c r="F383" s="1"/>
      <c r="G383" s="1"/>
      <c r="H383" s="1"/>
      <c r="I383" s="1"/>
      <c r="J383" s="240"/>
      <c r="K383" s="240"/>
      <c r="L383" s="240"/>
      <c r="M383" s="240"/>
      <c r="N383" s="240"/>
      <c r="O383" s="240"/>
      <c r="P383" s="240"/>
      <c r="Q383" s="240"/>
      <c r="R383" s="240"/>
      <c r="S383" s="240"/>
      <c r="T383" s="240"/>
      <c r="U383" s="240"/>
      <c r="V383" s="240"/>
      <c r="W383" s="240"/>
      <c r="X383" s="240"/>
      <c r="Y383" s="240"/>
      <c r="Z383" s="240"/>
    </row>
    <row r="384" spans="1:26" ht="12.75" customHeight="1">
      <c r="A384" s="1"/>
      <c r="B384" s="1"/>
      <c r="C384" s="1"/>
      <c r="D384" s="1"/>
      <c r="E384" s="1"/>
      <c r="F384" s="1"/>
      <c r="G384" s="1"/>
      <c r="H384" s="1"/>
      <c r="I384" s="1"/>
      <c r="J384" s="240"/>
      <c r="K384" s="240"/>
      <c r="L384" s="240"/>
      <c r="M384" s="240"/>
      <c r="N384" s="240"/>
      <c r="O384" s="240"/>
      <c r="P384" s="240"/>
      <c r="Q384" s="240"/>
      <c r="R384" s="240"/>
      <c r="S384" s="240"/>
      <c r="T384" s="240"/>
      <c r="U384" s="240"/>
      <c r="V384" s="240"/>
      <c r="W384" s="240"/>
      <c r="X384" s="240"/>
      <c r="Y384" s="240"/>
      <c r="Z384" s="240"/>
    </row>
    <row r="385" spans="1:26" ht="12.75" customHeight="1">
      <c r="A385" s="1"/>
      <c r="B385" s="1"/>
      <c r="C385" s="1"/>
      <c r="D385" s="1"/>
      <c r="E385" s="1"/>
      <c r="F385" s="1"/>
      <c r="G385" s="1"/>
      <c r="H385" s="1"/>
      <c r="I385" s="1"/>
      <c r="J385" s="240"/>
      <c r="K385" s="240"/>
      <c r="L385" s="240"/>
      <c r="M385" s="240"/>
      <c r="N385" s="240"/>
      <c r="O385" s="240"/>
      <c r="P385" s="240"/>
      <c r="Q385" s="240"/>
      <c r="R385" s="240"/>
      <c r="S385" s="240"/>
      <c r="T385" s="240"/>
      <c r="U385" s="240"/>
      <c r="V385" s="240"/>
      <c r="W385" s="240"/>
      <c r="X385" s="240"/>
      <c r="Y385" s="240"/>
      <c r="Z385" s="240"/>
    </row>
    <row r="386" spans="1:26" ht="12.75" customHeight="1">
      <c r="A386" s="1"/>
      <c r="B386" s="1"/>
      <c r="C386" s="1"/>
      <c r="D386" s="1"/>
      <c r="E386" s="1"/>
      <c r="F386" s="1"/>
      <c r="G386" s="1"/>
      <c r="H386" s="1"/>
      <c r="I386" s="1"/>
      <c r="J386" s="240"/>
      <c r="K386" s="240"/>
      <c r="L386" s="240"/>
      <c r="M386" s="240"/>
      <c r="N386" s="240"/>
      <c r="O386" s="240"/>
      <c r="P386" s="240"/>
      <c r="Q386" s="240"/>
      <c r="R386" s="240"/>
      <c r="S386" s="240"/>
      <c r="T386" s="240"/>
      <c r="U386" s="240"/>
      <c r="V386" s="240"/>
      <c r="W386" s="240"/>
      <c r="X386" s="240"/>
      <c r="Y386" s="240"/>
      <c r="Z386" s="240"/>
    </row>
    <row r="387" spans="1:26" ht="12.75" customHeight="1">
      <c r="A387" s="1"/>
      <c r="B387" s="1"/>
      <c r="C387" s="1"/>
      <c r="D387" s="1"/>
      <c r="E387" s="1"/>
      <c r="F387" s="1"/>
      <c r="G387" s="1"/>
      <c r="H387" s="1"/>
      <c r="I387" s="1"/>
      <c r="J387" s="240"/>
      <c r="K387" s="240"/>
      <c r="L387" s="240"/>
      <c r="M387" s="240"/>
      <c r="N387" s="240"/>
      <c r="O387" s="240"/>
      <c r="P387" s="240"/>
      <c r="Q387" s="240"/>
      <c r="R387" s="240"/>
      <c r="S387" s="240"/>
      <c r="T387" s="240"/>
      <c r="U387" s="240"/>
      <c r="V387" s="240"/>
      <c r="W387" s="240"/>
      <c r="X387" s="240"/>
      <c r="Y387" s="240"/>
      <c r="Z387" s="240"/>
    </row>
    <row r="388" spans="1:26" ht="12.75" customHeight="1">
      <c r="A388" s="1"/>
      <c r="B388" s="1"/>
      <c r="C388" s="1"/>
      <c r="D388" s="1"/>
      <c r="E388" s="1"/>
      <c r="F388" s="1"/>
      <c r="G388" s="1"/>
      <c r="H388" s="1"/>
      <c r="I388" s="1"/>
      <c r="J388" s="240"/>
      <c r="K388" s="240"/>
      <c r="L388" s="240"/>
      <c r="M388" s="240"/>
      <c r="N388" s="240"/>
      <c r="O388" s="240"/>
      <c r="P388" s="240"/>
      <c r="Q388" s="240"/>
      <c r="R388" s="240"/>
      <c r="S388" s="240"/>
      <c r="T388" s="240"/>
      <c r="U388" s="240"/>
      <c r="V388" s="240"/>
      <c r="W388" s="240"/>
      <c r="X388" s="240"/>
      <c r="Y388" s="240"/>
      <c r="Z388" s="240"/>
    </row>
    <row r="389" spans="1:26" ht="12.75" customHeight="1">
      <c r="A389" s="1"/>
      <c r="B389" s="1"/>
      <c r="C389" s="1"/>
      <c r="D389" s="1"/>
      <c r="E389" s="1"/>
      <c r="F389" s="1"/>
      <c r="G389" s="1"/>
      <c r="H389" s="1"/>
      <c r="I389" s="1"/>
      <c r="J389" s="240"/>
      <c r="K389" s="240"/>
      <c r="L389" s="240"/>
      <c r="M389" s="240"/>
      <c r="N389" s="240"/>
      <c r="O389" s="240"/>
      <c r="P389" s="240"/>
      <c r="Q389" s="240"/>
      <c r="R389" s="240"/>
      <c r="S389" s="240"/>
      <c r="T389" s="240"/>
      <c r="U389" s="240"/>
      <c r="V389" s="240"/>
      <c r="W389" s="240"/>
      <c r="X389" s="240"/>
      <c r="Y389" s="240"/>
      <c r="Z389" s="240"/>
    </row>
    <row r="390" spans="1:26" ht="12.75" customHeight="1">
      <c r="A390" s="1"/>
      <c r="B390" s="1"/>
      <c r="C390" s="1"/>
      <c r="D390" s="1"/>
      <c r="E390" s="1"/>
      <c r="F390" s="1"/>
      <c r="G390" s="1"/>
      <c r="H390" s="1"/>
      <c r="I390" s="1"/>
      <c r="J390" s="240"/>
      <c r="K390" s="240"/>
      <c r="L390" s="240"/>
      <c r="M390" s="240"/>
      <c r="N390" s="240"/>
      <c r="O390" s="240"/>
      <c r="P390" s="240"/>
      <c r="Q390" s="240"/>
      <c r="R390" s="240"/>
      <c r="S390" s="240"/>
      <c r="T390" s="240"/>
      <c r="U390" s="240"/>
      <c r="V390" s="240"/>
      <c r="W390" s="240"/>
      <c r="X390" s="240"/>
      <c r="Y390" s="240"/>
      <c r="Z390" s="240"/>
    </row>
    <row r="391" spans="1:26" ht="12.75" customHeight="1">
      <c r="A391" s="1"/>
      <c r="B391" s="1"/>
      <c r="C391" s="1"/>
      <c r="D391" s="1"/>
      <c r="E391" s="1"/>
      <c r="F391" s="1"/>
      <c r="G391" s="1"/>
      <c r="H391" s="1"/>
      <c r="I391" s="1"/>
      <c r="J391" s="240"/>
      <c r="K391" s="240"/>
      <c r="L391" s="240"/>
      <c r="M391" s="240"/>
      <c r="N391" s="240"/>
      <c r="O391" s="240"/>
      <c r="P391" s="240"/>
      <c r="Q391" s="240"/>
      <c r="R391" s="240"/>
      <c r="S391" s="240"/>
      <c r="T391" s="240"/>
      <c r="U391" s="240"/>
      <c r="V391" s="240"/>
      <c r="W391" s="240"/>
      <c r="X391" s="240"/>
      <c r="Y391" s="240"/>
      <c r="Z391" s="240"/>
    </row>
    <row r="392" spans="1:26" ht="12.75" customHeight="1">
      <c r="A392" s="1"/>
      <c r="B392" s="1"/>
      <c r="C392" s="1"/>
      <c r="D392" s="1"/>
      <c r="E392" s="1"/>
      <c r="F392" s="1"/>
      <c r="G392" s="1"/>
      <c r="H392" s="1"/>
      <c r="I392" s="1"/>
      <c r="J392" s="240"/>
      <c r="K392" s="240"/>
      <c r="L392" s="240"/>
      <c r="M392" s="240"/>
      <c r="N392" s="240"/>
      <c r="O392" s="240"/>
      <c r="P392" s="240"/>
      <c r="Q392" s="240"/>
      <c r="R392" s="240"/>
      <c r="S392" s="240"/>
      <c r="T392" s="240"/>
      <c r="U392" s="240"/>
      <c r="V392" s="240"/>
      <c r="W392" s="240"/>
      <c r="X392" s="240"/>
      <c r="Y392" s="240"/>
      <c r="Z392" s="240"/>
    </row>
    <row r="393" spans="1:26" ht="12.75" customHeight="1">
      <c r="A393" s="1"/>
      <c r="B393" s="1"/>
      <c r="C393" s="1"/>
      <c r="D393" s="1"/>
      <c r="E393" s="1"/>
      <c r="F393" s="1"/>
      <c r="G393" s="1"/>
      <c r="H393" s="1"/>
      <c r="I393" s="1"/>
      <c r="J393" s="240"/>
      <c r="K393" s="240"/>
      <c r="L393" s="240"/>
      <c r="M393" s="240"/>
      <c r="N393" s="240"/>
      <c r="O393" s="240"/>
      <c r="P393" s="240"/>
      <c r="Q393" s="240"/>
      <c r="R393" s="240"/>
      <c r="S393" s="240"/>
      <c r="T393" s="240"/>
      <c r="U393" s="240"/>
      <c r="V393" s="240"/>
      <c r="W393" s="240"/>
      <c r="X393" s="240"/>
      <c r="Y393" s="240"/>
      <c r="Z393" s="240"/>
    </row>
    <row r="394" spans="1:26" ht="12.75" customHeight="1">
      <c r="A394" s="1"/>
      <c r="B394" s="1"/>
      <c r="C394" s="1"/>
      <c r="D394" s="1"/>
      <c r="E394" s="1"/>
      <c r="F394" s="1"/>
      <c r="G394" s="1"/>
      <c r="H394" s="1"/>
      <c r="I394" s="1"/>
      <c r="J394" s="240"/>
      <c r="K394" s="240"/>
      <c r="L394" s="240"/>
      <c r="M394" s="240"/>
      <c r="N394" s="240"/>
      <c r="O394" s="240"/>
      <c r="P394" s="240"/>
      <c r="Q394" s="240"/>
      <c r="R394" s="240"/>
      <c r="S394" s="240"/>
      <c r="T394" s="240"/>
      <c r="U394" s="240"/>
      <c r="V394" s="240"/>
      <c r="W394" s="240"/>
      <c r="X394" s="240"/>
      <c r="Y394" s="240"/>
      <c r="Z394" s="240"/>
    </row>
    <row r="395" spans="1:26" ht="12.75" customHeight="1">
      <c r="A395" s="1"/>
      <c r="B395" s="1"/>
      <c r="C395" s="1"/>
      <c r="D395" s="1"/>
      <c r="E395" s="1"/>
      <c r="F395" s="1"/>
      <c r="G395" s="1"/>
      <c r="H395" s="1"/>
      <c r="I395" s="1"/>
      <c r="J395" s="240"/>
      <c r="K395" s="240"/>
      <c r="L395" s="240"/>
      <c r="M395" s="240"/>
      <c r="N395" s="240"/>
      <c r="O395" s="240"/>
      <c r="P395" s="240"/>
      <c r="Q395" s="240"/>
      <c r="R395" s="240"/>
      <c r="S395" s="240"/>
      <c r="T395" s="240"/>
      <c r="U395" s="240"/>
      <c r="V395" s="240"/>
      <c r="W395" s="240"/>
      <c r="X395" s="240"/>
      <c r="Y395" s="240"/>
      <c r="Z395" s="240"/>
    </row>
    <row r="396" spans="1:26" ht="12.75" customHeight="1">
      <c r="A396" s="1"/>
      <c r="B396" s="1"/>
      <c r="C396" s="1"/>
      <c r="D396" s="1"/>
      <c r="E396" s="1"/>
      <c r="F396" s="1"/>
      <c r="G396" s="1"/>
      <c r="H396" s="1"/>
      <c r="I396" s="1"/>
      <c r="J396" s="240"/>
      <c r="K396" s="240"/>
      <c r="L396" s="240"/>
      <c r="M396" s="240"/>
      <c r="N396" s="240"/>
      <c r="O396" s="240"/>
      <c r="P396" s="240"/>
      <c r="Q396" s="240"/>
      <c r="R396" s="240"/>
      <c r="S396" s="240"/>
      <c r="T396" s="240"/>
      <c r="U396" s="240"/>
      <c r="V396" s="240"/>
      <c r="W396" s="240"/>
      <c r="X396" s="240"/>
      <c r="Y396" s="240"/>
      <c r="Z396" s="240"/>
    </row>
    <row r="397" spans="1:26" ht="12.75" customHeight="1">
      <c r="A397" s="1"/>
      <c r="B397" s="1"/>
      <c r="C397" s="1"/>
      <c r="D397" s="1"/>
      <c r="E397" s="1"/>
      <c r="F397" s="1"/>
      <c r="G397" s="1"/>
      <c r="H397" s="1"/>
      <c r="I397" s="1"/>
      <c r="J397" s="240"/>
      <c r="K397" s="240"/>
      <c r="L397" s="240"/>
      <c r="M397" s="240"/>
      <c r="N397" s="240"/>
      <c r="O397" s="240"/>
      <c r="P397" s="240"/>
      <c r="Q397" s="240"/>
      <c r="R397" s="240"/>
      <c r="S397" s="240"/>
      <c r="T397" s="240"/>
      <c r="U397" s="240"/>
      <c r="V397" s="240"/>
      <c r="W397" s="240"/>
      <c r="X397" s="240"/>
      <c r="Y397" s="240"/>
      <c r="Z397" s="240"/>
    </row>
    <row r="398" spans="1:26" ht="12.75" customHeight="1">
      <c r="A398" s="1"/>
      <c r="B398" s="1"/>
      <c r="C398" s="1"/>
      <c r="D398" s="1"/>
      <c r="E398" s="1"/>
      <c r="F398" s="1"/>
      <c r="G398" s="1"/>
      <c r="H398" s="1"/>
      <c r="I398" s="1"/>
      <c r="J398" s="240"/>
      <c r="K398" s="240"/>
      <c r="L398" s="240"/>
      <c r="M398" s="240"/>
      <c r="N398" s="240"/>
      <c r="O398" s="240"/>
      <c r="P398" s="240"/>
      <c r="Q398" s="240"/>
      <c r="R398" s="240"/>
      <c r="S398" s="240"/>
      <c r="T398" s="240"/>
      <c r="U398" s="240"/>
      <c r="V398" s="240"/>
      <c r="W398" s="240"/>
      <c r="X398" s="240"/>
      <c r="Y398" s="240"/>
      <c r="Z398" s="240"/>
    </row>
    <row r="399" spans="1:26" ht="12.75" customHeight="1">
      <c r="A399" s="1"/>
      <c r="B399" s="1"/>
      <c r="C399" s="1"/>
      <c r="D399" s="1"/>
      <c r="E399" s="1"/>
      <c r="F399" s="1"/>
      <c r="G399" s="1"/>
      <c r="H399" s="1"/>
      <c r="I399" s="1"/>
      <c r="J399" s="240"/>
      <c r="K399" s="240"/>
      <c r="L399" s="240"/>
      <c r="M399" s="240"/>
      <c r="N399" s="240"/>
      <c r="O399" s="240"/>
      <c r="P399" s="240"/>
      <c r="Q399" s="240"/>
      <c r="R399" s="240"/>
      <c r="S399" s="240"/>
      <c r="T399" s="240"/>
      <c r="U399" s="240"/>
      <c r="V399" s="240"/>
      <c r="W399" s="240"/>
      <c r="X399" s="240"/>
      <c r="Y399" s="240"/>
      <c r="Z399" s="240"/>
    </row>
    <row r="400" spans="1:26" ht="12.75" customHeight="1">
      <c r="A400" s="1"/>
      <c r="B400" s="1"/>
      <c r="C400" s="1"/>
      <c r="D400" s="1"/>
      <c r="E400" s="1"/>
      <c r="F400" s="1"/>
      <c r="G400" s="1"/>
      <c r="H400" s="1"/>
      <c r="I400" s="1"/>
      <c r="J400" s="240"/>
      <c r="K400" s="240"/>
      <c r="L400" s="240"/>
      <c r="M400" s="240"/>
      <c r="N400" s="240"/>
      <c r="O400" s="240"/>
      <c r="P400" s="240"/>
      <c r="Q400" s="240"/>
      <c r="R400" s="240"/>
      <c r="S400" s="240"/>
      <c r="T400" s="240"/>
      <c r="U400" s="240"/>
      <c r="V400" s="240"/>
      <c r="W400" s="240"/>
      <c r="X400" s="240"/>
      <c r="Y400" s="240"/>
      <c r="Z400" s="240"/>
    </row>
    <row r="401" spans="1:26" ht="12.75" customHeight="1">
      <c r="A401" s="1"/>
      <c r="B401" s="1"/>
      <c r="C401" s="1"/>
      <c r="D401" s="1"/>
      <c r="E401" s="1"/>
      <c r="F401" s="1"/>
      <c r="G401" s="1"/>
      <c r="H401" s="1"/>
      <c r="I401" s="1"/>
      <c r="J401" s="240"/>
      <c r="K401" s="240"/>
      <c r="L401" s="240"/>
      <c r="M401" s="240"/>
      <c r="N401" s="240"/>
      <c r="O401" s="240"/>
      <c r="P401" s="240"/>
      <c r="Q401" s="240"/>
      <c r="R401" s="240"/>
      <c r="S401" s="240"/>
      <c r="T401" s="240"/>
      <c r="U401" s="240"/>
      <c r="V401" s="240"/>
      <c r="W401" s="240"/>
      <c r="X401" s="240"/>
      <c r="Y401" s="240"/>
      <c r="Z401" s="240"/>
    </row>
    <row r="402" spans="1:26" ht="12.75" customHeight="1">
      <c r="A402" s="1"/>
      <c r="B402" s="1"/>
      <c r="C402" s="1"/>
      <c r="D402" s="1"/>
      <c r="E402" s="1"/>
      <c r="F402" s="1"/>
      <c r="G402" s="1"/>
      <c r="H402" s="1"/>
      <c r="I402" s="1"/>
      <c r="J402" s="240"/>
      <c r="K402" s="240"/>
      <c r="L402" s="240"/>
      <c r="M402" s="240"/>
      <c r="N402" s="240"/>
      <c r="O402" s="240"/>
      <c r="P402" s="240"/>
      <c r="Q402" s="240"/>
      <c r="R402" s="240"/>
      <c r="S402" s="240"/>
      <c r="T402" s="240"/>
      <c r="U402" s="240"/>
      <c r="V402" s="240"/>
      <c r="W402" s="240"/>
      <c r="X402" s="240"/>
      <c r="Y402" s="240"/>
      <c r="Z402" s="240"/>
    </row>
    <row r="403" spans="1:26" ht="12.75" customHeight="1">
      <c r="A403" s="1"/>
      <c r="B403" s="1"/>
      <c r="C403" s="1"/>
      <c r="D403" s="1"/>
      <c r="E403" s="1"/>
      <c r="F403" s="1"/>
      <c r="G403" s="1"/>
      <c r="H403" s="1"/>
      <c r="I403" s="1"/>
      <c r="J403" s="240"/>
      <c r="K403" s="240"/>
      <c r="L403" s="240"/>
      <c r="M403" s="240"/>
      <c r="N403" s="240"/>
      <c r="O403" s="240"/>
      <c r="P403" s="240"/>
      <c r="Q403" s="240"/>
      <c r="R403" s="240"/>
      <c r="S403" s="240"/>
      <c r="T403" s="240"/>
      <c r="U403" s="240"/>
      <c r="V403" s="240"/>
      <c r="W403" s="240"/>
      <c r="X403" s="240"/>
      <c r="Y403" s="240"/>
      <c r="Z403" s="240"/>
    </row>
    <row r="404" spans="1:26" ht="12.75" customHeight="1">
      <c r="A404" s="1"/>
      <c r="B404" s="1"/>
      <c r="C404" s="1"/>
      <c r="D404" s="1"/>
      <c r="E404" s="1"/>
      <c r="F404" s="1"/>
      <c r="G404" s="1"/>
      <c r="H404" s="1"/>
      <c r="I404" s="1"/>
      <c r="J404" s="240"/>
      <c r="K404" s="240"/>
      <c r="L404" s="240"/>
      <c r="M404" s="240"/>
      <c r="N404" s="240"/>
      <c r="O404" s="240"/>
      <c r="P404" s="240"/>
      <c r="Q404" s="240"/>
      <c r="R404" s="240"/>
      <c r="S404" s="240"/>
      <c r="T404" s="240"/>
      <c r="U404" s="240"/>
      <c r="V404" s="240"/>
      <c r="W404" s="240"/>
      <c r="X404" s="240"/>
      <c r="Y404" s="240"/>
      <c r="Z404" s="240"/>
    </row>
    <row r="405" spans="1:26" ht="12.75" customHeight="1">
      <c r="A405" s="1"/>
      <c r="B405" s="1"/>
      <c r="C405" s="1"/>
      <c r="D405" s="1"/>
      <c r="E405" s="1"/>
      <c r="F405" s="1"/>
      <c r="G405" s="1"/>
      <c r="H405" s="1"/>
      <c r="I405" s="1"/>
      <c r="J405" s="240"/>
      <c r="K405" s="240"/>
      <c r="L405" s="240"/>
      <c r="M405" s="240"/>
      <c r="N405" s="240"/>
      <c r="O405" s="240"/>
      <c r="P405" s="240"/>
      <c r="Q405" s="240"/>
      <c r="R405" s="240"/>
      <c r="S405" s="240"/>
      <c r="T405" s="240"/>
      <c r="U405" s="240"/>
      <c r="V405" s="240"/>
      <c r="W405" s="240"/>
      <c r="X405" s="240"/>
      <c r="Y405" s="240"/>
      <c r="Z405" s="240"/>
    </row>
    <row r="406" spans="1:26" ht="12.75" customHeight="1">
      <c r="A406" s="1"/>
      <c r="B406" s="1"/>
      <c r="C406" s="1"/>
      <c r="D406" s="1"/>
      <c r="E406" s="1"/>
      <c r="F406" s="1"/>
      <c r="G406" s="1"/>
      <c r="H406" s="1"/>
      <c r="I406" s="1"/>
      <c r="J406" s="240"/>
      <c r="K406" s="240"/>
      <c r="L406" s="240"/>
      <c r="M406" s="240"/>
      <c r="N406" s="240"/>
      <c r="O406" s="240"/>
      <c r="P406" s="240"/>
      <c r="Q406" s="240"/>
      <c r="R406" s="240"/>
      <c r="S406" s="240"/>
      <c r="T406" s="240"/>
      <c r="U406" s="240"/>
      <c r="V406" s="240"/>
      <c r="W406" s="240"/>
      <c r="X406" s="240"/>
      <c r="Y406" s="240"/>
      <c r="Z406" s="240"/>
    </row>
    <row r="407" spans="1:26" ht="12.75" customHeight="1">
      <c r="A407" s="1"/>
      <c r="B407" s="1"/>
      <c r="C407" s="1"/>
      <c r="D407" s="1"/>
      <c r="E407" s="1"/>
      <c r="F407" s="1"/>
      <c r="G407" s="1"/>
      <c r="H407" s="1"/>
      <c r="I407" s="1"/>
      <c r="J407" s="240"/>
      <c r="K407" s="240"/>
      <c r="L407" s="240"/>
      <c r="M407" s="240"/>
      <c r="N407" s="240"/>
      <c r="O407" s="240"/>
      <c r="P407" s="240"/>
      <c r="Q407" s="240"/>
      <c r="R407" s="240"/>
      <c r="S407" s="240"/>
      <c r="T407" s="240"/>
      <c r="U407" s="240"/>
      <c r="V407" s="240"/>
      <c r="W407" s="240"/>
      <c r="X407" s="240"/>
      <c r="Y407" s="240"/>
      <c r="Z407" s="240"/>
    </row>
    <row r="408" spans="1:26" ht="12.75" customHeight="1">
      <c r="A408" s="1"/>
      <c r="B408" s="1"/>
      <c r="C408" s="1"/>
      <c r="D408" s="1"/>
      <c r="E408" s="1"/>
      <c r="F408" s="1"/>
      <c r="G408" s="1"/>
      <c r="H408" s="1"/>
      <c r="I408" s="1"/>
      <c r="J408" s="240"/>
      <c r="K408" s="240"/>
      <c r="L408" s="240"/>
      <c r="M408" s="240"/>
      <c r="N408" s="240"/>
      <c r="O408" s="240"/>
      <c r="P408" s="240"/>
      <c r="Q408" s="240"/>
      <c r="R408" s="240"/>
      <c r="S408" s="240"/>
      <c r="T408" s="240"/>
      <c r="U408" s="240"/>
      <c r="V408" s="240"/>
      <c r="W408" s="240"/>
      <c r="X408" s="240"/>
      <c r="Y408" s="240"/>
      <c r="Z408" s="240"/>
    </row>
    <row r="409" spans="1:26" ht="12.75" customHeight="1">
      <c r="A409" s="1"/>
      <c r="B409" s="1"/>
      <c r="C409" s="1"/>
      <c r="D409" s="1"/>
      <c r="E409" s="1"/>
      <c r="F409" s="1"/>
      <c r="G409" s="1"/>
      <c r="H409" s="1"/>
      <c r="I409" s="1"/>
      <c r="J409" s="240"/>
      <c r="K409" s="240"/>
      <c r="L409" s="240"/>
      <c r="M409" s="240"/>
      <c r="N409" s="240"/>
      <c r="O409" s="240"/>
      <c r="P409" s="240"/>
      <c r="Q409" s="240"/>
      <c r="R409" s="240"/>
      <c r="S409" s="240"/>
      <c r="T409" s="240"/>
      <c r="U409" s="240"/>
      <c r="V409" s="240"/>
      <c r="W409" s="240"/>
      <c r="X409" s="240"/>
      <c r="Y409" s="240"/>
      <c r="Z409" s="240"/>
    </row>
    <row r="410" spans="1:26" ht="12.75" customHeight="1">
      <c r="A410" s="1"/>
      <c r="B410" s="1"/>
      <c r="C410" s="1"/>
      <c r="D410" s="1"/>
      <c r="E410" s="1"/>
      <c r="F410" s="1"/>
      <c r="G410" s="1"/>
      <c r="H410" s="1"/>
      <c r="I410" s="1"/>
      <c r="J410" s="240"/>
      <c r="K410" s="240"/>
      <c r="L410" s="240"/>
      <c r="M410" s="240"/>
      <c r="N410" s="240"/>
      <c r="O410" s="240"/>
      <c r="P410" s="240"/>
      <c r="Q410" s="240"/>
      <c r="R410" s="240"/>
      <c r="S410" s="240"/>
      <c r="T410" s="240"/>
      <c r="U410" s="240"/>
      <c r="V410" s="240"/>
      <c r="W410" s="240"/>
      <c r="X410" s="240"/>
      <c r="Y410" s="240"/>
      <c r="Z410" s="240"/>
    </row>
    <row r="411" spans="1:26" ht="12.75" customHeight="1">
      <c r="A411" s="1"/>
      <c r="B411" s="1"/>
      <c r="C411" s="1"/>
      <c r="D411" s="1"/>
      <c r="E411" s="1"/>
      <c r="F411" s="1"/>
      <c r="G411" s="1"/>
      <c r="H411" s="1"/>
      <c r="I411" s="1"/>
      <c r="J411" s="240"/>
      <c r="K411" s="240"/>
      <c r="L411" s="240"/>
      <c r="M411" s="240"/>
      <c r="N411" s="240"/>
      <c r="O411" s="240"/>
      <c r="P411" s="240"/>
      <c r="Q411" s="240"/>
      <c r="R411" s="240"/>
      <c r="S411" s="240"/>
      <c r="T411" s="240"/>
      <c r="U411" s="240"/>
      <c r="V411" s="240"/>
      <c r="W411" s="240"/>
      <c r="X411" s="240"/>
      <c r="Y411" s="240"/>
      <c r="Z411" s="240"/>
    </row>
    <row r="412" spans="1:26" ht="12.75" customHeight="1">
      <c r="A412" s="1"/>
      <c r="B412" s="1"/>
      <c r="C412" s="1"/>
      <c r="D412" s="1"/>
      <c r="E412" s="1"/>
      <c r="F412" s="1"/>
      <c r="G412" s="1"/>
      <c r="H412" s="1"/>
      <c r="I412" s="1"/>
      <c r="J412" s="240"/>
      <c r="K412" s="240"/>
      <c r="L412" s="240"/>
      <c r="M412" s="240"/>
      <c r="N412" s="240"/>
      <c r="O412" s="240"/>
      <c r="P412" s="240"/>
      <c r="Q412" s="240"/>
      <c r="R412" s="240"/>
      <c r="S412" s="240"/>
      <c r="T412" s="240"/>
      <c r="U412" s="240"/>
      <c r="V412" s="240"/>
      <c r="W412" s="240"/>
      <c r="X412" s="240"/>
      <c r="Y412" s="240"/>
      <c r="Z412" s="240"/>
    </row>
    <row r="413" spans="1:26" ht="12.75" customHeight="1">
      <c r="A413" s="1"/>
      <c r="B413" s="1"/>
      <c r="C413" s="1"/>
      <c r="D413" s="1"/>
      <c r="E413" s="1"/>
      <c r="F413" s="1"/>
      <c r="G413" s="1"/>
      <c r="H413" s="1"/>
      <c r="I413" s="1"/>
      <c r="J413" s="240"/>
      <c r="K413" s="240"/>
      <c r="L413" s="240"/>
      <c r="M413" s="240"/>
      <c r="N413" s="240"/>
      <c r="O413" s="240"/>
      <c r="P413" s="240"/>
      <c r="Q413" s="240"/>
      <c r="R413" s="240"/>
      <c r="S413" s="240"/>
      <c r="T413" s="240"/>
      <c r="U413" s="240"/>
      <c r="V413" s="240"/>
      <c r="W413" s="240"/>
      <c r="X413" s="240"/>
      <c r="Y413" s="240"/>
      <c r="Z413" s="240"/>
    </row>
    <row r="414" spans="1:26" ht="12.75" customHeight="1">
      <c r="A414" s="1"/>
      <c r="B414" s="1"/>
      <c r="C414" s="1"/>
      <c r="D414" s="1"/>
      <c r="E414" s="1"/>
      <c r="F414" s="1"/>
      <c r="G414" s="1"/>
      <c r="H414" s="1"/>
      <c r="I414" s="1"/>
      <c r="J414" s="240"/>
      <c r="K414" s="240"/>
      <c r="L414" s="240"/>
      <c r="M414" s="240"/>
      <c r="N414" s="240"/>
      <c r="O414" s="240"/>
      <c r="P414" s="240"/>
      <c r="Q414" s="240"/>
      <c r="R414" s="240"/>
      <c r="S414" s="240"/>
      <c r="T414" s="240"/>
      <c r="U414" s="240"/>
      <c r="V414" s="240"/>
      <c r="W414" s="240"/>
      <c r="X414" s="240"/>
      <c r="Y414" s="240"/>
      <c r="Z414" s="240"/>
    </row>
    <row r="415" spans="1:26" ht="12.75" customHeight="1">
      <c r="A415" s="1"/>
      <c r="B415" s="1"/>
      <c r="C415" s="1"/>
      <c r="D415" s="1"/>
      <c r="E415" s="1"/>
      <c r="F415" s="1"/>
      <c r="G415" s="1"/>
      <c r="H415" s="1"/>
      <c r="I415" s="1"/>
      <c r="J415" s="240"/>
      <c r="K415" s="240"/>
      <c r="L415" s="240"/>
      <c r="M415" s="240"/>
      <c r="N415" s="240"/>
      <c r="O415" s="240"/>
      <c r="P415" s="240"/>
      <c r="Q415" s="240"/>
      <c r="R415" s="240"/>
      <c r="S415" s="240"/>
      <c r="T415" s="240"/>
      <c r="U415" s="240"/>
      <c r="V415" s="240"/>
      <c r="W415" s="240"/>
      <c r="X415" s="240"/>
      <c r="Y415" s="240"/>
      <c r="Z415" s="240"/>
    </row>
    <row r="416" spans="1:26" ht="12.75" customHeight="1">
      <c r="A416" s="1"/>
      <c r="B416" s="1"/>
      <c r="C416" s="1"/>
      <c r="D416" s="1"/>
      <c r="E416" s="1"/>
      <c r="F416" s="1"/>
      <c r="G416" s="1"/>
      <c r="H416" s="1"/>
      <c r="I416" s="1"/>
      <c r="J416" s="240"/>
      <c r="K416" s="240"/>
      <c r="L416" s="240"/>
      <c r="M416" s="240"/>
      <c r="N416" s="240"/>
      <c r="O416" s="240"/>
      <c r="P416" s="240"/>
      <c r="Q416" s="240"/>
      <c r="R416" s="240"/>
      <c r="S416" s="240"/>
      <c r="T416" s="240"/>
      <c r="U416" s="240"/>
      <c r="V416" s="240"/>
      <c r="W416" s="240"/>
      <c r="X416" s="240"/>
      <c r="Y416" s="240"/>
      <c r="Z416" s="240"/>
    </row>
    <row r="417" spans="1:26" ht="12.75" customHeight="1">
      <c r="A417" s="1"/>
      <c r="B417" s="1"/>
      <c r="C417" s="1"/>
      <c r="D417" s="1"/>
      <c r="E417" s="1"/>
      <c r="F417" s="1"/>
      <c r="G417" s="1"/>
      <c r="H417" s="1"/>
      <c r="I417" s="1"/>
      <c r="J417" s="240"/>
      <c r="K417" s="240"/>
      <c r="L417" s="240"/>
      <c r="M417" s="240"/>
      <c r="N417" s="240"/>
      <c r="O417" s="240"/>
      <c r="P417" s="240"/>
      <c r="Q417" s="240"/>
      <c r="R417" s="240"/>
      <c r="S417" s="240"/>
      <c r="T417" s="240"/>
      <c r="U417" s="240"/>
      <c r="V417" s="240"/>
      <c r="W417" s="240"/>
      <c r="X417" s="240"/>
      <c r="Y417" s="240"/>
      <c r="Z417" s="240"/>
    </row>
    <row r="418" spans="1:26" ht="12.75" customHeight="1">
      <c r="A418" s="1"/>
      <c r="B418" s="1"/>
      <c r="C418" s="1"/>
      <c r="D418" s="1"/>
      <c r="E418" s="1"/>
      <c r="F418" s="1"/>
      <c r="G418" s="1"/>
      <c r="H418" s="1"/>
      <c r="I418" s="1"/>
      <c r="J418" s="240"/>
      <c r="K418" s="240"/>
      <c r="L418" s="240"/>
      <c r="M418" s="240"/>
      <c r="N418" s="240"/>
      <c r="O418" s="240"/>
      <c r="P418" s="240"/>
      <c r="Q418" s="240"/>
      <c r="R418" s="240"/>
      <c r="S418" s="240"/>
      <c r="T418" s="240"/>
      <c r="U418" s="240"/>
      <c r="V418" s="240"/>
      <c r="W418" s="240"/>
      <c r="X418" s="240"/>
      <c r="Y418" s="240"/>
      <c r="Z418" s="240"/>
    </row>
    <row r="419" spans="1:26" ht="12.75" customHeight="1">
      <c r="A419" s="1"/>
      <c r="B419" s="1"/>
      <c r="C419" s="1"/>
      <c r="D419" s="1"/>
      <c r="E419" s="1"/>
      <c r="F419" s="1"/>
      <c r="G419" s="1"/>
      <c r="H419" s="1"/>
      <c r="I419" s="1"/>
      <c r="J419" s="240"/>
      <c r="K419" s="240"/>
      <c r="L419" s="240"/>
      <c r="M419" s="240"/>
      <c r="N419" s="240"/>
      <c r="O419" s="240"/>
      <c r="P419" s="240"/>
      <c r="Q419" s="240"/>
      <c r="R419" s="240"/>
      <c r="S419" s="240"/>
      <c r="T419" s="240"/>
      <c r="U419" s="240"/>
      <c r="V419" s="240"/>
      <c r="W419" s="240"/>
      <c r="X419" s="240"/>
      <c r="Y419" s="240"/>
      <c r="Z419" s="240"/>
    </row>
    <row r="420" spans="1:26" ht="12.75" customHeight="1">
      <c r="A420" s="1"/>
      <c r="B420" s="1"/>
      <c r="C420" s="1"/>
      <c r="D420" s="1"/>
      <c r="E420" s="1"/>
      <c r="F420" s="1"/>
      <c r="G420" s="1"/>
      <c r="H420" s="1"/>
      <c r="I420" s="1"/>
      <c r="J420" s="240"/>
      <c r="K420" s="240"/>
      <c r="L420" s="240"/>
      <c r="M420" s="240"/>
      <c r="N420" s="240"/>
      <c r="O420" s="240"/>
      <c r="P420" s="240"/>
      <c r="Q420" s="240"/>
      <c r="R420" s="240"/>
      <c r="S420" s="240"/>
      <c r="T420" s="240"/>
      <c r="U420" s="240"/>
      <c r="V420" s="240"/>
      <c r="W420" s="240"/>
      <c r="X420" s="240"/>
      <c r="Y420" s="240"/>
      <c r="Z420" s="240"/>
    </row>
    <row r="421" spans="1:26" ht="12.75" customHeight="1">
      <c r="A421" s="1"/>
      <c r="B421" s="1"/>
      <c r="C421" s="1"/>
      <c r="D421" s="1"/>
      <c r="E421" s="1"/>
      <c r="F421" s="1"/>
      <c r="G421" s="1"/>
      <c r="H421" s="1"/>
      <c r="I421" s="1"/>
      <c r="J421" s="240"/>
      <c r="K421" s="240"/>
      <c r="L421" s="240"/>
      <c r="M421" s="240"/>
      <c r="N421" s="240"/>
      <c r="O421" s="240"/>
      <c r="P421" s="240"/>
      <c r="Q421" s="240"/>
      <c r="R421" s="240"/>
      <c r="S421" s="240"/>
      <c r="T421" s="240"/>
      <c r="U421" s="240"/>
      <c r="V421" s="240"/>
      <c r="W421" s="240"/>
      <c r="X421" s="240"/>
      <c r="Y421" s="240"/>
      <c r="Z421" s="240"/>
    </row>
    <row r="422" spans="1:26" ht="12.75" customHeight="1">
      <c r="A422" s="1"/>
      <c r="B422" s="1"/>
      <c r="C422" s="1"/>
      <c r="D422" s="1"/>
      <c r="E422" s="1"/>
      <c r="F422" s="1"/>
      <c r="G422" s="1"/>
      <c r="H422" s="1"/>
      <c r="I422" s="1"/>
      <c r="J422" s="240"/>
      <c r="K422" s="240"/>
      <c r="L422" s="240"/>
      <c r="M422" s="240"/>
      <c r="N422" s="240"/>
      <c r="O422" s="240"/>
      <c r="P422" s="240"/>
      <c r="Q422" s="240"/>
      <c r="R422" s="240"/>
      <c r="S422" s="240"/>
      <c r="T422" s="240"/>
      <c r="U422" s="240"/>
      <c r="V422" s="240"/>
      <c r="W422" s="240"/>
      <c r="X422" s="240"/>
      <c r="Y422" s="240"/>
      <c r="Z422" s="240"/>
    </row>
    <row r="423" spans="1:26" ht="12.75" customHeight="1">
      <c r="A423" s="1"/>
      <c r="B423" s="1"/>
      <c r="C423" s="1"/>
      <c r="D423" s="1"/>
      <c r="E423" s="1"/>
      <c r="F423" s="1"/>
      <c r="G423" s="1"/>
      <c r="H423" s="1"/>
      <c r="I423" s="1"/>
      <c r="J423" s="240"/>
      <c r="K423" s="240"/>
      <c r="L423" s="240"/>
      <c r="M423" s="240"/>
      <c r="N423" s="240"/>
      <c r="O423" s="240"/>
      <c r="P423" s="240"/>
      <c r="Q423" s="240"/>
      <c r="R423" s="240"/>
      <c r="S423" s="240"/>
      <c r="T423" s="240"/>
      <c r="U423" s="240"/>
      <c r="V423" s="240"/>
      <c r="W423" s="240"/>
      <c r="X423" s="240"/>
      <c r="Y423" s="240"/>
      <c r="Z423" s="240"/>
    </row>
    <row r="424" spans="1:26" ht="12.75" customHeight="1">
      <c r="A424" s="1"/>
      <c r="B424" s="1"/>
      <c r="C424" s="1"/>
      <c r="D424" s="1"/>
      <c r="E424" s="1"/>
      <c r="F424" s="1"/>
      <c r="G424" s="1"/>
      <c r="H424" s="1"/>
      <c r="I424" s="1"/>
      <c r="J424" s="240"/>
      <c r="K424" s="240"/>
      <c r="L424" s="240"/>
      <c r="M424" s="240"/>
      <c r="N424" s="240"/>
      <c r="O424" s="240"/>
      <c r="P424" s="240"/>
      <c r="Q424" s="240"/>
      <c r="R424" s="240"/>
      <c r="S424" s="240"/>
      <c r="T424" s="240"/>
      <c r="U424" s="240"/>
      <c r="V424" s="240"/>
      <c r="W424" s="240"/>
      <c r="X424" s="240"/>
      <c r="Y424" s="240"/>
      <c r="Z424" s="240"/>
    </row>
    <row r="425" spans="1:26" ht="12.75" customHeight="1">
      <c r="A425" s="1"/>
      <c r="B425" s="1"/>
      <c r="C425" s="1"/>
      <c r="D425" s="1"/>
      <c r="E425" s="1"/>
      <c r="F425" s="1"/>
      <c r="G425" s="1"/>
      <c r="H425" s="1"/>
      <c r="I425" s="1"/>
      <c r="J425" s="240"/>
      <c r="K425" s="240"/>
      <c r="L425" s="240"/>
      <c r="M425" s="240"/>
      <c r="N425" s="240"/>
      <c r="O425" s="240"/>
      <c r="P425" s="240"/>
      <c r="Q425" s="240"/>
      <c r="R425" s="240"/>
      <c r="S425" s="240"/>
      <c r="T425" s="240"/>
      <c r="U425" s="240"/>
      <c r="V425" s="240"/>
      <c r="W425" s="240"/>
      <c r="X425" s="240"/>
      <c r="Y425" s="240"/>
      <c r="Z425" s="240"/>
    </row>
    <row r="426" spans="1:26" ht="12.75" customHeight="1">
      <c r="A426" s="1"/>
      <c r="B426" s="1"/>
      <c r="C426" s="1"/>
      <c r="D426" s="1"/>
      <c r="E426" s="1"/>
      <c r="F426" s="1"/>
      <c r="G426" s="1"/>
      <c r="H426" s="1"/>
      <c r="I426" s="1"/>
      <c r="J426" s="240"/>
      <c r="K426" s="240"/>
      <c r="L426" s="240"/>
      <c r="M426" s="240"/>
      <c r="N426" s="240"/>
      <c r="O426" s="240"/>
      <c r="P426" s="240"/>
      <c r="Q426" s="240"/>
      <c r="R426" s="240"/>
      <c r="S426" s="240"/>
      <c r="T426" s="240"/>
      <c r="U426" s="240"/>
      <c r="V426" s="240"/>
      <c r="W426" s="240"/>
      <c r="X426" s="240"/>
      <c r="Y426" s="240"/>
      <c r="Z426" s="240"/>
    </row>
    <row r="427" spans="1:26" ht="12.75" customHeight="1">
      <c r="A427" s="1"/>
      <c r="B427" s="1"/>
      <c r="C427" s="1"/>
      <c r="D427" s="1"/>
      <c r="E427" s="1"/>
      <c r="F427" s="1"/>
      <c r="G427" s="1"/>
      <c r="H427" s="1"/>
      <c r="I427" s="1"/>
      <c r="J427" s="240"/>
      <c r="K427" s="240"/>
      <c r="L427" s="240"/>
      <c r="M427" s="240"/>
      <c r="N427" s="240"/>
      <c r="O427" s="240"/>
      <c r="P427" s="240"/>
      <c r="Q427" s="240"/>
      <c r="R427" s="240"/>
      <c r="S427" s="240"/>
      <c r="T427" s="240"/>
      <c r="U427" s="240"/>
      <c r="V427" s="240"/>
      <c r="W427" s="240"/>
      <c r="X427" s="240"/>
      <c r="Y427" s="240"/>
      <c r="Z427" s="240"/>
    </row>
    <row r="428" spans="1:26" ht="12.75" customHeight="1">
      <c r="A428" s="1"/>
      <c r="B428" s="1"/>
      <c r="C428" s="1"/>
      <c r="D428" s="1"/>
      <c r="E428" s="1"/>
      <c r="F428" s="1"/>
      <c r="G428" s="1"/>
      <c r="H428" s="1"/>
      <c r="I428" s="1"/>
      <c r="J428" s="240"/>
      <c r="K428" s="240"/>
      <c r="L428" s="240"/>
      <c r="M428" s="240"/>
      <c r="N428" s="240"/>
      <c r="O428" s="240"/>
      <c r="P428" s="240"/>
      <c r="Q428" s="240"/>
      <c r="R428" s="240"/>
      <c r="S428" s="240"/>
      <c r="T428" s="240"/>
      <c r="U428" s="240"/>
      <c r="V428" s="240"/>
      <c r="W428" s="240"/>
      <c r="X428" s="240"/>
      <c r="Y428" s="240"/>
      <c r="Z428" s="240"/>
    </row>
    <row r="429" spans="1:26" ht="12.75" customHeight="1">
      <c r="A429" s="1"/>
      <c r="B429" s="1"/>
      <c r="C429" s="1"/>
      <c r="D429" s="1"/>
      <c r="E429" s="1"/>
      <c r="F429" s="1"/>
      <c r="G429" s="1"/>
      <c r="H429" s="1"/>
      <c r="I429" s="1"/>
      <c r="J429" s="240"/>
      <c r="K429" s="240"/>
      <c r="L429" s="240"/>
      <c r="M429" s="240"/>
      <c r="N429" s="240"/>
      <c r="O429" s="240"/>
      <c r="P429" s="240"/>
      <c r="Q429" s="240"/>
      <c r="R429" s="240"/>
      <c r="S429" s="240"/>
      <c r="T429" s="240"/>
      <c r="U429" s="240"/>
      <c r="V429" s="240"/>
      <c r="W429" s="240"/>
      <c r="X429" s="240"/>
      <c r="Y429" s="240"/>
      <c r="Z429" s="240"/>
    </row>
    <row r="430" spans="1:26" ht="12.75" customHeight="1">
      <c r="A430" s="1"/>
      <c r="B430" s="1"/>
      <c r="C430" s="1"/>
      <c r="D430" s="1"/>
      <c r="E430" s="1"/>
      <c r="F430" s="1"/>
      <c r="G430" s="1"/>
      <c r="H430" s="1"/>
      <c r="I430" s="1"/>
      <c r="J430" s="240"/>
      <c r="K430" s="240"/>
      <c r="L430" s="240"/>
      <c r="M430" s="240"/>
      <c r="N430" s="240"/>
      <c r="O430" s="240"/>
      <c r="P430" s="240"/>
      <c r="Q430" s="240"/>
      <c r="R430" s="240"/>
      <c r="S430" s="240"/>
      <c r="T430" s="240"/>
      <c r="U430" s="240"/>
      <c r="V430" s="240"/>
      <c r="W430" s="240"/>
      <c r="X430" s="240"/>
      <c r="Y430" s="240"/>
      <c r="Z430" s="240"/>
    </row>
    <row r="431" spans="1:26" ht="12.75" customHeight="1">
      <c r="A431" s="1"/>
      <c r="B431" s="1"/>
      <c r="C431" s="1"/>
      <c r="D431" s="1"/>
      <c r="E431" s="1"/>
      <c r="F431" s="1"/>
      <c r="G431" s="1"/>
      <c r="H431" s="1"/>
      <c r="I431" s="1"/>
      <c r="J431" s="240"/>
      <c r="K431" s="240"/>
      <c r="L431" s="240"/>
      <c r="M431" s="240"/>
      <c r="N431" s="240"/>
      <c r="O431" s="240"/>
      <c r="P431" s="240"/>
      <c r="Q431" s="240"/>
      <c r="R431" s="240"/>
      <c r="S431" s="240"/>
      <c r="T431" s="240"/>
      <c r="U431" s="240"/>
      <c r="V431" s="240"/>
      <c r="W431" s="240"/>
      <c r="X431" s="240"/>
      <c r="Y431" s="240"/>
      <c r="Z431" s="240"/>
    </row>
    <row r="432" spans="1:26" ht="12.75" customHeight="1">
      <c r="A432" s="1"/>
      <c r="B432" s="1"/>
      <c r="C432" s="1"/>
      <c r="D432" s="1"/>
      <c r="E432" s="1"/>
      <c r="F432" s="1"/>
      <c r="G432" s="1"/>
      <c r="H432" s="1"/>
      <c r="I432" s="1"/>
      <c r="J432" s="240"/>
      <c r="K432" s="240"/>
      <c r="L432" s="240"/>
      <c r="M432" s="240"/>
      <c r="N432" s="240"/>
      <c r="O432" s="240"/>
      <c r="P432" s="240"/>
      <c r="Q432" s="240"/>
      <c r="R432" s="240"/>
      <c r="S432" s="240"/>
      <c r="T432" s="240"/>
      <c r="U432" s="240"/>
      <c r="V432" s="240"/>
      <c r="W432" s="240"/>
      <c r="X432" s="240"/>
      <c r="Y432" s="240"/>
      <c r="Z432" s="240"/>
    </row>
    <row r="433" spans="1:26" ht="12.75" customHeight="1">
      <c r="A433" s="1"/>
      <c r="B433" s="1"/>
      <c r="C433" s="1"/>
      <c r="D433" s="1"/>
      <c r="E433" s="1"/>
      <c r="F433" s="1"/>
      <c r="G433" s="1"/>
      <c r="H433" s="1"/>
      <c r="I433" s="1"/>
      <c r="J433" s="240"/>
      <c r="K433" s="240"/>
      <c r="L433" s="240"/>
      <c r="M433" s="240"/>
      <c r="N433" s="240"/>
      <c r="O433" s="240"/>
      <c r="P433" s="240"/>
      <c r="Q433" s="240"/>
      <c r="R433" s="240"/>
      <c r="S433" s="240"/>
      <c r="T433" s="240"/>
      <c r="U433" s="240"/>
      <c r="V433" s="240"/>
      <c r="W433" s="240"/>
      <c r="X433" s="240"/>
      <c r="Y433" s="240"/>
      <c r="Z433" s="240"/>
    </row>
    <row r="434" spans="1:26" ht="12.75" customHeight="1">
      <c r="A434" s="1"/>
      <c r="B434" s="1"/>
      <c r="C434" s="1"/>
      <c r="D434" s="1"/>
      <c r="E434" s="1"/>
      <c r="F434" s="1"/>
      <c r="G434" s="1"/>
      <c r="H434" s="1"/>
      <c r="I434" s="1"/>
      <c r="J434" s="240"/>
      <c r="K434" s="240"/>
      <c r="L434" s="240"/>
      <c r="M434" s="240"/>
      <c r="N434" s="240"/>
      <c r="O434" s="240"/>
      <c r="P434" s="240"/>
      <c r="Q434" s="240"/>
      <c r="R434" s="240"/>
      <c r="S434" s="240"/>
      <c r="T434" s="240"/>
      <c r="U434" s="240"/>
      <c r="V434" s="240"/>
      <c r="W434" s="240"/>
      <c r="X434" s="240"/>
      <c r="Y434" s="240"/>
      <c r="Z434" s="240"/>
    </row>
    <row r="435" spans="1:26" ht="12.75" customHeight="1">
      <c r="A435" s="1"/>
      <c r="B435" s="1"/>
      <c r="C435" s="1"/>
      <c r="D435" s="1"/>
      <c r="E435" s="1"/>
      <c r="F435" s="1"/>
      <c r="G435" s="1"/>
      <c r="H435" s="1"/>
      <c r="I435" s="1"/>
      <c r="J435" s="240"/>
      <c r="K435" s="240"/>
      <c r="L435" s="240"/>
      <c r="M435" s="240"/>
      <c r="N435" s="240"/>
      <c r="O435" s="240"/>
      <c r="P435" s="240"/>
      <c r="Q435" s="240"/>
      <c r="R435" s="240"/>
      <c r="S435" s="240"/>
      <c r="T435" s="240"/>
      <c r="U435" s="240"/>
      <c r="V435" s="240"/>
      <c r="W435" s="240"/>
      <c r="X435" s="240"/>
      <c r="Y435" s="240"/>
      <c r="Z435" s="240"/>
    </row>
    <row r="436" spans="1:26" ht="12.75" customHeight="1">
      <c r="A436" s="1"/>
      <c r="B436" s="1"/>
      <c r="C436" s="1"/>
      <c r="D436" s="1"/>
      <c r="E436" s="1"/>
      <c r="F436" s="1"/>
      <c r="G436" s="1"/>
      <c r="H436" s="1"/>
      <c r="I436" s="1"/>
      <c r="J436" s="240"/>
      <c r="K436" s="240"/>
      <c r="L436" s="240"/>
      <c r="M436" s="240"/>
      <c r="N436" s="240"/>
      <c r="O436" s="240"/>
      <c r="P436" s="240"/>
      <c r="Q436" s="240"/>
      <c r="R436" s="240"/>
      <c r="S436" s="240"/>
      <c r="T436" s="240"/>
      <c r="U436" s="240"/>
      <c r="V436" s="240"/>
      <c r="W436" s="240"/>
      <c r="X436" s="240"/>
      <c r="Y436" s="240"/>
      <c r="Z436" s="240"/>
    </row>
    <row r="437" spans="1:26" ht="12.75" customHeight="1">
      <c r="A437" s="1"/>
      <c r="B437" s="1"/>
      <c r="C437" s="1"/>
      <c r="D437" s="1"/>
      <c r="E437" s="1"/>
      <c r="F437" s="1"/>
      <c r="G437" s="1"/>
      <c r="H437" s="1"/>
      <c r="I437" s="1"/>
      <c r="J437" s="240"/>
      <c r="K437" s="240"/>
      <c r="L437" s="240"/>
      <c r="M437" s="240"/>
      <c r="N437" s="240"/>
      <c r="O437" s="240"/>
      <c r="P437" s="240"/>
      <c r="Q437" s="240"/>
      <c r="R437" s="240"/>
      <c r="S437" s="240"/>
      <c r="T437" s="240"/>
      <c r="U437" s="240"/>
      <c r="V437" s="240"/>
      <c r="W437" s="240"/>
      <c r="X437" s="240"/>
      <c r="Y437" s="240"/>
      <c r="Z437" s="240"/>
    </row>
    <row r="438" spans="1:26" ht="12.75" customHeight="1">
      <c r="A438" s="1"/>
      <c r="B438" s="1"/>
      <c r="C438" s="1"/>
      <c r="D438" s="1"/>
      <c r="E438" s="1"/>
      <c r="F438" s="1"/>
      <c r="G438" s="1"/>
      <c r="H438" s="1"/>
      <c r="I438" s="1"/>
      <c r="J438" s="240"/>
      <c r="K438" s="240"/>
      <c r="L438" s="240"/>
      <c r="M438" s="240"/>
      <c r="N438" s="240"/>
      <c r="O438" s="240"/>
      <c r="P438" s="240"/>
      <c r="Q438" s="240"/>
      <c r="R438" s="240"/>
      <c r="S438" s="240"/>
      <c r="T438" s="240"/>
      <c r="U438" s="240"/>
      <c r="V438" s="240"/>
      <c r="W438" s="240"/>
      <c r="X438" s="240"/>
      <c r="Y438" s="240"/>
      <c r="Z438" s="240"/>
    </row>
    <row r="439" spans="1:26" ht="12.75" customHeight="1">
      <c r="A439" s="1"/>
      <c r="B439" s="1"/>
      <c r="C439" s="1"/>
      <c r="D439" s="1"/>
      <c r="E439" s="1"/>
      <c r="F439" s="1"/>
      <c r="G439" s="1"/>
      <c r="H439" s="1"/>
      <c r="I439" s="1"/>
      <c r="J439" s="240"/>
      <c r="K439" s="240"/>
      <c r="L439" s="240"/>
      <c r="M439" s="240"/>
      <c r="N439" s="240"/>
      <c r="O439" s="240"/>
      <c r="P439" s="240"/>
      <c r="Q439" s="240"/>
      <c r="R439" s="240"/>
      <c r="S439" s="240"/>
      <c r="T439" s="240"/>
      <c r="U439" s="240"/>
      <c r="V439" s="240"/>
      <c r="W439" s="240"/>
      <c r="X439" s="240"/>
      <c r="Y439" s="240"/>
      <c r="Z439" s="240"/>
    </row>
    <row r="440" spans="1:26" ht="12.75" customHeight="1">
      <c r="A440" s="1"/>
      <c r="B440" s="1"/>
      <c r="C440" s="1"/>
      <c r="D440" s="1"/>
      <c r="E440" s="1"/>
      <c r="F440" s="1"/>
      <c r="G440" s="1"/>
      <c r="H440" s="1"/>
      <c r="I440" s="1"/>
      <c r="J440" s="240"/>
      <c r="K440" s="240"/>
      <c r="L440" s="240"/>
      <c r="M440" s="240"/>
      <c r="N440" s="240"/>
      <c r="O440" s="240"/>
      <c r="P440" s="240"/>
      <c r="Q440" s="240"/>
      <c r="R440" s="240"/>
      <c r="S440" s="240"/>
      <c r="T440" s="240"/>
      <c r="U440" s="240"/>
      <c r="V440" s="240"/>
      <c r="W440" s="240"/>
      <c r="X440" s="240"/>
      <c r="Y440" s="240"/>
      <c r="Z440" s="240"/>
    </row>
    <row r="441" spans="1:26" ht="12.75" customHeight="1">
      <c r="A441" s="1"/>
      <c r="B441" s="1"/>
      <c r="C441" s="1"/>
      <c r="D441" s="1"/>
      <c r="E441" s="1"/>
      <c r="F441" s="1"/>
      <c r="G441" s="1"/>
      <c r="H441" s="1"/>
      <c r="I441" s="1"/>
      <c r="J441" s="240"/>
      <c r="K441" s="240"/>
      <c r="L441" s="240"/>
      <c r="M441" s="240"/>
      <c r="N441" s="240"/>
      <c r="O441" s="240"/>
      <c r="P441" s="240"/>
      <c r="Q441" s="240"/>
      <c r="R441" s="240"/>
      <c r="S441" s="240"/>
      <c r="T441" s="240"/>
      <c r="U441" s="240"/>
      <c r="V441" s="240"/>
      <c r="W441" s="240"/>
      <c r="X441" s="240"/>
      <c r="Y441" s="240"/>
      <c r="Z441" s="240"/>
    </row>
    <row r="442" spans="1:26" ht="12.75" customHeight="1">
      <c r="A442" s="1"/>
      <c r="B442" s="1"/>
      <c r="C442" s="1"/>
      <c r="D442" s="1"/>
      <c r="E442" s="1"/>
      <c r="F442" s="1"/>
      <c r="G442" s="1"/>
      <c r="H442" s="1"/>
      <c r="I442" s="1"/>
      <c r="J442" s="240"/>
      <c r="K442" s="240"/>
      <c r="L442" s="240"/>
      <c r="M442" s="240"/>
      <c r="N442" s="240"/>
      <c r="O442" s="240"/>
      <c r="P442" s="240"/>
      <c r="Q442" s="240"/>
      <c r="R442" s="240"/>
      <c r="S442" s="240"/>
      <c r="T442" s="240"/>
      <c r="U442" s="240"/>
      <c r="V442" s="240"/>
      <c r="W442" s="240"/>
      <c r="X442" s="240"/>
      <c r="Y442" s="240"/>
      <c r="Z442" s="240"/>
    </row>
    <row r="443" spans="1:26" ht="12.75" customHeight="1">
      <c r="A443" s="1"/>
      <c r="B443" s="1"/>
      <c r="C443" s="1"/>
      <c r="D443" s="1"/>
      <c r="E443" s="1"/>
      <c r="F443" s="1"/>
      <c r="G443" s="1"/>
      <c r="H443" s="1"/>
      <c r="I443" s="1"/>
      <c r="J443" s="240"/>
      <c r="K443" s="240"/>
      <c r="L443" s="240"/>
      <c r="M443" s="240"/>
      <c r="N443" s="240"/>
      <c r="O443" s="240"/>
      <c r="P443" s="240"/>
      <c r="Q443" s="240"/>
      <c r="R443" s="240"/>
      <c r="S443" s="240"/>
      <c r="T443" s="240"/>
      <c r="U443" s="240"/>
      <c r="V443" s="240"/>
      <c r="W443" s="240"/>
      <c r="X443" s="240"/>
      <c r="Y443" s="240"/>
      <c r="Z443" s="240"/>
    </row>
    <row r="444" spans="1:26" ht="12.75" customHeight="1">
      <c r="A444" s="1"/>
      <c r="B444" s="1"/>
      <c r="C444" s="1"/>
      <c r="D444" s="1"/>
      <c r="E444" s="1"/>
      <c r="F444" s="1"/>
      <c r="G444" s="1"/>
      <c r="H444" s="1"/>
      <c r="I444" s="1"/>
      <c r="J444" s="240"/>
      <c r="K444" s="240"/>
      <c r="L444" s="240"/>
      <c r="M444" s="240"/>
      <c r="N444" s="240"/>
      <c r="O444" s="240"/>
      <c r="P444" s="240"/>
      <c r="Q444" s="240"/>
      <c r="R444" s="240"/>
      <c r="S444" s="240"/>
      <c r="T444" s="240"/>
      <c r="U444" s="240"/>
      <c r="V444" s="240"/>
      <c r="W444" s="240"/>
      <c r="X444" s="240"/>
      <c r="Y444" s="240"/>
      <c r="Z444" s="240"/>
    </row>
    <row r="445" spans="1:26" ht="12.75" customHeight="1">
      <c r="A445" s="1"/>
      <c r="B445" s="1"/>
      <c r="C445" s="1"/>
      <c r="D445" s="1"/>
      <c r="E445" s="1"/>
      <c r="F445" s="1"/>
      <c r="G445" s="1"/>
      <c r="H445" s="1"/>
      <c r="I445" s="1"/>
      <c r="J445" s="240"/>
      <c r="K445" s="240"/>
      <c r="L445" s="240"/>
      <c r="M445" s="240"/>
      <c r="N445" s="240"/>
      <c r="O445" s="240"/>
      <c r="P445" s="240"/>
      <c r="Q445" s="240"/>
      <c r="R445" s="240"/>
      <c r="S445" s="240"/>
      <c r="T445" s="240"/>
      <c r="U445" s="240"/>
      <c r="V445" s="240"/>
      <c r="W445" s="240"/>
      <c r="X445" s="240"/>
      <c r="Y445" s="240"/>
      <c r="Z445" s="240"/>
    </row>
    <row r="446" spans="1:26" ht="12.75" customHeight="1">
      <c r="A446" s="1"/>
      <c r="B446" s="1"/>
      <c r="C446" s="1"/>
      <c r="D446" s="1"/>
      <c r="E446" s="1"/>
      <c r="F446" s="1"/>
      <c r="G446" s="1"/>
      <c r="H446" s="1"/>
      <c r="I446" s="1"/>
      <c r="J446" s="240"/>
      <c r="K446" s="240"/>
      <c r="L446" s="240"/>
      <c r="M446" s="240"/>
      <c r="N446" s="240"/>
      <c r="O446" s="240"/>
      <c r="P446" s="240"/>
      <c r="Q446" s="240"/>
      <c r="R446" s="240"/>
      <c r="S446" s="240"/>
      <c r="T446" s="240"/>
      <c r="U446" s="240"/>
      <c r="V446" s="240"/>
      <c r="W446" s="240"/>
      <c r="X446" s="240"/>
      <c r="Y446" s="240"/>
      <c r="Z446" s="240"/>
    </row>
    <row r="447" spans="1:26" ht="12.75" customHeight="1">
      <c r="A447" s="1"/>
      <c r="B447" s="1"/>
      <c r="C447" s="1"/>
      <c r="D447" s="1"/>
      <c r="E447" s="1"/>
      <c r="F447" s="1"/>
      <c r="G447" s="1"/>
      <c r="H447" s="1"/>
      <c r="I447" s="1"/>
      <c r="J447" s="240"/>
      <c r="K447" s="240"/>
      <c r="L447" s="240"/>
      <c r="M447" s="240"/>
      <c r="N447" s="240"/>
      <c r="O447" s="240"/>
      <c r="P447" s="240"/>
      <c r="Q447" s="240"/>
      <c r="R447" s="240"/>
      <c r="S447" s="240"/>
      <c r="T447" s="240"/>
      <c r="U447" s="240"/>
      <c r="V447" s="240"/>
      <c r="W447" s="240"/>
      <c r="X447" s="240"/>
      <c r="Y447" s="240"/>
      <c r="Z447" s="240"/>
    </row>
    <row r="448" spans="1:26" ht="12.75" customHeight="1">
      <c r="A448" s="1"/>
      <c r="B448" s="1"/>
      <c r="C448" s="1"/>
      <c r="D448" s="1"/>
      <c r="E448" s="1"/>
      <c r="F448" s="1"/>
      <c r="G448" s="1"/>
      <c r="H448" s="1"/>
      <c r="I448" s="1"/>
      <c r="J448" s="240"/>
      <c r="K448" s="240"/>
      <c r="L448" s="240"/>
      <c r="M448" s="240"/>
      <c r="N448" s="240"/>
      <c r="O448" s="240"/>
      <c r="P448" s="240"/>
      <c r="Q448" s="240"/>
      <c r="R448" s="240"/>
      <c r="S448" s="240"/>
      <c r="T448" s="240"/>
      <c r="U448" s="240"/>
      <c r="V448" s="240"/>
      <c r="W448" s="240"/>
      <c r="X448" s="240"/>
      <c r="Y448" s="240"/>
      <c r="Z448" s="240"/>
    </row>
    <row r="449" spans="1:26" ht="12.75" customHeight="1">
      <c r="A449" s="1"/>
      <c r="B449" s="1"/>
      <c r="C449" s="1"/>
      <c r="D449" s="1"/>
      <c r="E449" s="1"/>
      <c r="F449" s="1"/>
      <c r="G449" s="1"/>
      <c r="H449" s="1"/>
      <c r="I449" s="1"/>
      <c r="J449" s="240"/>
      <c r="K449" s="240"/>
      <c r="L449" s="240"/>
      <c r="M449" s="240"/>
      <c r="N449" s="240"/>
      <c r="O449" s="240"/>
      <c r="P449" s="240"/>
      <c r="Q449" s="240"/>
      <c r="R449" s="240"/>
      <c r="S449" s="240"/>
      <c r="T449" s="240"/>
      <c r="U449" s="240"/>
      <c r="V449" s="240"/>
      <c r="W449" s="240"/>
      <c r="X449" s="240"/>
      <c r="Y449" s="240"/>
      <c r="Z449" s="240"/>
    </row>
    <row r="450" spans="1:26" ht="12.75" customHeight="1">
      <c r="A450" s="1"/>
      <c r="B450" s="1"/>
      <c r="C450" s="1"/>
      <c r="D450" s="1"/>
      <c r="E450" s="1"/>
      <c r="F450" s="1"/>
      <c r="G450" s="1"/>
      <c r="H450" s="1"/>
      <c r="I450" s="1"/>
      <c r="J450" s="240"/>
      <c r="K450" s="240"/>
      <c r="L450" s="240"/>
      <c r="M450" s="240"/>
      <c r="N450" s="240"/>
      <c r="O450" s="240"/>
      <c r="P450" s="240"/>
      <c r="Q450" s="240"/>
      <c r="R450" s="240"/>
      <c r="S450" s="240"/>
      <c r="T450" s="240"/>
      <c r="U450" s="240"/>
      <c r="V450" s="240"/>
      <c r="W450" s="240"/>
      <c r="X450" s="240"/>
      <c r="Y450" s="240"/>
      <c r="Z450" s="240"/>
    </row>
    <row r="451" spans="1:26" ht="12.75" customHeight="1">
      <c r="A451" s="1"/>
      <c r="B451" s="1"/>
      <c r="C451" s="1"/>
      <c r="D451" s="1"/>
      <c r="E451" s="1"/>
      <c r="F451" s="1"/>
      <c r="G451" s="1"/>
      <c r="H451" s="1"/>
      <c r="I451" s="1"/>
      <c r="J451" s="240"/>
      <c r="K451" s="240"/>
      <c r="L451" s="240"/>
      <c r="M451" s="240"/>
      <c r="N451" s="240"/>
      <c r="O451" s="240"/>
      <c r="P451" s="240"/>
      <c r="Q451" s="240"/>
      <c r="R451" s="240"/>
      <c r="S451" s="240"/>
      <c r="T451" s="240"/>
      <c r="U451" s="240"/>
      <c r="V451" s="240"/>
      <c r="W451" s="240"/>
      <c r="X451" s="240"/>
      <c r="Y451" s="240"/>
      <c r="Z451" s="240"/>
    </row>
    <row r="452" spans="1:26" ht="12.75" customHeight="1">
      <c r="A452" s="1"/>
      <c r="B452" s="1"/>
      <c r="C452" s="1"/>
      <c r="D452" s="1"/>
      <c r="E452" s="1"/>
      <c r="F452" s="1"/>
      <c r="G452" s="1"/>
      <c r="H452" s="1"/>
      <c r="I452" s="1"/>
      <c r="J452" s="240"/>
      <c r="K452" s="240"/>
      <c r="L452" s="240"/>
      <c r="M452" s="240"/>
      <c r="N452" s="240"/>
      <c r="O452" s="240"/>
      <c r="P452" s="240"/>
      <c r="Q452" s="240"/>
      <c r="R452" s="240"/>
      <c r="S452" s="240"/>
      <c r="T452" s="240"/>
      <c r="U452" s="240"/>
      <c r="V452" s="240"/>
      <c r="W452" s="240"/>
      <c r="X452" s="240"/>
      <c r="Y452" s="240"/>
      <c r="Z452" s="240"/>
    </row>
    <row r="453" spans="1:26" ht="12.75" customHeight="1">
      <c r="A453" s="1"/>
      <c r="B453" s="1"/>
      <c r="C453" s="1"/>
      <c r="D453" s="1"/>
      <c r="E453" s="1"/>
      <c r="F453" s="1"/>
      <c r="G453" s="1"/>
      <c r="H453" s="1"/>
      <c r="I453" s="1"/>
      <c r="J453" s="240"/>
      <c r="K453" s="240"/>
      <c r="L453" s="240"/>
      <c r="M453" s="240"/>
      <c r="N453" s="240"/>
      <c r="O453" s="240"/>
      <c r="P453" s="240"/>
      <c r="Q453" s="240"/>
      <c r="R453" s="240"/>
      <c r="S453" s="240"/>
      <c r="T453" s="240"/>
      <c r="U453" s="240"/>
      <c r="V453" s="240"/>
      <c r="W453" s="240"/>
      <c r="X453" s="240"/>
      <c r="Y453" s="240"/>
      <c r="Z453" s="240"/>
    </row>
    <row r="454" spans="1:26" ht="12.75" customHeight="1">
      <c r="A454" s="1"/>
      <c r="B454" s="1"/>
      <c r="C454" s="1"/>
      <c r="D454" s="1"/>
      <c r="E454" s="1"/>
      <c r="F454" s="1"/>
      <c r="G454" s="1"/>
      <c r="H454" s="1"/>
      <c r="I454" s="1"/>
      <c r="J454" s="240"/>
      <c r="K454" s="240"/>
      <c r="L454" s="240"/>
      <c r="M454" s="240"/>
      <c r="N454" s="240"/>
      <c r="O454" s="240"/>
      <c r="P454" s="240"/>
      <c r="Q454" s="240"/>
      <c r="R454" s="240"/>
      <c r="S454" s="240"/>
      <c r="T454" s="240"/>
      <c r="U454" s="240"/>
      <c r="V454" s="240"/>
      <c r="W454" s="240"/>
      <c r="X454" s="240"/>
      <c r="Y454" s="240"/>
      <c r="Z454" s="240"/>
    </row>
    <row r="455" spans="1:26" ht="12.75" customHeight="1">
      <c r="A455" s="1"/>
      <c r="B455" s="1"/>
      <c r="C455" s="1"/>
      <c r="D455" s="1"/>
      <c r="E455" s="1"/>
      <c r="F455" s="1"/>
      <c r="G455" s="1"/>
      <c r="H455" s="1"/>
      <c r="I455" s="1"/>
      <c r="J455" s="240"/>
      <c r="K455" s="240"/>
      <c r="L455" s="240"/>
      <c r="M455" s="240"/>
      <c r="N455" s="240"/>
      <c r="O455" s="240"/>
      <c r="P455" s="240"/>
      <c r="Q455" s="240"/>
      <c r="R455" s="240"/>
      <c r="S455" s="240"/>
      <c r="T455" s="240"/>
      <c r="U455" s="240"/>
      <c r="V455" s="240"/>
      <c r="W455" s="240"/>
      <c r="X455" s="240"/>
      <c r="Y455" s="240"/>
      <c r="Z455" s="240"/>
    </row>
    <row r="456" spans="1:26" ht="12.75" customHeight="1">
      <c r="A456" s="1"/>
      <c r="B456" s="1"/>
      <c r="C456" s="1"/>
      <c r="D456" s="1"/>
      <c r="E456" s="1"/>
      <c r="F456" s="1"/>
      <c r="G456" s="1"/>
      <c r="H456" s="1"/>
      <c r="I456" s="1"/>
      <c r="J456" s="240"/>
      <c r="K456" s="240"/>
      <c r="L456" s="240"/>
      <c r="M456" s="240"/>
      <c r="N456" s="240"/>
      <c r="O456" s="240"/>
      <c r="P456" s="240"/>
      <c r="Q456" s="240"/>
      <c r="R456" s="240"/>
      <c r="S456" s="240"/>
      <c r="T456" s="240"/>
      <c r="U456" s="240"/>
      <c r="V456" s="240"/>
      <c r="W456" s="240"/>
      <c r="X456" s="240"/>
      <c r="Y456" s="240"/>
      <c r="Z456" s="240"/>
    </row>
    <row r="457" spans="1:26" ht="12.75" customHeight="1">
      <c r="A457" s="1"/>
      <c r="B457" s="1"/>
      <c r="C457" s="1"/>
      <c r="D457" s="1"/>
      <c r="E457" s="1"/>
      <c r="F457" s="1"/>
      <c r="G457" s="1"/>
      <c r="H457" s="1"/>
      <c r="I457" s="1"/>
      <c r="J457" s="240"/>
      <c r="K457" s="240"/>
      <c r="L457" s="240"/>
      <c r="M457" s="240"/>
      <c r="N457" s="240"/>
      <c r="O457" s="240"/>
      <c r="P457" s="240"/>
      <c r="Q457" s="240"/>
      <c r="R457" s="240"/>
      <c r="S457" s="240"/>
      <c r="T457" s="240"/>
      <c r="U457" s="240"/>
      <c r="V457" s="240"/>
      <c r="W457" s="240"/>
      <c r="X457" s="240"/>
      <c r="Y457" s="240"/>
      <c r="Z457" s="240"/>
    </row>
    <row r="458" spans="1:26" ht="12.75" customHeight="1">
      <c r="A458" s="1"/>
      <c r="B458" s="1"/>
      <c r="C458" s="1"/>
      <c r="D458" s="1"/>
      <c r="E458" s="1"/>
      <c r="F458" s="1"/>
      <c r="G458" s="1"/>
      <c r="H458" s="1"/>
      <c r="I458" s="1"/>
      <c r="J458" s="240"/>
      <c r="K458" s="240"/>
      <c r="L458" s="240"/>
      <c r="M458" s="240"/>
      <c r="N458" s="240"/>
      <c r="O458" s="240"/>
      <c r="P458" s="240"/>
      <c r="Q458" s="240"/>
      <c r="R458" s="240"/>
      <c r="S458" s="240"/>
      <c r="T458" s="240"/>
      <c r="U458" s="240"/>
      <c r="V458" s="240"/>
      <c r="W458" s="240"/>
      <c r="X458" s="240"/>
      <c r="Y458" s="240"/>
      <c r="Z458" s="240"/>
    </row>
    <row r="459" spans="1:26" ht="12.75" customHeight="1">
      <c r="A459" s="1"/>
      <c r="B459" s="1"/>
      <c r="C459" s="1"/>
      <c r="D459" s="1"/>
      <c r="E459" s="1"/>
      <c r="F459" s="1"/>
      <c r="G459" s="1"/>
      <c r="H459" s="1"/>
      <c r="I459" s="1"/>
      <c r="J459" s="240"/>
      <c r="K459" s="240"/>
      <c r="L459" s="240"/>
      <c r="M459" s="240"/>
      <c r="N459" s="240"/>
      <c r="O459" s="240"/>
      <c r="P459" s="240"/>
      <c r="Q459" s="240"/>
      <c r="R459" s="240"/>
      <c r="S459" s="240"/>
      <c r="T459" s="240"/>
      <c r="U459" s="240"/>
      <c r="V459" s="240"/>
      <c r="W459" s="240"/>
      <c r="X459" s="240"/>
      <c r="Y459" s="240"/>
      <c r="Z459" s="240"/>
    </row>
    <row r="460" spans="1:26" ht="12.75" customHeight="1">
      <c r="A460" s="1"/>
      <c r="B460" s="1"/>
      <c r="C460" s="1"/>
      <c r="D460" s="1"/>
      <c r="E460" s="1"/>
      <c r="F460" s="1"/>
      <c r="G460" s="1"/>
      <c r="H460" s="1"/>
      <c r="I460" s="1"/>
      <c r="J460" s="240"/>
      <c r="K460" s="240"/>
      <c r="L460" s="240"/>
      <c r="M460" s="240"/>
      <c r="N460" s="240"/>
      <c r="O460" s="240"/>
      <c r="P460" s="240"/>
      <c r="Q460" s="240"/>
      <c r="R460" s="240"/>
      <c r="S460" s="240"/>
      <c r="T460" s="240"/>
      <c r="U460" s="240"/>
      <c r="V460" s="240"/>
      <c r="W460" s="240"/>
      <c r="X460" s="240"/>
      <c r="Y460" s="240"/>
      <c r="Z460" s="240"/>
    </row>
    <row r="461" spans="1:26" ht="12.75" customHeight="1">
      <c r="A461" s="1"/>
      <c r="B461" s="1"/>
      <c r="C461" s="1"/>
      <c r="D461" s="1"/>
      <c r="E461" s="1"/>
      <c r="F461" s="1"/>
      <c r="G461" s="1"/>
      <c r="H461" s="1"/>
      <c r="I461" s="1"/>
      <c r="J461" s="240"/>
      <c r="K461" s="240"/>
      <c r="L461" s="240"/>
      <c r="M461" s="240"/>
      <c r="N461" s="240"/>
      <c r="O461" s="240"/>
      <c r="P461" s="240"/>
      <c r="Q461" s="240"/>
      <c r="R461" s="240"/>
      <c r="S461" s="240"/>
      <c r="T461" s="240"/>
      <c r="U461" s="240"/>
      <c r="V461" s="240"/>
      <c r="W461" s="240"/>
      <c r="X461" s="240"/>
      <c r="Y461" s="240"/>
      <c r="Z461" s="240"/>
    </row>
    <row r="462" spans="1:26" ht="12.75" customHeight="1">
      <c r="A462" s="1"/>
      <c r="B462" s="1"/>
      <c r="C462" s="1"/>
      <c r="D462" s="1"/>
      <c r="E462" s="1"/>
      <c r="F462" s="1"/>
      <c r="G462" s="1"/>
      <c r="H462" s="1"/>
      <c r="I462" s="1"/>
      <c r="J462" s="240"/>
      <c r="K462" s="240"/>
      <c r="L462" s="240"/>
      <c r="M462" s="240"/>
      <c r="N462" s="240"/>
      <c r="O462" s="240"/>
      <c r="P462" s="240"/>
      <c r="Q462" s="240"/>
      <c r="R462" s="240"/>
      <c r="S462" s="240"/>
      <c r="T462" s="240"/>
      <c r="U462" s="240"/>
      <c r="V462" s="240"/>
      <c r="W462" s="240"/>
      <c r="X462" s="240"/>
      <c r="Y462" s="240"/>
      <c r="Z462" s="240"/>
    </row>
    <row r="463" spans="1:26" ht="12.75" customHeight="1">
      <c r="A463" s="1"/>
      <c r="B463" s="1"/>
      <c r="C463" s="1"/>
      <c r="D463" s="1"/>
      <c r="E463" s="1"/>
      <c r="F463" s="1"/>
      <c r="G463" s="1"/>
      <c r="H463" s="1"/>
      <c r="I463" s="1"/>
      <c r="J463" s="240"/>
      <c r="K463" s="240"/>
      <c r="L463" s="240"/>
      <c r="M463" s="240"/>
      <c r="N463" s="240"/>
      <c r="O463" s="240"/>
      <c r="P463" s="240"/>
      <c r="Q463" s="240"/>
      <c r="R463" s="240"/>
      <c r="S463" s="240"/>
      <c r="T463" s="240"/>
      <c r="U463" s="240"/>
      <c r="V463" s="240"/>
      <c r="W463" s="240"/>
      <c r="X463" s="240"/>
      <c r="Y463" s="240"/>
      <c r="Z463" s="240"/>
    </row>
    <row r="464" spans="1:26" ht="12.75" customHeight="1">
      <c r="A464" s="1"/>
      <c r="B464" s="1"/>
      <c r="C464" s="1"/>
      <c r="D464" s="1"/>
      <c r="E464" s="1"/>
      <c r="F464" s="1"/>
      <c r="G464" s="1"/>
      <c r="H464" s="1"/>
      <c r="I464" s="1"/>
      <c r="J464" s="240"/>
      <c r="K464" s="240"/>
      <c r="L464" s="240"/>
      <c r="M464" s="240"/>
      <c r="N464" s="240"/>
      <c r="O464" s="240"/>
      <c r="P464" s="240"/>
      <c r="Q464" s="240"/>
      <c r="R464" s="240"/>
      <c r="S464" s="240"/>
      <c r="T464" s="240"/>
      <c r="U464" s="240"/>
      <c r="V464" s="240"/>
      <c r="W464" s="240"/>
      <c r="X464" s="240"/>
      <c r="Y464" s="240"/>
      <c r="Z464" s="240"/>
    </row>
    <row r="465" spans="1:26" ht="12.75" customHeight="1">
      <c r="A465" s="1"/>
      <c r="B465" s="1"/>
      <c r="C465" s="1"/>
      <c r="D465" s="1"/>
      <c r="E465" s="1"/>
      <c r="F465" s="1"/>
      <c r="G465" s="1"/>
      <c r="H465" s="1"/>
      <c r="I465" s="1"/>
      <c r="J465" s="240"/>
      <c r="K465" s="240"/>
      <c r="L465" s="240"/>
      <c r="M465" s="240"/>
      <c r="N465" s="240"/>
      <c r="O465" s="240"/>
      <c r="P465" s="240"/>
      <c r="Q465" s="240"/>
      <c r="R465" s="240"/>
      <c r="S465" s="240"/>
      <c r="T465" s="240"/>
      <c r="U465" s="240"/>
      <c r="V465" s="240"/>
      <c r="W465" s="240"/>
      <c r="X465" s="240"/>
      <c r="Y465" s="240"/>
      <c r="Z465" s="240"/>
    </row>
    <row r="466" spans="1:26" ht="12.75" customHeight="1">
      <c r="A466" s="1"/>
      <c r="B466" s="1"/>
      <c r="C466" s="1"/>
      <c r="D466" s="1"/>
      <c r="E466" s="1"/>
      <c r="F466" s="1"/>
      <c r="G466" s="1"/>
      <c r="H466" s="1"/>
      <c r="I466" s="1"/>
      <c r="J466" s="240"/>
      <c r="K466" s="240"/>
      <c r="L466" s="240"/>
      <c r="M466" s="240"/>
      <c r="N466" s="240"/>
      <c r="O466" s="240"/>
      <c r="P466" s="240"/>
      <c r="Q466" s="240"/>
      <c r="R466" s="240"/>
      <c r="S466" s="240"/>
      <c r="T466" s="240"/>
      <c r="U466" s="240"/>
      <c r="V466" s="240"/>
      <c r="W466" s="240"/>
      <c r="X466" s="240"/>
      <c r="Y466" s="240"/>
      <c r="Z466" s="240"/>
    </row>
    <row r="467" spans="1:26" ht="12.75" customHeight="1">
      <c r="A467" s="1"/>
      <c r="B467" s="1"/>
      <c r="C467" s="1"/>
      <c r="D467" s="1"/>
      <c r="E467" s="1"/>
      <c r="F467" s="1"/>
      <c r="G467" s="1"/>
      <c r="H467" s="1"/>
      <c r="I467" s="1"/>
      <c r="J467" s="240"/>
      <c r="K467" s="240"/>
      <c r="L467" s="240"/>
      <c r="M467" s="240"/>
      <c r="N467" s="240"/>
      <c r="O467" s="240"/>
      <c r="P467" s="240"/>
      <c r="Q467" s="240"/>
      <c r="R467" s="240"/>
      <c r="S467" s="240"/>
      <c r="T467" s="240"/>
      <c r="U467" s="240"/>
      <c r="V467" s="240"/>
      <c r="W467" s="240"/>
      <c r="X467" s="240"/>
      <c r="Y467" s="240"/>
      <c r="Z467" s="240"/>
    </row>
    <row r="468" spans="1:26" ht="12.75" customHeight="1">
      <c r="A468" s="1"/>
      <c r="B468" s="1"/>
      <c r="C468" s="1"/>
      <c r="D468" s="1"/>
      <c r="E468" s="1"/>
      <c r="F468" s="1"/>
      <c r="G468" s="1"/>
      <c r="H468" s="1"/>
      <c r="I468" s="1"/>
      <c r="J468" s="240"/>
      <c r="K468" s="240"/>
      <c r="L468" s="240"/>
      <c r="M468" s="240"/>
      <c r="N468" s="240"/>
      <c r="O468" s="240"/>
      <c r="P468" s="240"/>
      <c r="Q468" s="240"/>
      <c r="R468" s="240"/>
      <c r="S468" s="240"/>
      <c r="T468" s="240"/>
      <c r="U468" s="240"/>
      <c r="V468" s="240"/>
      <c r="W468" s="240"/>
      <c r="X468" s="240"/>
      <c r="Y468" s="240"/>
      <c r="Z468" s="240"/>
    </row>
    <row r="469" spans="1:26" ht="12.75" customHeight="1">
      <c r="A469" s="1"/>
      <c r="B469" s="1"/>
      <c r="C469" s="1"/>
      <c r="D469" s="1"/>
      <c r="E469" s="1"/>
      <c r="F469" s="1"/>
      <c r="G469" s="1"/>
      <c r="H469" s="1"/>
      <c r="I469" s="1"/>
      <c r="J469" s="240"/>
      <c r="K469" s="240"/>
      <c r="L469" s="240"/>
      <c r="M469" s="240"/>
      <c r="N469" s="240"/>
      <c r="O469" s="240"/>
      <c r="P469" s="240"/>
      <c r="Q469" s="240"/>
      <c r="R469" s="240"/>
      <c r="S469" s="240"/>
      <c r="T469" s="240"/>
      <c r="U469" s="240"/>
      <c r="V469" s="240"/>
      <c r="W469" s="240"/>
      <c r="X469" s="240"/>
      <c r="Y469" s="240"/>
      <c r="Z469" s="240"/>
    </row>
    <row r="470" spans="1:26" ht="12.75" customHeight="1">
      <c r="A470" s="1"/>
      <c r="B470" s="1"/>
      <c r="C470" s="1"/>
      <c r="D470" s="1"/>
      <c r="E470" s="1"/>
      <c r="F470" s="1"/>
      <c r="G470" s="1"/>
      <c r="H470" s="1"/>
      <c r="I470" s="1"/>
      <c r="J470" s="240"/>
      <c r="K470" s="240"/>
      <c r="L470" s="240"/>
      <c r="M470" s="240"/>
      <c r="N470" s="240"/>
      <c r="O470" s="240"/>
      <c r="P470" s="240"/>
      <c r="Q470" s="240"/>
      <c r="R470" s="240"/>
      <c r="S470" s="240"/>
      <c r="T470" s="240"/>
      <c r="U470" s="240"/>
      <c r="V470" s="240"/>
      <c r="W470" s="240"/>
      <c r="X470" s="240"/>
      <c r="Y470" s="240"/>
      <c r="Z470" s="240"/>
    </row>
    <row r="471" spans="1:26" ht="12.75" customHeight="1">
      <c r="A471" s="1"/>
      <c r="B471" s="1"/>
      <c r="C471" s="1"/>
      <c r="D471" s="1"/>
      <c r="E471" s="1"/>
      <c r="F471" s="1"/>
      <c r="G471" s="1"/>
      <c r="H471" s="1"/>
      <c r="I471" s="1"/>
      <c r="J471" s="240"/>
      <c r="K471" s="240"/>
      <c r="L471" s="240"/>
      <c r="M471" s="240"/>
      <c r="N471" s="240"/>
      <c r="O471" s="240"/>
      <c r="P471" s="240"/>
      <c r="Q471" s="240"/>
      <c r="R471" s="240"/>
      <c r="S471" s="240"/>
      <c r="T471" s="240"/>
      <c r="U471" s="240"/>
      <c r="V471" s="240"/>
      <c r="W471" s="240"/>
      <c r="X471" s="240"/>
      <c r="Y471" s="240"/>
      <c r="Z471" s="240"/>
    </row>
    <row r="472" spans="1:26" ht="12.75" customHeight="1">
      <c r="A472" s="1"/>
      <c r="B472" s="1"/>
      <c r="C472" s="1"/>
      <c r="D472" s="1"/>
      <c r="E472" s="1"/>
      <c r="F472" s="1"/>
      <c r="G472" s="1"/>
      <c r="H472" s="1"/>
      <c r="I472" s="1"/>
      <c r="J472" s="240"/>
      <c r="K472" s="240"/>
      <c r="L472" s="240"/>
      <c r="M472" s="240"/>
      <c r="N472" s="240"/>
      <c r="O472" s="240"/>
      <c r="P472" s="240"/>
      <c r="Q472" s="240"/>
      <c r="R472" s="240"/>
      <c r="S472" s="240"/>
      <c r="T472" s="240"/>
      <c r="U472" s="240"/>
      <c r="V472" s="240"/>
      <c r="W472" s="240"/>
      <c r="X472" s="240"/>
      <c r="Y472" s="240"/>
      <c r="Z472" s="240"/>
    </row>
    <row r="473" spans="1:26" ht="12.75" customHeight="1">
      <c r="A473" s="1"/>
      <c r="B473" s="1"/>
      <c r="C473" s="1"/>
      <c r="D473" s="1"/>
      <c r="E473" s="1"/>
      <c r="F473" s="1"/>
      <c r="G473" s="1"/>
      <c r="H473" s="1"/>
      <c r="I473" s="1"/>
      <c r="J473" s="240"/>
      <c r="K473" s="240"/>
      <c r="L473" s="240"/>
      <c r="M473" s="240"/>
      <c r="N473" s="240"/>
      <c r="O473" s="240"/>
      <c r="P473" s="240"/>
      <c r="Q473" s="240"/>
      <c r="R473" s="240"/>
      <c r="S473" s="240"/>
      <c r="T473" s="240"/>
      <c r="U473" s="240"/>
      <c r="V473" s="240"/>
      <c r="W473" s="240"/>
      <c r="X473" s="240"/>
      <c r="Y473" s="240"/>
      <c r="Z473" s="240"/>
    </row>
    <row r="474" spans="1:26" ht="12.75" customHeight="1">
      <c r="A474" s="1"/>
      <c r="B474" s="1"/>
      <c r="C474" s="1"/>
      <c r="D474" s="1"/>
      <c r="E474" s="1"/>
      <c r="F474" s="1"/>
      <c r="G474" s="1"/>
      <c r="H474" s="1"/>
      <c r="I474" s="1"/>
      <c r="J474" s="240"/>
      <c r="K474" s="240"/>
      <c r="L474" s="240"/>
      <c r="M474" s="240"/>
      <c r="N474" s="240"/>
      <c r="O474" s="240"/>
      <c r="P474" s="240"/>
      <c r="Q474" s="240"/>
      <c r="R474" s="240"/>
      <c r="S474" s="240"/>
      <c r="T474" s="240"/>
      <c r="U474" s="240"/>
      <c r="V474" s="240"/>
      <c r="W474" s="240"/>
      <c r="X474" s="240"/>
      <c r="Y474" s="240"/>
      <c r="Z474" s="240"/>
    </row>
    <row r="475" spans="1:26" ht="12.75" customHeight="1">
      <c r="A475" s="1"/>
      <c r="B475" s="1"/>
      <c r="C475" s="1"/>
      <c r="D475" s="1"/>
      <c r="E475" s="1"/>
      <c r="F475" s="1"/>
      <c r="G475" s="1"/>
      <c r="H475" s="1"/>
      <c r="I475" s="1"/>
      <c r="J475" s="240"/>
      <c r="K475" s="240"/>
      <c r="L475" s="240"/>
      <c r="M475" s="240"/>
      <c r="N475" s="240"/>
      <c r="O475" s="240"/>
      <c r="P475" s="240"/>
      <c r="Q475" s="240"/>
      <c r="R475" s="240"/>
      <c r="S475" s="240"/>
      <c r="T475" s="240"/>
      <c r="U475" s="240"/>
      <c r="V475" s="240"/>
      <c r="W475" s="240"/>
      <c r="X475" s="240"/>
      <c r="Y475" s="240"/>
      <c r="Z475" s="240"/>
    </row>
    <row r="476" spans="1:26" ht="12.75" customHeight="1">
      <c r="A476" s="1"/>
      <c r="B476" s="1"/>
      <c r="C476" s="1"/>
      <c r="D476" s="1"/>
      <c r="E476" s="1"/>
      <c r="F476" s="1"/>
      <c r="G476" s="1"/>
      <c r="H476" s="1"/>
      <c r="I476" s="1"/>
      <c r="J476" s="240"/>
      <c r="K476" s="240"/>
      <c r="L476" s="240"/>
      <c r="M476" s="240"/>
      <c r="N476" s="240"/>
      <c r="O476" s="240"/>
      <c r="P476" s="240"/>
      <c r="Q476" s="240"/>
      <c r="R476" s="240"/>
      <c r="S476" s="240"/>
      <c r="T476" s="240"/>
      <c r="U476" s="240"/>
      <c r="V476" s="240"/>
      <c r="W476" s="240"/>
      <c r="X476" s="240"/>
      <c r="Y476" s="240"/>
      <c r="Z476" s="240"/>
    </row>
    <row r="477" spans="1:26" ht="12.75" customHeight="1">
      <c r="A477" s="1"/>
      <c r="B477" s="1"/>
      <c r="C477" s="1"/>
      <c r="D477" s="1"/>
      <c r="E477" s="1"/>
      <c r="F477" s="1"/>
      <c r="G477" s="1"/>
      <c r="H477" s="1"/>
      <c r="I477" s="1"/>
      <c r="J477" s="240"/>
      <c r="K477" s="240"/>
      <c r="L477" s="240"/>
      <c r="M477" s="240"/>
      <c r="N477" s="240"/>
      <c r="O477" s="240"/>
      <c r="P477" s="240"/>
      <c r="Q477" s="240"/>
      <c r="R477" s="240"/>
      <c r="S477" s="240"/>
      <c r="T477" s="240"/>
      <c r="U477" s="240"/>
      <c r="V477" s="240"/>
      <c r="W477" s="240"/>
      <c r="X477" s="240"/>
      <c r="Y477" s="240"/>
      <c r="Z477" s="240"/>
    </row>
    <row r="478" spans="1:26" ht="12.75" customHeight="1">
      <c r="A478" s="1"/>
      <c r="B478" s="1"/>
      <c r="C478" s="1"/>
      <c r="D478" s="1"/>
      <c r="E478" s="1"/>
      <c r="F478" s="1"/>
      <c r="G478" s="1"/>
      <c r="H478" s="1"/>
      <c r="I478" s="1"/>
      <c r="J478" s="240"/>
      <c r="K478" s="240"/>
      <c r="L478" s="240"/>
      <c r="M478" s="240"/>
      <c r="N478" s="240"/>
      <c r="O478" s="240"/>
      <c r="P478" s="240"/>
      <c r="Q478" s="240"/>
      <c r="R478" s="240"/>
      <c r="S478" s="240"/>
      <c r="T478" s="240"/>
      <c r="U478" s="240"/>
      <c r="V478" s="240"/>
      <c r="W478" s="240"/>
      <c r="X478" s="240"/>
      <c r="Y478" s="240"/>
      <c r="Z478" s="240"/>
    </row>
    <row r="479" spans="1:26" ht="12.75" customHeight="1">
      <c r="A479" s="1"/>
      <c r="B479" s="1"/>
      <c r="C479" s="1"/>
      <c r="D479" s="1"/>
      <c r="E479" s="1"/>
      <c r="F479" s="1"/>
      <c r="G479" s="1"/>
      <c r="H479" s="1"/>
      <c r="I479" s="1"/>
      <c r="J479" s="240"/>
      <c r="K479" s="240"/>
      <c r="L479" s="240"/>
      <c r="M479" s="240"/>
      <c r="N479" s="240"/>
      <c r="O479" s="240"/>
      <c r="P479" s="240"/>
      <c r="Q479" s="240"/>
      <c r="R479" s="240"/>
      <c r="S479" s="240"/>
      <c r="T479" s="240"/>
      <c r="U479" s="240"/>
      <c r="V479" s="240"/>
      <c r="W479" s="240"/>
      <c r="X479" s="240"/>
      <c r="Y479" s="240"/>
      <c r="Z479" s="240"/>
    </row>
    <row r="480" spans="1:26" ht="12.75" customHeight="1">
      <c r="A480" s="1"/>
      <c r="B480" s="1"/>
      <c r="C480" s="1"/>
      <c r="D480" s="1"/>
      <c r="E480" s="1"/>
      <c r="F480" s="1"/>
      <c r="G480" s="1"/>
      <c r="H480" s="1"/>
      <c r="I480" s="1"/>
      <c r="J480" s="240"/>
      <c r="K480" s="240"/>
      <c r="L480" s="240"/>
      <c r="M480" s="240"/>
      <c r="N480" s="240"/>
      <c r="O480" s="240"/>
      <c r="P480" s="240"/>
      <c r="Q480" s="240"/>
      <c r="R480" s="240"/>
      <c r="S480" s="240"/>
      <c r="T480" s="240"/>
      <c r="U480" s="240"/>
      <c r="V480" s="240"/>
      <c r="W480" s="240"/>
      <c r="X480" s="240"/>
      <c r="Y480" s="240"/>
      <c r="Z480" s="240"/>
    </row>
    <row r="481" spans="1:26" ht="12.75" customHeight="1">
      <c r="A481" s="1"/>
      <c r="B481" s="1"/>
      <c r="C481" s="1"/>
      <c r="D481" s="1"/>
      <c r="E481" s="1"/>
      <c r="F481" s="1"/>
      <c r="G481" s="1"/>
      <c r="H481" s="1"/>
      <c r="I481" s="1"/>
      <c r="J481" s="240"/>
      <c r="K481" s="240"/>
      <c r="L481" s="240"/>
      <c r="M481" s="240"/>
      <c r="N481" s="240"/>
      <c r="O481" s="240"/>
      <c r="P481" s="240"/>
      <c r="Q481" s="240"/>
      <c r="R481" s="240"/>
      <c r="S481" s="240"/>
      <c r="T481" s="240"/>
      <c r="U481" s="240"/>
      <c r="V481" s="240"/>
      <c r="W481" s="240"/>
      <c r="X481" s="240"/>
      <c r="Y481" s="240"/>
      <c r="Z481" s="240"/>
    </row>
    <row r="482" spans="1:26" ht="12.75" customHeight="1">
      <c r="A482" s="1"/>
      <c r="B482" s="1"/>
      <c r="C482" s="1"/>
      <c r="D482" s="1"/>
      <c r="E482" s="1"/>
      <c r="F482" s="1"/>
      <c r="G482" s="1"/>
      <c r="H482" s="1"/>
      <c r="I482" s="1"/>
      <c r="J482" s="240"/>
      <c r="K482" s="240"/>
      <c r="L482" s="240"/>
      <c r="M482" s="240"/>
      <c r="N482" s="240"/>
      <c r="O482" s="240"/>
      <c r="P482" s="240"/>
      <c r="Q482" s="240"/>
      <c r="R482" s="240"/>
      <c r="S482" s="240"/>
      <c r="T482" s="240"/>
      <c r="U482" s="240"/>
      <c r="V482" s="240"/>
      <c r="W482" s="240"/>
      <c r="X482" s="240"/>
      <c r="Y482" s="240"/>
      <c r="Z482" s="240"/>
    </row>
    <row r="483" spans="1:26" ht="12.75" customHeight="1">
      <c r="A483" s="1"/>
      <c r="B483" s="1"/>
      <c r="C483" s="1"/>
      <c r="D483" s="1"/>
      <c r="E483" s="1"/>
      <c r="F483" s="1"/>
      <c r="G483" s="1"/>
      <c r="H483" s="1"/>
      <c r="I483" s="1"/>
      <c r="J483" s="240"/>
      <c r="K483" s="240"/>
      <c r="L483" s="240"/>
      <c r="M483" s="240"/>
      <c r="N483" s="240"/>
      <c r="O483" s="240"/>
      <c r="P483" s="240"/>
      <c r="Q483" s="240"/>
      <c r="R483" s="240"/>
      <c r="S483" s="240"/>
      <c r="T483" s="240"/>
      <c r="U483" s="240"/>
      <c r="V483" s="240"/>
      <c r="W483" s="240"/>
      <c r="X483" s="240"/>
      <c r="Y483" s="240"/>
      <c r="Z483" s="240"/>
    </row>
    <row r="484" spans="1:26" ht="12.75" customHeight="1">
      <c r="A484" s="1"/>
      <c r="B484" s="1"/>
      <c r="C484" s="1"/>
      <c r="D484" s="1"/>
      <c r="E484" s="1"/>
      <c r="F484" s="1"/>
      <c r="G484" s="1"/>
      <c r="H484" s="1"/>
      <c r="I484" s="1"/>
      <c r="J484" s="240"/>
      <c r="K484" s="240"/>
      <c r="L484" s="240"/>
      <c r="M484" s="240"/>
      <c r="N484" s="240"/>
      <c r="O484" s="240"/>
      <c r="P484" s="240"/>
      <c r="Q484" s="240"/>
      <c r="R484" s="240"/>
      <c r="S484" s="240"/>
      <c r="T484" s="240"/>
      <c r="U484" s="240"/>
      <c r="V484" s="240"/>
      <c r="W484" s="240"/>
      <c r="X484" s="240"/>
      <c r="Y484" s="240"/>
      <c r="Z484" s="240"/>
    </row>
    <row r="485" spans="1:26" ht="12.75" customHeight="1">
      <c r="A485" s="1"/>
      <c r="B485" s="1"/>
      <c r="C485" s="1"/>
      <c r="D485" s="1"/>
      <c r="E485" s="1"/>
      <c r="F485" s="1"/>
      <c r="G485" s="1"/>
      <c r="H485" s="1"/>
      <c r="I485" s="1"/>
      <c r="J485" s="240"/>
      <c r="K485" s="240"/>
      <c r="L485" s="240"/>
      <c r="M485" s="240"/>
      <c r="N485" s="240"/>
      <c r="O485" s="240"/>
      <c r="P485" s="240"/>
      <c r="Q485" s="240"/>
      <c r="R485" s="240"/>
      <c r="S485" s="240"/>
      <c r="T485" s="240"/>
      <c r="U485" s="240"/>
      <c r="V485" s="240"/>
      <c r="W485" s="240"/>
      <c r="X485" s="240"/>
      <c r="Y485" s="240"/>
      <c r="Z485" s="240"/>
    </row>
    <row r="486" spans="1:26" ht="12.75" customHeight="1">
      <c r="A486" s="1"/>
      <c r="B486" s="1"/>
      <c r="C486" s="1"/>
      <c r="D486" s="1"/>
      <c r="E486" s="1"/>
      <c r="F486" s="1"/>
      <c r="G486" s="1"/>
      <c r="H486" s="1"/>
      <c r="I486" s="1"/>
      <c r="J486" s="240"/>
      <c r="K486" s="240"/>
      <c r="L486" s="240"/>
      <c r="M486" s="240"/>
      <c r="N486" s="240"/>
      <c r="O486" s="240"/>
      <c r="P486" s="240"/>
      <c r="Q486" s="240"/>
      <c r="R486" s="240"/>
      <c r="S486" s="240"/>
      <c r="T486" s="240"/>
      <c r="U486" s="240"/>
      <c r="V486" s="240"/>
      <c r="W486" s="240"/>
      <c r="X486" s="240"/>
      <c r="Y486" s="240"/>
      <c r="Z486" s="240"/>
    </row>
    <row r="487" spans="1:26" ht="12.75" customHeight="1">
      <c r="A487" s="1"/>
      <c r="B487" s="1"/>
      <c r="C487" s="1"/>
      <c r="D487" s="1"/>
      <c r="E487" s="1"/>
      <c r="F487" s="1"/>
      <c r="G487" s="1"/>
      <c r="H487" s="1"/>
      <c r="I487" s="1"/>
      <c r="J487" s="240"/>
      <c r="K487" s="240"/>
      <c r="L487" s="240"/>
      <c r="M487" s="240"/>
      <c r="N487" s="240"/>
      <c r="O487" s="240"/>
      <c r="P487" s="240"/>
      <c r="Q487" s="240"/>
      <c r="R487" s="240"/>
      <c r="S487" s="240"/>
      <c r="T487" s="240"/>
      <c r="U487" s="240"/>
      <c r="V487" s="240"/>
      <c r="W487" s="240"/>
      <c r="X487" s="240"/>
      <c r="Y487" s="240"/>
      <c r="Z487" s="240"/>
    </row>
    <row r="488" spans="1:26" ht="12.75" customHeight="1">
      <c r="A488" s="1"/>
      <c r="B488" s="1"/>
      <c r="C488" s="1"/>
      <c r="D488" s="1"/>
      <c r="E488" s="1"/>
      <c r="F488" s="1"/>
      <c r="G488" s="1"/>
      <c r="H488" s="1"/>
      <c r="I488" s="1"/>
      <c r="J488" s="240"/>
      <c r="K488" s="240"/>
      <c r="L488" s="240"/>
      <c r="M488" s="240"/>
      <c r="N488" s="240"/>
      <c r="O488" s="240"/>
      <c r="P488" s="240"/>
      <c r="Q488" s="240"/>
      <c r="R488" s="240"/>
      <c r="S488" s="240"/>
      <c r="T488" s="240"/>
      <c r="U488" s="240"/>
      <c r="V488" s="240"/>
      <c r="W488" s="240"/>
      <c r="X488" s="240"/>
      <c r="Y488" s="240"/>
      <c r="Z488" s="240"/>
    </row>
    <row r="489" spans="1:26" ht="12.75" customHeight="1">
      <c r="A489" s="1"/>
      <c r="B489" s="1"/>
      <c r="C489" s="1"/>
      <c r="D489" s="1"/>
      <c r="E489" s="1"/>
      <c r="F489" s="1"/>
      <c r="G489" s="1"/>
      <c r="H489" s="1"/>
      <c r="I489" s="1"/>
      <c r="J489" s="240"/>
      <c r="K489" s="240"/>
      <c r="L489" s="240"/>
      <c r="M489" s="240"/>
      <c r="N489" s="240"/>
      <c r="O489" s="240"/>
      <c r="P489" s="240"/>
      <c r="Q489" s="240"/>
      <c r="R489" s="240"/>
      <c r="S489" s="240"/>
      <c r="T489" s="240"/>
      <c r="U489" s="240"/>
      <c r="V489" s="240"/>
      <c r="W489" s="240"/>
      <c r="X489" s="240"/>
      <c r="Y489" s="240"/>
      <c r="Z489" s="240"/>
    </row>
    <row r="490" spans="1:26" ht="12.75" customHeight="1">
      <c r="A490" s="1"/>
      <c r="B490" s="1"/>
      <c r="C490" s="1"/>
      <c r="D490" s="1"/>
      <c r="E490" s="1"/>
      <c r="F490" s="1"/>
      <c r="G490" s="1"/>
      <c r="H490" s="1"/>
      <c r="I490" s="1"/>
      <c r="J490" s="240"/>
      <c r="K490" s="240"/>
      <c r="L490" s="240"/>
      <c r="M490" s="240"/>
      <c r="N490" s="240"/>
      <c r="O490" s="240"/>
      <c r="P490" s="240"/>
      <c r="Q490" s="240"/>
      <c r="R490" s="240"/>
      <c r="S490" s="240"/>
      <c r="T490" s="240"/>
      <c r="U490" s="240"/>
      <c r="V490" s="240"/>
      <c r="W490" s="240"/>
      <c r="X490" s="240"/>
      <c r="Y490" s="240"/>
      <c r="Z490" s="240"/>
    </row>
    <row r="491" spans="1:26" ht="12.75" customHeight="1">
      <c r="A491" s="1"/>
      <c r="B491" s="1"/>
      <c r="C491" s="1"/>
      <c r="D491" s="1"/>
      <c r="E491" s="1"/>
      <c r="F491" s="1"/>
      <c r="G491" s="1"/>
      <c r="H491" s="1"/>
      <c r="I491" s="1"/>
      <c r="J491" s="240"/>
      <c r="K491" s="240"/>
      <c r="L491" s="240"/>
      <c r="M491" s="240"/>
      <c r="N491" s="240"/>
      <c r="O491" s="240"/>
      <c r="P491" s="240"/>
      <c r="Q491" s="240"/>
      <c r="R491" s="240"/>
      <c r="S491" s="240"/>
      <c r="T491" s="240"/>
      <c r="U491" s="240"/>
      <c r="V491" s="240"/>
      <c r="W491" s="240"/>
      <c r="X491" s="240"/>
      <c r="Y491" s="240"/>
      <c r="Z491" s="240"/>
    </row>
    <row r="492" spans="1:26" ht="12.75" customHeight="1">
      <c r="A492" s="1"/>
      <c r="B492" s="1"/>
      <c r="C492" s="1"/>
      <c r="D492" s="1"/>
      <c r="E492" s="1"/>
      <c r="F492" s="1"/>
      <c r="G492" s="1"/>
      <c r="H492" s="1"/>
      <c r="I492" s="1"/>
      <c r="J492" s="240"/>
      <c r="K492" s="240"/>
      <c r="L492" s="240"/>
      <c r="M492" s="240"/>
      <c r="N492" s="240"/>
      <c r="O492" s="240"/>
      <c r="P492" s="240"/>
      <c r="Q492" s="240"/>
      <c r="R492" s="240"/>
      <c r="S492" s="240"/>
      <c r="T492" s="240"/>
      <c r="U492" s="240"/>
      <c r="V492" s="240"/>
      <c r="W492" s="240"/>
      <c r="X492" s="240"/>
      <c r="Y492" s="240"/>
      <c r="Z492" s="240"/>
    </row>
    <row r="493" spans="1:26" ht="12.75" customHeight="1">
      <c r="A493" s="1"/>
      <c r="B493" s="1"/>
      <c r="C493" s="1"/>
      <c r="D493" s="1"/>
      <c r="E493" s="1"/>
      <c r="F493" s="1"/>
      <c r="G493" s="1"/>
      <c r="H493" s="1"/>
      <c r="I493" s="1"/>
      <c r="J493" s="240"/>
      <c r="K493" s="240"/>
      <c r="L493" s="240"/>
      <c r="M493" s="240"/>
      <c r="N493" s="240"/>
      <c r="O493" s="240"/>
      <c r="P493" s="240"/>
      <c r="Q493" s="240"/>
      <c r="R493" s="240"/>
      <c r="S493" s="240"/>
      <c r="T493" s="240"/>
      <c r="U493" s="240"/>
      <c r="V493" s="240"/>
      <c r="W493" s="240"/>
      <c r="X493" s="240"/>
      <c r="Y493" s="240"/>
      <c r="Z493" s="240"/>
    </row>
    <row r="494" spans="1:26" ht="12.75" customHeight="1">
      <c r="A494" s="1"/>
      <c r="B494" s="1"/>
      <c r="C494" s="1"/>
      <c r="D494" s="1"/>
      <c r="E494" s="1"/>
      <c r="F494" s="1"/>
      <c r="G494" s="1"/>
      <c r="H494" s="1"/>
      <c r="I494" s="1"/>
      <c r="J494" s="240"/>
      <c r="K494" s="240"/>
      <c r="L494" s="240"/>
      <c r="M494" s="240"/>
      <c r="N494" s="240"/>
      <c r="O494" s="240"/>
      <c r="P494" s="240"/>
      <c r="Q494" s="240"/>
      <c r="R494" s="240"/>
      <c r="S494" s="240"/>
      <c r="T494" s="240"/>
      <c r="U494" s="240"/>
      <c r="V494" s="240"/>
      <c r="W494" s="240"/>
      <c r="X494" s="240"/>
      <c r="Y494" s="240"/>
      <c r="Z494" s="240"/>
    </row>
    <row r="495" spans="1:26" ht="12.75" customHeight="1">
      <c r="A495" s="1"/>
      <c r="B495" s="1"/>
      <c r="C495" s="1"/>
      <c r="D495" s="1"/>
      <c r="E495" s="1"/>
      <c r="F495" s="1"/>
      <c r="G495" s="1"/>
      <c r="H495" s="1"/>
      <c r="I495" s="1"/>
      <c r="J495" s="240"/>
      <c r="K495" s="240"/>
      <c r="L495" s="240"/>
      <c r="M495" s="240"/>
      <c r="N495" s="240"/>
      <c r="O495" s="240"/>
      <c r="P495" s="240"/>
      <c r="Q495" s="240"/>
      <c r="R495" s="240"/>
      <c r="S495" s="240"/>
      <c r="T495" s="240"/>
      <c r="U495" s="240"/>
      <c r="V495" s="240"/>
      <c r="W495" s="240"/>
      <c r="X495" s="240"/>
      <c r="Y495" s="240"/>
      <c r="Z495" s="240"/>
    </row>
    <row r="496" spans="1:26" ht="12.75" customHeight="1">
      <c r="A496" s="1"/>
      <c r="B496" s="1"/>
      <c r="C496" s="1"/>
      <c r="D496" s="1"/>
      <c r="E496" s="1"/>
      <c r="F496" s="1"/>
      <c r="G496" s="1"/>
      <c r="H496" s="1"/>
      <c r="I496" s="1"/>
      <c r="J496" s="240"/>
      <c r="K496" s="240"/>
      <c r="L496" s="240"/>
      <c r="M496" s="240"/>
      <c r="N496" s="240"/>
      <c r="O496" s="240"/>
      <c r="P496" s="240"/>
      <c r="Q496" s="240"/>
      <c r="R496" s="240"/>
      <c r="S496" s="240"/>
      <c r="T496" s="240"/>
      <c r="U496" s="240"/>
      <c r="V496" s="240"/>
      <c r="W496" s="240"/>
      <c r="X496" s="240"/>
      <c r="Y496" s="240"/>
      <c r="Z496" s="240"/>
    </row>
    <row r="497" spans="1:26" ht="12.75" customHeight="1">
      <c r="A497" s="1"/>
      <c r="B497" s="1"/>
      <c r="C497" s="1"/>
      <c r="D497" s="1"/>
      <c r="E497" s="1"/>
      <c r="F497" s="1"/>
      <c r="G497" s="1"/>
      <c r="H497" s="1"/>
      <c r="I497" s="1"/>
      <c r="J497" s="240"/>
      <c r="K497" s="240"/>
      <c r="L497" s="240"/>
      <c r="M497" s="240"/>
      <c r="N497" s="240"/>
      <c r="O497" s="240"/>
      <c r="P497" s="240"/>
      <c r="Q497" s="240"/>
      <c r="R497" s="240"/>
      <c r="S497" s="240"/>
      <c r="T497" s="240"/>
      <c r="U497" s="240"/>
      <c r="V497" s="240"/>
      <c r="W497" s="240"/>
      <c r="X497" s="240"/>
      <c r="Y497" s="240"/>
      <c r="Z497" s="240"/>
    </row>
    <row r="498" spans="1:26" ht="12.75" customHeight="1">
      <c r="A498" s="1"/>
      <c r="B498" s="1"/>
      <c r="C498" s="1"/>
      <c r="D498" s="1"/>
      <c r="E498" s="1"/>
      <c r="F498" s="1"/>
      <c r="G498" s="1"/>
      <c r="H498" s="1"/>
      <c r="I498" s="1"/>
      <c r="J498" s="240"/>
      <c r="K498" s="240"/>
      <c r="L498" s="240"/>
      <c r="M498" s="240"/>
      <c r="N498" s="240"/>
      <c r="O498" s="240"/>
      <c r="P498" s="240"/>
      <c r="Q498" s="240"/>
      <c r="R498" s="240"/>
      <c r="S498" s="240"/>
      <c r="T498" s="240"/>
      <c r="U498" s="240"/>
      <c r="V498" s="240"/>
      <c r="W498" s="240"/>
      <c r="X498" s="240"/>
      <c r="Y498" s="240"/>
      <c r="Z498" s="240"/>
    </row>
    <row r="499" spans="1:26" ht="12.75" customHeight="1">
      <c r="A499" s="1"/>
      <c r="B499" s="1"/>
      <c r="C499" s="1"/>
      <c r="D499" s="1"/>
      <c r="E499" s="1"/>
      <c r="F499" s="1"/>
      <c r="G499" s="1"/>
      <c r="H499" s="1"/>
      <c r="I499" s="1"/>
      <c r="J499" s="240"/>
      <c r="K499" s="240"/>
      <c r="L499" s="240"/>
      <c r="M499" s="240"/>
      <c r="N499" s="240"/>
      <c r="O499" s="240"/>
      <c r="P499" s="240"/>
      <c r="Q499" s="240"/>
      <c r="R499" s="240"/>
      <c r="S499" s="240"/>
      <c r="T499" s="240"/>
      <c r="U499" s="240"/>
      <c r="V499" s="240"/>
      <c r="W499" s="240"/>
      <c r="X499" s="240"/>
      <c r="Y499" s="240"/>
      <c r="Z499" s="240"/>
    </row>
    <row r="500" spans="1:26" ht="12.75" customHeight="1">
      <c r="A500" s="1"/>
      <c r="B500" s="1"/>
      <c r="C500" s="1"/>
      <c r="D500" s="1"/>
      <c r="E500" s="1"/>
      <c r="F500" s="1"/>
      <c r="G500" s="1"/>
      <c r="H500" s="1"/>
      <c r="I500" s="1"/>
      <c r="J500" s="240"/>
      <c r="K500" s="240"/>
      <c r="L500" s="240"/>
      <c r="M500" s="240"/>
      <c r="N500" s="240"/>
      <c r="O500" s="240"/>
      <c r="P500" s="240"/>
      <c r="Q500" s="240"/>
      <c r="R500" s="240"/>
      <c r="S500" s="240"/>
      <c r="T500" s="240"/>
      <c r="U500" s="240"/>
      <c r="V500" s="240"/>
      <c r="W500" s="240"/>
      <c r="X500" s="240"/>
      <c r="Y500" s="240"/>
      <c r="Z500" s="240"/>
    </row>
    <row r="501" spans="1:26" ht="12.75" customHeight="1">
      <c r="A501" s="1"/>
      <c r="B501" s="1"/>
      <c r="C501" s="1"/>
      <c r="D501" s="1"/>
      <c r="E501" s="1"/>
      <c r="F501" s="1"/>
      <c r="G501" s="1"/>
      <c r="H501" s="1"/>
      <c r="I501" s="1"/>
      <c r="J501" s="240"/>
      <c r="K501" s="240"/>
      <c r="L501" s="240"/>
      <c r="M501" s="240"/>
      <c r="N501" s="240"/>
      <c r="O501" s="240"/>
      <c r="P501" s="240"/>
      <c r="Q501" s="240"/>
      <c r="R501" s="240"/>
      <c r="S501" s="240"/>
      <c r="T501" s="240"/>
      <c r="U501" s="240"/>
      <c r="V501" s="240"/>
      <c r="W501" s="240"/>
      <c r="X501" s="240"/>
      <c r="Y501" s="240"/>
      <c r="Z501" s="240"/>
    </row>
    <row r="502" spans="1:26" ht="12.75" customHeight="1">
      <c r="A502" s="1"/>
      <c r="B502" s="1"/>
      <c r="C502" s="1"/>
      <c r="D502" s="1"/>
      <c r="E502" s="1"/>
      <c r="F502" s="1"/>
      <c r="G502" s="1"/>
      <c r="H502" s="1"/>
      <c r="I502" s="1"/>
      <c r="J502" s="240"/>
      <c r="K502" s="240"/>
      <c r="L502" s="240"/>
      <c r="M502" s="240"/>
      <c r="N502" s="240"/>
      <c r="O502" s="240"/>
      <c r="P502" s="240"/>
      <c r="Q502" s="240"/>
      <c r="R502" s="240"/>
      <c r="S502" s="240"/>
      <c r="T502" s="240"/>
      <c r="U502" s="240"/>
      <c r="V502" s="240"/>
      <c r="W502" s="240"/>
      <c r="X502" s="240"/>
      <c r="Y502" s="240"/>
      <c r="Z502" s="240"/>
    </row>
    <row r="503" spans="1:26" ht="12.75" customHeight="1">
      <c r="A503" s="1"/>
      <c r="B503" s="1"/>
      <c r="C503" s="1"/>
      <c r="D503" s="1"/>
      <c r="E503" s="1"/>
      <c r="F503" s="1"/>
      <c r="G503" s="1"/>
      <c r="H503" s="1"/>
      <c r="I503" s="1"/>
      <c r="J503" s="240"/>
      <c r="K503" s="240"/>
      <c r="L503" s="240"/>
      <c r="M503" s="240"/>
      <c r="N503" s="240"/>
      <c r="O503" s="240"/>
      <c r="P503" s="240"/>
      <c r="Q503" s="240"/>
      <c r="R503" s="240"/>
      <c r="S503" s="240"/>
      <c r="T503" s="240"/>
      <c r="U503" s="240"/>
      <c r="V503" s="240"/>
      <c r="W503" s="240"/>
      <c r="X503" s="240"/>
      <c r="Y503" s="240"/>
      <c r="Z503" s="240"/>
    </row>
    <row r="504" spans="1:26" ht="12.75" customHeight="1">
      <c r="A504" s="1"/>
      <c r="B504" s="1"/>
      <c r="C504" s="1"/>
      <c r="D504" s="1"/>
      <c r="E504" s="1"/>
      <c r="F504" s="1"/>
      <c r="G504" s="1"/>
      <c r="H504" s="1"/>
      <c r="I504" s="1"/>
      <c r="J504" s="240"/>
      <c r="K504" s="240"/>
      <c r="L504" s="240"/>
      <c r="M504" s="240"/>
      <c r="N504" s="240"/>
      <c r="O504" s="240"/>
      <c r="P504" s="240"/>
      <c r="Q504" s="240"/>
      <c r="R504" s="240"/>
      <c r="S504" s="240"/>
      <c r="T504" s="240"/>
      <c r="U504" s="240"/>
      <c r="V504" s="240"/>
      <c r="W504" s="240"/>
      <c r="X504" s="240"/>
      <c r="Y504" s="240"/>
      <c r="Z504" s="240"/>
    </row>
    <row r="505" spans="1:26" ht="12.75" customHeight="1">
      <c r="A505" s="1"/>
      <c r="B505" s="1"/>
      <c r="C505" s="1"/>
      <c r="D505" s="1"/>
      <c r="E505" s="1"/>
      <c r="F505" s="1"/>
      <c r="G505" s="1"/>
      <c r="H505" s="1"/>
      <c r="I505" s="1"/>
      <c r="J505" s="240"/>
      <c r="K505" s="240"/>
      <c r="L505" s="240"/>
      <c r="M505" s="240"/>
      <c r="N505" s="240"/>
      <c r="O505" s="240"/>
      <c r="P505" s="240"/>
      <c r="Q505" s="240"/>
      <c r="R505" s="240"/>
      <c r="S505" s="240"/>
      <c r="T505" s="240"/>
      <c r="U505" s="240"/>
      <c r="V505" s="240"/>
      <c r="W505" s="240"/>
      <c r="X505" s="240"/>
      <c r="Y505" s="240"/>
      <c r="Z505" s="240"/>
    </row>
    <row r="506" spans="1:26" ht="12.75" customHeight="1">
      <c r="A506" s="1"/>
      <c r="B506" s="1"/>
      <c r="C506" s="1"/>
      <c r="D506" s="1"/>
      <c r="E506" s="1"/>
      <c r="F506" s="1"/>
      <c r="G506" s="1"/>
      <c r="H506" s="1"/>
      <c r="I506" s="1"/>
      <c r="J506" s="240"/>
      <c r="K506" s="240"/>
      <c r="L506" s="240"/>
      <c r="M506" s="240"/>
      <c r="N506" s="240"/>
      <c r="O506" s="240"/>
      <c r="P506" s="240"/>
      <c r="Q506" s="240"/>
      <c r="R506" s="240"/>
      <c r="S506" s="240"/>
      <c r="T506" s="240"/>
      <c r="U506" s="240"/>
      <c r="V506" s="240"/>
      <c r="W506" s="240"/>
      <c r="X506" s="240"/>
      <c r="Y506" s="240"/>
      <c r="Z506" s="240"/>
    </row>
    <row r="507" spans="1:26" ht="12.75" customHeight="1">
      <c r="A507" s="1"/>
      <c r="B507" s="1"/>
      <c r="C507" s="1"/>
      <c r="D507" s="1"/>
      <c r="E507" s="1"/>
      <c r="F507" s="1"/>
      <c r="G507" s="1"/>
      <c r="H507" s="1"/>
      <c r="I507" s="1"/>
      <c r="J507" s="240"/>
      <c r="K507" s="240"/>
      <c r="L507" s="240"/>
      <c r="M507" s="240"/>
      <c r="N507" s="240"/>
      <c r="O507" s="240"/>
      <c r="P507" s="240"/>
      <c r="Q507" s="240"/>
      <c r="R507" s="240"/>
      <c r="S507" s="240"/>
      <c r="T507" s="240"/>
      <c r="U507" s="240"/>
      <c r="V507" s="240"/>
      <c r="W507" s="240"/>
      <c r="X507" s="240"/>
      <c r="Y507" s="240"/>
      <c r="Z507" s="240"/>
    </row>
    <row r="508" spans="1:26" ht="12.75" customHeight="1">
      <c r="A508" s="1"/>
      <c r="B508" s="1"/>
      <c r="C508" s="1"/>
      <c r="D508" s="1"/>
      <c r="E508" s="1"/>
      <c r="F508" s="1"/>
      <c r="G508" s="1"/>
      <c r="H508" s="1"/>
      <c r="I508" s="1"/>
      <c r="J508" s="240"/>
      <c r="K508" s="240"/>
      <c r="L508" s="240"/>
      <c r="M508" s="240"/>
      <c r="N508" s="240"/>
      <c r="O508" s="240"/>
      <c r="P508" s="240"/>
      <c r="Q508" s="240"/>
      <c r="R508" s="240"/>
      <c r="S508" s="240"/>
      <c r="T508" s="240"/>
      <c r="U508" s="240"/>
      <c r="V508" s="240"/>
      <c r="W508" s="240"/>
      <c r="X508" s="240"/>
      <c r="Y508" s="240"/>
      <c r="Z508" s="240"/>
    </row>
    <row r="509" spans="1:26" ht="12.75" customHeight="1">
      <c r="A509" s="1"/>
      <c r="B509" s="1"/>
      <c r="C509" s="1"/>
      <c r="D509" s="1"/>
      <c r="E509" s="1"/>
      <c r="F509" s="1"/>
      <c r="G509" s="1"/>
      <c r="H509" s="1"/>
      <c r="I509" s="1"/>
      <c r="J509" s="240"/>
      <c r="K509" s="240"/>
      <c r="L509" s="240"/>
      <c r="M509" s="240"/>
      <c r="N509" s="240"/>
      <c r="O509" s="240"/>
      <c r="P509" s="240"/>
      <c r="Q509" s="240"/>
      <c r="R509" s="240"/>
      <c r="S509" s="240"/>
      <c r="T509" s="240"/>
      <c r="U509" s="240"/>
      <c r="V509" s="240"/>
      <c r="W509" s="240"/>
      <c r="X509" s="240"/>
      <c r="Y509" s="240"/>
      <c r="Z509" s="240"/>
    </row>
    <row r="510" spans="1:26" ht="12.75" customHeight="1">
      <c r="A510" s="1"/>
      <c r="B510" s="1"/>
      <c r="C510" s="1"/>
      <c r="D510" s="1"/>
      <c r="E510" s="1"/>
      <c r="F510" s="1"/>
      <c r="G510" s="1"/>
      <c r="H510" s="1"/>
      <c r="I510" s="1"/>
      <c r="J510" s="240"/>
      <c r="K510" s="240"/>
      <c r="L510" s="240"/>
      <c r="M510" s="240"/>
      <c r="N510" s="240"/>
      <c r="O510" s="240"/>
      <c r="P510" s="240"/>
      <c r="Q510" s="240"/>
      <c r="R510" s="240"/>
      <c r="S510" s="240"/>
      <c r="T510" s="240"/>
      <c r="U510" s="240"/>
      <c r="V510" s="240"/>
      <c r="W510" s="240"/>
      <c r="X510" s="240"/>
      <c r="Y510" s="240"/>
      <c r="Z510" s="240"/>
    </row>
    <row r="511" spans="1:26" ht="12.75" customHeight="1">
      <c r="A511" s="1"/>
      <c r="B511" s="1"/>
      <c r="C511" s="1"/>
      <c r="D511" s="1"/>
      <c r="E511" s="1"/>
      <c r="F511" s="1"/>
      <c r="G511" s="1"/>
      <c r="H511" s="1"/>
      <c r="I511" s="1"/>
      <c r="J511" s="240"/>
      <c r="K511" s="240"/>
      <c r="L511" s="240"/>
      <c r="M511" s="240"/>
      <c r="N511" s="240"/>
      <c r="O511" s="240"/>
      <c r="P511" s="240"/>
      <c r="Q511" s="240"/>
      <c r="R511" s="240"/>
      <c r="S511" s="240"/>
      <c r="T511" s="240"/>
      <c r="U511" s="240"/>
      <c r="V511" s="240"/>
      <c r="W511" s="240"/>
      <c r="X511" s="240"/>
      <c r="Y511" s="240"/>
      <c r="Z511" s="240"/>
    </row>
    <row r="512" spans="1:26" ht="12.75" customHeight="1">
      <c r="A512" s="1"/>
      <c r="B512" s="1"/>
      <c r="C512" s="1"/>
      <c r="D512" s="1"/>
      <c r="E512" s="1"/>
      <c r="F512" s="1"/>
      <c r="G512" s="1"/>
      <c r="H512" s="1"/>
      <c r="I512" s="1"/>
      <c r="J512" s="240"/>
      <c r="K512" s="240"/>
      <c r="L512" s="240"/>
      <c r="M512" s="240"/>
      <c r="N512" s="240"/>
      <c r="O512" s="240"/>
      <c r="P512" s="240"/>
      <c r="Q512" s="240"/>
      <c r="R512" s="240"/>
      <c r="S512" s="240"/>
      <c r="T512" s="240"/>
      <c r="U512" s="240"/>
      <c r="V512" s="240"/>
      <c r="W512" s="240"/>
      <c r="X512" s="240"/>
      <c r="Y512" s="240"/>
      <c r="Z512" s="240"/>
    </row>
    <row r="513" spans="1:26" ht="12.75" customHeight="1">
      <c r="A513" s="1"/>
      <c r="B513" s="1"/>
      <c r="C513" s="1"/>
      <c r="D513" s="1"/>
      <c r="E513" s="1"/>
      <c r="F513" s="1"/>
      <c r="G513" s="1"/>
      <c r="H513" s="1"/>
      <c r="I513" s="1"/>
      <c r="J513" s="240"/>
      <c r="K513" s="240"/>
      <c r="L513" s="240"/>
      <c r="M513" s="240"/>
      <c r="N513" s="240"/>
      <c r="O513" s="240"/>
      <c r="P513" s="240"/>
      <c r="Q513" s="240"/>
      <c r="R513" s="240"/>
      <c r="S513" s="240"/>
      <c r="T513" s="240"/>
      <c r="U513" s="240"/>
      <c r="V513" s="240"/>
      <c r="W513" s="240"/>
      <c r="X513" s="240"/>
      <c r="Y513" s="240"/>
      <c r="Z513" s="240"/>
    </row>
    <row r="514" spans="1:26" ht="12.75" customHeight="1">
      <c r="A514" s="1"/>
      <c r="B514" s="1"/>
      <c r="C514" s="1"/>
      <c r="D514" s="1"/>
      <c r="E514" s="1"/>
      <c r="F514" s="1"/>
      <c r="G514" s="1"/>
      <c r="H514" s="1"/>
      <c r="I514" s="1"/>
      <c r="J514" s="240"/>
      <c r="K514" s="240"/>
      <c r="L514" s="240"/>
      <c r="M514" s="240"/>
      <c r="N514" s="240"/>
      <c r="O514" s="240"/>
      <c r="P514" s="240"/>
      <c r="Q514" s="240"/>
      <c r="R514" s="240"/>
      <c r="S514" s="240"/>
      <c r="T514" s="240"/>
      <c r="U514" s="240"/>
      <c r="V514" s="240"/>
      <c r="W514" s="240"/>
      <c r="X514" s="240"/>
      <c r="Y514" s="240"/>
      <c r="Z514" s="240"/>
    </row>
    <row r="515" spans="1:26" ht="12.75" customHeight="1">
      <c r="A515" s="1"/>
      <c r="B515" s="1"/>
      <c r="C515" s="1"/>
      <c r="D515" s="1"/>
      <c r="E515" s="1"/>
      <c r="F515" s="1"/>
      <c r="G515" s="1"/>
      <c r="H515" s="1"/>
      <c r="I515" s="1"/>
      <c r="J515" s="240"/>
      <c r="K515" s="240"/>
      <c r="L515" s="240"/>
      <c r="M515" s="240"/>
      <c r="N515" s="240"/>
      <c r="O515" s="240"/>
      <c r="P515" s="240"/>
      <c r="Q515" s="240"/>
      <c r="R515" s="240"/>
      <c r="S515" s="240"/>
      <c r="T515" s="240"/>
      <c r="U515" s="240"/>
      <c r="V515" s="240"/>
      <c r="W515" s="240"/>
      <c r="X515" s="240"/>
      <c r="Y515" s="240"/>
      <c r="Z515" s="240"/>
    </row>
    <row r="516" spans="1:26" ht="12.75" customHeight="1">
      <c r="A516" s="1"/>
      <c r="B516" s="1"/>
      <c r="C516" s="1"/>
      <c r="D516" s="1"/>
      <c r="E516" s="1"/>
      <c r="F516" s="1"/>
      <c r="G516" s="1"/>
      <c r="H516" s="1"/>
      <c r="I516" s="1"/>
      <c r="J516" s="240"/>
      <c r="K516" s="240"/>
      <c r="L516" s="240"/>
      <c r="M516" s="240"/>
      <c r="N516" s="240"/>
      <c r="O516" s="240"/>
      <c r="P516" s="240"/>
      <c r="Q516" s="240"/>
      <c r="R516" s="240"/>
      <c r="S516" s="240"/>
      <c r="T516" s="240"/>
      <c r="U516" s="240"/>
      <c r="V516" s="240"/>
      <c r="W516" s="240"/>
      <c r="X516" s="240"/>
      <c r="Y516" s="240"/>
      <c r="Z516" s="240"/>
    </row>
    <row r="517" spans="1:26" ht="12.75" customHeight="1">
      <c r="A517" s="1"/>
      <c r="B517" s="1"/>
      <c r="C517" s="1"/>
      <c r="D517" s="1"/>
      <c r="E517" s="1"/>
      <c r="F517" s="1"/>
      <c r="G517" s="1"/>
      <c r="H517" s="1"/>
      <c r="I517" s="1"/>
      <c r="J517" s="240"/>
      <c r="K517" s="240"/>
      <c r="L517" s="240"/>
      <c r="M517" s="240"/>
      <c r="N517" s="240"/>
      <c r="O517" s="240"/>
      <c r="P517" s="240"/>
      <c r="Q517" s="240"/>
      <c r="R517" s="240"/>
      <c r="S517" s="240"/>
      <c r="T517" s="240"/>
      <c r="U517" s="240"/>
      <c r="V517" s="240"/>
      <c r="W517" s="240"/>
      <c r="X517" s="240"/>
      <c r="Y517" s="240"/>
      <c r="Z517" s="240"/>
    </row>
    <row r="518" spans="1:26" ht="12.75" customHeight="1">
      <c r="A518" s="1"/>
      <c r="B518" s="1"/>
      <c r="C518" s="1"/>
      <c r="D518" s="1"/>
      <c r="E518" s="1"/>
      <c r="F518" s="1"/>
      <c r="G518" s="1"/>
      <c r="H518" s="1"/>
      <c r="I518" s="1"/>
      <c r="J518" s="240"/>
      <c r="K518" s="240"/>
      <c r="L518" s="240"/>
      <c r="M518" s="240"/>
      <c r="N518" s="240"/>
      <c r="O518" s="240"/>
      <c r="P518" s="240"/>
      <c r="Q518" s="240"/>
      <c r="R518" s="240"/>
      <c r="S518" s="240"/>
      <c r="T518" s="240"/>
      <c r="U518" s="240"/>
      <c r="V518" s="240"/>
      <c r="W518" s="240"/>
      <c r="X518" s="240"/>
      <c r="Y518" s="240"/>
      <c r="Z518" s="240"/>
    </row>
    <row r="519" spans="1:26" ht="12.75" customHeight="1">
      <c r="A519" s="1"/>
      <c r="B519" s="1"/>
      <c r="C519" s="1"/>
      <c r="D519" s="1"/>
      <c r="E519" s="1"/>
      <c r="F519" s="1"/>
      <c r="G519" s="1"/>
      <c r="H519" s="1"/>
      <c r="I519" s="1"/>
      <c r="J519" s="240"/>
      <c r="K519" s="240"/>
      <c r="L519" s="240"/>
      <c r="M519" s="240"/>
      <c r="N519" s="240"/>
      <c r="O519" s="240"/>
      <c r="P519" s="240"/>
      <c r="Q519" s="240"/>
      <c r="R519" s="240"/>
      <c r="S519" s="240"/>
      <c r="T519" s="240"/>
      <c r="U519" s="240"/>
      <c r="V519" s="240"/>
      <c r="W519" s="240"/>
      <c r="X519" s="240"/>
      <c r="Y519" s="240"/>
      <c r="Z519" s="240"/>
    </row>
    <row r="520" spans="1:26" ht="12.75" customHeight="1">
      <c r="A520" s="1"/>
      <c r="B520" s="1"/>
      <c r="C520" s="1"/>
      <c r="D520" s="1"/>
      <c r="E520" s="1"/>
      <c r="F520" s="1"/>
      <c r="G520" s="1"/>
      <c r="H520" s="1"/>
      <c r="I520" s="1"/>
      <c r="J520" s="240"/>
      <c r="K520" s="240"/>
      <c r="L520" s="240"/>
      <c r="M520" s="240"/>
      <c r="N520" s="240"/>
      <c r="O520" s="240"/>
      <c r="P520" s="240"/>
      <c r="Q520" s="240"/>
      <c r="R520" s="240"/>
      <c r="S520" s="240"/>
      <c r="T520" s="240"/>
      <c r="U520" s="240"/>
      <c r="V520" s="240"/>
      <c r="W520" s="240"/>
      <c r="X520" s="240"/>
      <c r="Y520" s="240"/>
      <c r="Z520" s="240"/>
    </row>
    <row r="521" spans="1:26" ht="12.75" customHeight="1">
      <c r="A521" s="1"/>
      <c r="B521" s="1"/>
      <c r="C521" s="1"/>
      <c r="D521" s="1"/>
      <c r="E521" s="1"/>
      <c r="F521" s="1"/>
      <c r="G521" s="1"/>
      <c r="H521" s="1"/>
      <c r="I521" s="1"/>
      <c r="J521" s="240"/>
      <c r="K521" s="240"/>
      <c r="L521" s="240"/>
      <c r="M521" s="240"/>
      <c r="N521" s="240"/>
      <c r="O521" s="240"/>
      <c r="P521" s="240"/>
      <c r="Q521" s="240"/>
      <c r="R521" s="240"/>
      <c r="S521" s="240"/>
      <c r="T521" s="240"/>
      <c r="U521" s="240"/>
      <c r="V521" s="240"/>
      <c r="W521" s="240"/>
      <c r="X521" s="240"/>
      <c r="Y521" s="240"/>
      <c r="Z521" s="240"/>
    </row>
    <row r="522" spans="1:26" ht="12.75" customHeight="1">
      <c r="A522" s="1"/>
      <c r="B522" s="1"/>
      <c r="C522" s="1"/>
      <c r="D522" s="1"/>
      <c r="E522" s="1"/>
      <c r="F522" s="1"/>
      <c r="G522" s="1"/>
      <c r="H522" s="1"/>
      <c r="I522" s="1"/>
      <c r="J522" s="240"/>
      <c r="K522" s="240"/>
      <c r="L522" s="240"/>
      <c r="M522" s="240"/>
      <c r="N522" s="240"/>
      <c r="O522" s="240"/>
      <c r="P522" s="240"/>
      <c r="Q522" s="240"/>
      <c r="R522" s="240"/>
      <c r="S522" s="240"/>
      <c r="T522" s="240"/>
      <c r="U522" s="240"/>
      <c r="V522" s="240"/>
      <c r="W522" s="240"/>
      <c r="X522" s="240"/>
      <c r="Y522" s="240"/>
      <c r="Z522" s="240"/>
    </row>
    <row r="523" spans="1:26" ht="12.75" customHeight="1">
      <c r="A523" s="1"/>
      <c r="B523" s="1"/>
      <c r="C523" s="1"/>
      <c r="D523" s="1"/>
      <c r="E523" s="1"/>
      <c r="F523" s="1"/>
      <c r="G523" s="1"/>
      <c r="H523" s="1"/>
      <c r="I523" s="1"/>
      <c r="J523" s="240"/>
      <c r="K523" s="240"/>
      <c r="L523" s="240"/>
      <c r="M523" s="240"/>
      <c r="N523" s="240"/>
      <c r="O523" s="240"/>
      <c r="P523" s="240"/>
      <c r="Q523" s="240"/>
      <c r="R523" s="240"/>
      <c r="S523" s="240"/>
      <c r="T523" s="240"/>
      <c r="U523" s="240"/>
      <c r="V523" s="240"/>
      <c r="W523" s="240"/>
      <c r="X523" s="240"/>
      <c r="Y523" s="240"/>
      <c r="Z523" s="240"/>
    </row>
    <row r="524" spans="1:26" ht="12.75" customHeight="1">
      <c r="A524" s="1"/>
      <c r="B524" s="1"/>
      <c r="C524" s="1"/>
      <c r="D524" s="1"/>
      <c r="E524" s="1"/>
      <c r="F524" s="1"/>
      <c r="G524" s="1"/>
      <c r="H524" s="1"/>
      <c r="I524" s="1"/>
      <c r="J524" s="240"/>
      <c r="K524" s="240"/>
      <c r="L524" s="240"/>
      <c r="M524" s="240"/>
      <c r="N524" s="240"/>
      <c r="O524" s="240"/>
      <c r="P524" s="240"/>
      <c r="Q524" s="240"/>
      <c r="R524" s="240"/>
      <c r="S524" s="240"/>
      <c r="T524" s="240"/>
      <c r="U524" s="240"/>
      <c r="V524" s="240"/>
      <c r="W524" s="240"/>
      <c r="X524" s="240"/>
      <c r="Y524" s="240"/>
      <c r="Z524" s="240"/>
    </row>
    <row r="525" spans="1:26" ht="12.75" customHeight="1">
      <c r="A525" s="1"/>
      <c r="B525" s="1"/>
      <c r="C525" s="1"/>
      <c r="D525" s="1"/>
      <c r="E525" s="1"/>
      <c r="F525" s="1"/>
      <c r="G525" s="1"/>
      <c r="H525" s="1"/>
      <c r="I525" s="1"/>
      <c r="J525" s="240"/>
      <c r="K525" s="240"/>
      <c r="L525" s="240"/>
      <c r="M525" s="240"/>
      <c r="N525" s="240"/>
      <c r="O525" s="240"/>
      <c r="P525" s="240"/>
      <c r="Q525" s="240"/>
      <c r="R525" s="240"/>
      <c r="S525" s="240"/>
      <c r="T525" s="240"/>
      <c r="U525" s="240"/>
      <c r="V525" s="240"/>
      <c r="W525" s="240"/>
      <c r="X525" s="240"/>
      <c r="Y525" s="240"/>
      <c r="Z525" s="240"/>
    </row>
    <row r="526" spans="1:26" ht="12.75" customHeight="1">
      <c r="A526" s="1"/>
      <c r="B526" s="1"/>
      <c r="C526" s="1"/>
      <c r="D526" s="1"/>
      <c r="E526" s="1"/>
      <c r="F526" s="1"/>
      <c r="G526" s="1"/>
      <c r="H526" s="1"/>
      <c r="I526" s="1"/>
      <c r="J526" s="240"/>
      <c r="K526" s="240"/>
      <c r="L526" s="240"/>
      <c r="M526" s="240"/>
      <c r="N526" s="240"/>
      <c r="O526" s="240"/>
      <c r="P526" s="240"/>
      <c r="Q526" s="240"/>
      <c r="R526" s="240"/>
      <c r="S526" s="240"/>
      <c r="T526" s="240"/>
      <c r="U526" s="240"/>
      <c r="V526" s="240"/>
      <c r="W526" s="240"/>
      <c r="X526" s="240"/>
      <c r="Y526" s="240"/>
      <c r="Z526" s="240"/>
    </row>
    <row r="527" spans="1:26" ht="12.75" customHeight="1">
      <c r="A527" s="1"/>
      <c r="B527" s="1"/>
      <c r="C527" s="1"/>
      <c r="D527" s="1"/>
      <c r="E527" s="1"/>
      <c r="F527" s="1"/>
      <c r="G527" s="1"/>
      <c r="H527" s="1"/>
      <c r="I527" s="1"/>
      <c r="J527" s="240"/>
      <c r="K527" s="240"/>
      <c r="L527" s="240"/>
      <c r="M527" s="240"/>
      <c r="N527" s="240"/>
      <c r="O527" s="240"/>
      <c r="P527" s="240"/>
      <c r="Q527" s="240"/>
      <c r="R527" s="240"/>
      <c r="S527" s="240"/>
      <c r="T527" s="240"/>
      <c r="U527" s="240"/>
      <c r="V527" s="240"/>
      <c r="W527" s="240"/>
      <c r="X527" s="240"/>
      <c r="Y527" s="240"/>
      <c r="Z527" s="240"/>
    </row>
    <row r="528" spans="1:26" ht="12.75" customHeight="1">
      <c r="A528" s="1"/>
      <c r="B528" s="1"/>
      <c r="C528" s="1"/>
      <c r="D528" s="1"/>
      <c r="E528" s="1"/>
      <c r="F528" s="1"/>
      <c r="G528" s="1"/>
      <c r="H528" s="1"/>
      <c r="I528" s="1"/>
      <c r="J528" s="240"/>
      <c r="K528" s="240"/>
      <c r="L528" s="240"/>
      <c r="M528" s="240"/>
      <c r="N528" s="240"/>
      <c r="O528" s="240"/>
      <c r="P528" s="240"/>
      <c r="Q528" s="240"/>
      <c r="R528" s="240"/>
      <c r="S528" s="240"/>
      <c r="T528" s="240"/>
      <c r="U528" s="240"/>
      <c r="V528" s="240"/>
      <c r="W528" s="240"/>
      <c r="X528" s="240"/>
      <c r="Y528" s="240"/>
      <c r="Z528" s="240"/>
    </row>
    <row r="529" spans="1:26" ht="12.75" customHeight="1">
      <c r="A529" s="1"/>
      <c r="B529" s="1"/>
      <c r="C529" s="1"/>
      <c r="D529" s="1"/>
      <c r="E529" s="1"/>
      <c r="F529" s="1"/>
      <c r="G529" s="1"/>
      <c r="H529" s="1"/>
      <c r="I529" s="1"/>
      <c r="J529" s="240"/>
      <c r="K529" s="240"/>
      <c r="L529" s="240"/>
      <c r="M529" s="240"/>
      <c r="N529" s="240"/>
      <c r="O529" s="240"/>
      <c r="P529" s="240"/>
      <c r="Q529" s="240"/>
      <c r="R529" s="240"/>
      <c r="S529" s="240"/>
      <c r="T529" s="240"/>
      <c r="U529" s="240"/>
      <c r="V529" s="240"/>
      <c r="W529" s="240"/>
      <c r="X529" s="240"/>
      <c r="Y529" s="240"/>
      <c r="Z529" s="240"/>
    </row>
    <row r="530" spans="1:26" ht="12.75" customHeight="1">
      <c r="A530" s="1"/>
      <c r="B530" s="1"/>
      <c r="C530" s="1"/>
      <c r="D530" s="1"/>
      <c r="E530" s="1"/>
      <c r="F530" s="1"/>
      <c r="G530" s="1"/>
      <c r="H530" s="1"/>
      <c r="I530" s="1"/>
      <c r="J530" s="240"/>
      <c r="K530" s="240"/>
      <c r="L530" s="240"/>
      <c r="M530" s="240"/>
      <c r="N530" s="240"/>
      <c r="O530" s="240"/>
      <c r="P530" s="240"/>
      <c r="Q530" s="240"/>
      <c r="R530" s="240"/>
      <c r="S530" s="240"/>
      <c r="T530" s="240"/>
      <c r="U530" s="240"/>
      <c r="V530" s="240"/>
      <c r="W530" s="240"/>
      <c r="X530" s="240"/>
      <c r="Y530" s="240"/>
      <c r="Z530" s="240"/>
    </row>
    <row r="531" spans="1:26" ht="12.75" customHeight="1">
      <c r="A531" s="1"/>
      <c r="B531" s="1"/>
      <c r="C531" s="1"/>
      <c r="D531" s="1"/>
      <c r="E531" s="1"/>
      <c r="F531" s="1"/>
      <c r="G531" s="1"/>
      <c r="H531" s="1"/>
      <c r="I531" s="1"/>
      <c r="J531" s="240"/>
      <c r="K531" s="240"/>
      <c r="L531" s="240"/>
      <c r="M531" s="240"/>
      <c r="N531" s="240"/>
      <c r="O531" s="240"/>
      <c r="P531" s="240"/>
      <c r="Q531" s="240"/>
      <c r="R531" s="240"/>
      <c r="S531" s="240"/>
      <c r="T531" s="240"/>
      <c r="U531" s="240"/>
      <c r="V531" s="240"/>
      <c r="W531" s="240"/>
      <c r="X531" s="240"/>
      <c r="Y531" s="240"/>
      <c r="Z531" s="240"/>
    </row>
    <row r="532" spans="1:26" ht="12.75" customHeight="1">
      <c r="A532" s="1"/>
      <c r="B532" s="1"/>
      <c r="C532" s="1"/>
      <c r="D532" s="1"/>
      <c r="E532" s="1"/>
      <c r="F532" s="1"/>
      <c r="G532" s="1"/>
      <c r="H532" s="1"/>
      <c r="I532" s="1"/>
      <c r="J532" s="240"/>
      <c r="K532" s="240"/>
      <c r="L532" s="240"/>
      <c r="M532" s="240"/>
      <c r="N532" s="240"/>
      <c r="O532" s="240"/>
      <c r="P532" s="240"/>
      <c r="Q532" s="240"/>
      <c r="R532" s="240"/>
      <c r="S532" s="240"/>
      <c r="T532" s="240"/>
      <c r="U532" s="240"/>
      <c r="V532" s="240"/>
      <c r="W532" s="240"/>
      <c r="X532" s="240"/>
      <c r="Y532" s="240"/>
      <c r="Z532" s="240"/>
    </row>
    <row r="533" spans="1:26" ht="12.75" customHeight="1">
      <c r="A533" s="1"/>
      <c r="B533" s="1"/>
      <c r="C533" s="1"/>
      <c r="D533" s="1"/>
      <c r="E533" s="1"/>
      <c r="F533" s="1"/>
      <c r="G533" s="1"/>
      <c r="H533" s="1"/>
      <c r="I533" s="1"/>
      <c r="J533" s="240"/>
      <c r="K533" s="240"/>
      <c r="L533" s="240"/>
      <c r="M533" s="240"/>
      <c r="N533" s="240"/>
      <c r="O533" s="240"/>
      <c r="P533" s="240"/>
      <c r="Q533" s="240"/>
      <c r="R533" s="240"/>
      <c r="S533" s="240"/>
      <c r="T533" s="240"/>
      <c r="U533" s="240"/>
      <c r="V533" s="240"/>
      <c r="W533" s="240"/>
      <c r="X533" s="240"/>
      <c r="Y533" s="240"/>
      <c r="Z533" s="240"/>
    </row>
    <row r="534" spans="1:26" ht="12.75" customHeight="1">
      <c r="A534" s="1"/>
      <c r="B534" s="1"/>
      <c r="C534" s="1"/>
      <c r="D534" s="1"/>
      <c r="E534" s="1"/>
      <c r="F534" s="1"/>
      <c r="G534" s="1"/>
      <c r="H534" s="1"/>
      <c r="I534" s="1"/>
      <c r="J534" s="240"/>
      <c r="K534" s="240"/>
      <c r="L534" s="240"/>
      <c r="M534" s="240"/>
      <c r="N534" s="240"/>
      <c r="O534" s="240"/>
      <c r="P534" s="240"/>
      <c r="Q534" s="240"/>
      <c r="R534" s="240"/>
      <c r="S534" s="240"/>
      <c r="T534" s="240"/>
      <c r="U534" s="240"/>
      <c r="V534" s="240"/>
      <c r="W534" s="240"/>
      <c r="X534" s="240"/>
      <c r="Y534" s="240"/>
      <c r="Z534" s="240"/>
    </row>
    <row r="535" spans="1:26" ht="12.75" customHeight="1">
      <c r="A535" s="1"/>
      <c r="B535" s="1"/>
      <c r="C535" s="1"/>
      <c r="D535" s="1"/>
      <c r="E535" s="1"/>
      <c r="F535" s="1"/>
      <c r="G535" s="1"/>
      <c r="H535" s="1"/>
      <c r="I535" s="1"/>
      <c r="J535" s="240"/>
      <c r="K535" s="240"/>
      <c r="L535" s="240"/>
      <c r="M535" s="240"/>
      <c r="N535" s="240"/>
      <c r="O535" s="240"/>
      <c r="P535" s="240"/>
      <c r="Q535" s="240"/>
      <c r="R535" s="240"/>
      <c r="S535" s="240"/>
      <c r="T535" s="240"/>
      <c r="U535" s="240"/>
      <c r="V535" s="240"/>
      <c r="W535" s="240"/>
      <c r="X535" s="240"/>
      <c r="Y535" s="240"/>
      <c r="Z535" s="240"/>
    </row>
    <row r="536" spans="1:26" ht="12.75" customHeight="1">
      <c r="A536" s="1"/>
      <c r="B536" s="1"/>
      <c r="C536" s="1"/>
      <c r="D536" s="1"/>
      <c r="E536" s="1"/>
      <c r="F536" s="1"/>
      <c r="G536" s="1"/>
      <c r="H536" s="1"/>
      <c r="I536" s="1"/>
      <c r="J536" s="240"/>
      <c r="K536" s="240"/>
      <c r="L536" s="240"/>
      <c r="M536" s="240"/>
      <c r="N536" s="240"/>
      <c r="O536" s="240"/>
      <c r="P536" s="240"/>
      <c r="Q536" s="240"/>
      <c r="R536" s="240"/>
      <c r="S536" s="240"/>
      <c r="T536" s="240"/>
      <c r="U536" s="240"/>
      <c r="V536" s="240"/>
      <c r="W536" s="240"/>
      <c r="X536" s="240"/>
      <c r="Y536" s="240"/>
      <c r="Z536" s="240"/>
    </row>
    <row r="537" spans="1:26" ht="12.75" customHeight="1">
      <c r="A537" s="1"/>
      <c r="B537" s="1"/>
      <c r="C537" s="1"/>
      <c r="D537" s="1"/>
      <c r="E537" s="1"/>
      <c r="F537" s="1"/>
      <c r="G537" s="1"/>
      <c r="H537" s="1"/>
      <c r="I537" s="1"/>
      <c r="J537" s="240"/>
      <c r="K537" s="240"/>
      <c r="L537" s="240"/>
      <c r="M537" s="240"/>
      <c r="N537" s="240"/>
      <c r="O537" s="240"/>
      <c r="P537" s="240"/>
      <c r="Q537" s="240"/>
      <c r="R537" s="240"/>
      <c r="S537" s="240"/>
      <c r="T537" s="240"/>
      <c r="U537" s="240"/>
      <c r="V537" s="240"/>
      <c r="W537" s="240"/>
      <c r="X537" s="240"/>
      <c r="Y537" s="240"/>
      <c r="Z537" s="240"/>
    </row>
    <row r="538" spans="1:26" ht="12.75" customHeight="1">
      <c r="A538" s="1"/>
      <c r="B538" s="1"/>
      <c r="C538" s="1"/>
      <c r="D538" s="1"/>
      <c r="E538" s="1"/>
      <c r="F538" s="1"/>
      <c r="G538" s="1"/>
      <c r="H538" s="1"/>
      <c r="I538" s="1"/>
      <c r="J538" s="240"/>
      <c r="K538" s="240"/>
      <c r="L538" s="240"/>
      <c r="M538" s="240"/>
      <c r="N538" s="240"/>
      <c r="O538" s="240"/>
      <c r="P538" s="240"/>
      <c r="Q538" s="240"/>
      <c r="R538" s="240"/>
      <c r="S538" s="240"/>
      <c r="T538" s="240"/>
      <c r="U538" s="240"/>
      <c r="V538" s="240"/>
      <c r="W538" s="240"/>
      <c r="X538" s="240"/>
      <c r="Y538" s="240"/>
      <c r="Z538" s="240"/>
    </row>
    <row r="539" spans="1:26" ht="12.75" customHeight="1">
      <c r="A539" s="1"/>
      <c r="B539" s="1"/>
      <c r="C539" s="1"/>
      <c r="D539" s="1"/>
      <c r="E539" s="1"/>
      <c r="F539" s="1"/>
      <c r="G539" s="1"/>
      <c r="H539" s="1"/>
      <c r="I539" s="1"/>
      <c r="J539" s="240"/>
      <c r="K539" s="240"/>
      <c r="L539" s="240"/>
      <c r="M539" s="240"/>
      <c r="N539" s="240"/>
      <c r="O539" s="240"/>
      <c r="P539" s="240"/>
      <c r="Q539" s="240"/>
      <c r="R539" s="240"/>
      <c r="S539" s="240"/>
      <c r="T539" s="240"/>
      <c r="U539" s="240"/>
      <c r="V539" s="240"/>
      <c r="W539" s="240"/>
      <c r="X539" s="240"/>
      <c r="Y539" s="240"/>
      <c r="Z539" s="240"/>
    </row>
    <row r="540" spans="1:26" ht="12.75" customHeight="1">
      <c r="A540" s="1"/>
      <c r="B540" s="1"/>
      <c r="C540" s="1"/>
      <c r="D540" s="1"/>
      <c r="E540" s="1"/>
      <c r="F540" s="1"/>
      <c r="G540" s="1"/>
      <c r="H540" s="1"/>
      <c r="I540" s="1"/>
      <c r="J540" s="240"/>
      <c r="K540" s="240"/>
      <c r="L540" s="240"/>
      <c r="M540" s="240"/>
      <c r="N540" s="240"/>
      <c r="O540" s="240"/>
      <c r="P540" s="240"/>
      <c r="Q540" s="240"/>
      <c r="R540" s="240"/>
      <c r="S540" s="240"/>
      <c r="T540" s="240"/>
      <c r="U540" s="240"/>
      <c r="V540" s="240"/>
      <c r="W540" s="240"/>
      <c r="X540" s="240"/>
      <c r="Y540" s="240"/>
      <c r="Z540" s="240"/>
    </row>
    <row r="541" spans="1:26" ht="12.75" customHeight="1">
      <c r="A541" s="1"/>
      <c r="B541" s="1"/>
      <c r="C541" s="1"/>
      <c r="D541" s="1"/>
      <c r="E541" s="1"/>
      <c r="F541" s="1"/>
      <c r="G541" s="1"/>
      <c r="H541" s="1"/>
      <c r="I541" s="1"/>
      <c r="J541" s="240"/>
      <c r="K541" s="240"/>
      <c r="L541" s="240"/>
      <c r="M541" s="240"/>
      <c r="N541" s="240"/>
      <c r="O541" s="240"/>
      <c r="P541" s="240"/>
      <c r="Q541" s="240"/>
      <c r="R541" s="240"/>
      <c r="S541" s="240"/>
      <c r="T541" s="240"/>
      <c r="U541" s="240"/>
      <c r="V541" s="240"/>
      <c r="W541" s="240"/>
      <c r="X541" s="240"/>
      <c r="Y541" s="240"/>
      <c r="Z541" s="240"/>
    </row>
    <row r="542" spans="1:26" ht="12.75" customHeight="1">
      <c r="A542" s="1"/>
      <c r="B542" s="1"/>
      <c r="C542" s="1"/>
      <c r="D542" s="1"/>
      <c r="E542" s="1"/>
      <c r="F542" s="1"/>
      <c r="G542" s="1"/>
      <c r="H542" s="1"/>
      <c r="I542" s="1"/>
      <c r="J542" s="240"/>
      <c r="K542" s="240"/>
      <c r="L542" s="240"/>
      <c r="M542" s="240"/>
      <c r="N542" s="240"/>
      <c r="O542" s="240"/>
      <c r="P542" s="240"/>
      <c r="Q542" s="240"/>
      <c r="R542" s="240"/>
      <c r="S542" s="240"/>
      <c r="T542" s="240"/>
      <c r="U542" s="240"/>
      <c r="V542" s="240"/>
      <c r="W542" s="240"/>
      <c r="X542" s="240"/>
      <c r="Y542" s="240"/>
      <c r="Z542" s="240"/>
    </row>
    <row r="543" spans="1:26" ht="12.75" customHeight="1">
      <c r="A543" s="1"/>
      <c r="B543" s="1"/>
      <c r="C543" s="1"/>
      <c r="D543" s="1"/>
      <c r="E543" s="1"/>
      <c r="F543" s="1"/>
      <c r="G543" s="1"/>
      <c r="H543" s="1"/>
      <c r="I543" s="1"/>
      <c r="J543" s="240"/>
      <c r="K543" s="240"/>
      <c r="L543" s="240"/>
      <c r="M543" s="240"/>
      <c r="N543" s="240"/>
      <c r="O543" s="240"/>
      <c r="P543" s="240"/>
      <c r="Q543" s="240"/>
      <c r="R543" s="240"/>
      <c r="S543" s="240"/>
      <c r="T543" s="240"/>
      <c r="U543" s="240"/>
      <c r="V543" s="240"/>
      <c r="W543" s="240"/>
      <c r="X543" s="240"/>
      <c r="Y543" s="240"/>
      <c r="Z543" s="240"/>
    </row>
    <row r="544" spans="1:26" ht="12.75" customHeight="1">
      <c r="A544" s="1"/>
      <c r="B544" s="1"/>
      <c r="C544" s="1"/>
      <c r="D544" s="1"/>
      <c r="E544" s="1"/>
      <c r="F544" s="1"/>
      <c r="G544" s="1"/>
      <c r="H544" s="1"/>
      <c r="I544" s="1"/>
      <c r="J544" s="240"/>
      <c r="K544" s="240"/>
      <c r="L544" s="240"/>
      <c r="M544" s="240"/>
      <c r="N544" s="240"/>
      <c r="O544" s="240"/>
      <c r="P544" s="240"/>
      <c r="Q544" s="240"/>
      <c r="R544" s="240"/>
      <c r="S544" s="240"/>
      <c r="T544" s="240"/>
      <c r="U544" s="240"/>
      <c r="V544" s="240"/>
      <c r="W544" s="240"/>
      <c r="X544" s="240"/>
      <c r="Y544" s="240"/>
      <c r="Z544" s="240"/>
    </row>
    <row r="545" spans="1:26" ht="12.75" customHeight="1">
      <c r="A545" s="1"/>
      <c r="B545" s="1"/>
      <c r="C545" s="1"/>
      <c r="D545" s="1"/>
      <c r="E545" s="1"/>
      <c r="F545" s="1"/>
      <c r="G545" s="1"/>
      <c r="H545" s="1"/>
      <c r="I545" s="1"/>
      <c r="J545" s="240"/>
      <c r="K545" s="240"/>
      <c r="L545" s="240"/>
      <c r="M545" s="240"/>
      <c r="N545" s="240"/>
      <c r="O545" s="240"/>
      <c r="P545" s="240"/>
      <c r="Q545" s="240"/>
      <c r="R545" s="240"/>
      <c r="S545" s="240"/>
      <c r="T545" s="240"/>
      <c r="U545" s="240"/>
      <c r="V545" s="240"/>
      <c r="W545" s="240"/>
      <c r="X545" s="240"/>
      <c r="Y545" s="240"/>
      <c r="Z545" s="240"/>
    </row>
    <row r="546" spans="1:26" ht="12.75" customHeight="1">
      <c r="A546" s="1"/>
      <c r="B546" s="1"/>
      <c r="C546" s="1"/>
      <c r="D546" s="1"/>
      <c r="E546" s="1"/>
      <c r="F546" s="1"/>
      <c r="G546" s="1"/>
      <c r="H546" s="1"/>
      <c r="I546" s="1"/>
      <c r="J546" s="240"/>
      <c r="K546" s="240"/>
      <c r="L546" s="240"/>
      <c r="M546" s="240"/>
      <c r="N546" s="240"/>
      <c r="O546" s="240"/>
      <c r="P546" s="240"/>
      <c r="Q546" s="240"/>
      <c r="R546" s="240"/>
      <c r="S546" s="240"/>
      <c r="T546" s="240"/>
      <c r="U546" s="240"/>
      <c r="V546" s="240"/>
      <c r="W546" s="240"/>
      <c r="X546" s="240"/>
      <c r="Y546" s="240"/>
      <c r="Z546" s="240"/>
    </row>
    <row r="547" spans="1:26" ht="12.75" customHeight="1">
      <c r="A547" s="1"/>
      <c r="B547" s="1"/>
      <c r="C547" s="1"/>
      <c r="D547" s="1"/>
      <c r="E547" s="1"/>
      <c r="F547" s="1"/>
      <c r="G547" s="1"/>
      <c r="H547" s="1"/>
      <c r="I547" s="1"/>
      <c r="J547" s="240"/>
      <c r="K547" s="240"/>
      <c r="L547" s="240"/>
      <c r="M547" s="240"/>
      <c r="N547" s="240"/>
      <c r="O547" s="240"/>
      <c r="P547" s="240"/>
      <c r="Q547" s="240"/>
      <c r="R547" s="240"/>
      <c r="S547" s="240"/>
      <c r="T547" s="240"/>
      <c r="U547" s="240"/>
      <c r="V547" s="240"/>
      <c r="W547" s="240"/>
      <c r="X547" s="240"/>
      <c r="Y547" s="240"/>
      <c r="Z547" s="240"/>
    </row>
    <row r="548" spans="1:26" ht="12.75" customHeight="1">
      <c r="A548" s="1"/>
      <c r="B548" s="1"/>
      <c r="C548" s="1"/>
      <c r="D548" s="1"/>
      <c r="E548" s="1"/>
      <c r="F548" s="1"/>
      <c r="G548" s="1"/>
      <c r="H548" s="1"/>
      <c r="I548" s="1"/>
      <c r="J548" s="240"/>
      <c r="K548" s="240"/>
      <c r="L548" s="240"/>
      <c r="M548" s="240"/>
      <c r="N548" s="240"/>
      <c r="O548" s="240"/>
      <c r="P548" s="240"/>
      <c r="Q548" s="240"/>
      <c r="R548" s="240"/>
      <c r="S548" s="240"/>
      <c r="T548" s="240"/>
      <c r="U548" s="240"/>
      <c r="V548" s="240"/>
      <c r="W548" s="240"/>
      <c r="X548" s="240"/>
      <c r="Y548" s="240"/>
      <c r="Z548" s="240"/>
    </row>
    <row r="549" spans="1:26" ht="12.75" customHeight="1">
      <c r="A549" s="1"/>
      <c r="B549" s="1"/>
      <c r="C549" s="1"/>
      <c r="D549" s="1"/>
      <c r="E549" s="1"/>
      <c r="F549" s="1"/>
      <c r="G549" s="1"/>
      <c r="H549" s="1"/>
      <c r="I549" s="1"/>
      <c r="J549" s="240"/>
      <c r="K549" s="240"/>
      <c r="L549" s="240"/>
      <c r="M549" s="240"/>
      <c r="N549" s="240"/>
      <c r="O549" s="240"/>
      <c r="P549" s="240"/>
      <c r="Q549" s="240"/>
      <c r="R549" s="240"/>
      <c r="S549" s="240"/>
      <c r="T549" s="240"/>
      <c r="U549" s="240"/>
      <c r="V549" s="240"/>
      <c r="W549" s="240"/>
      <c r="X549" s="240"/>
      <c r="Y549" s="240"/>
      <c r="Z549" s="240"/>
    </row>
    <row r="550" spans="1:26" ht="12.75" customHeight="1">
      <c r="A550" s="1"/>
      <c r="B550" s="1"/>
      <c r="C550" s="1"/>
      <c r="D550" s="1"/>
      <c r="E550" s="1"/>
      <c r="F550" s="1"/>
      <c r="G550" s="1"/>
      <c r="H550" s="1"/>
      <c r="I550" s="1"/>
      <c r="J550" s="240"/>
      <c r="K550" s="240"/>
      <c r="L550" s="240"/>
      <c r="M550" s="240"/>
      <c r="N550" s="240"/>
      <c r="O550" s="240"/>
      <c r="P550" s="240"/>
      <c r="Q550" s="240"/>
      <c r="R550" s="240"/>
      <c r="S550" s="240"/>
      <c r="T550" s="240"/>
      <c r="U550" s="240"/>
      <c r="V550" s="240"/>
      <c r="W550" s="240"/>
      <c r="X550" s="240"/>
      <c r="Y550" s="240"/>
      <c r="Z550" s="240"/>
    </row>
    <row r="551" spans="1:26" ht="12.75" customHeight="1">
      <c r="A551" s="1"/>
      <c r="B551" s="1"/>
      <c r="C551" s="1"/>
      <c r="D551" s="1"/>
      <c r="E551" s="1"/>
      <c r="F551" s="1"/>
      <c r="G551" s="1"/>
      <c r="H551" s="1"/>
      <c r="I551" s="1"/>
      <c r="J551" s="240"/>
      <c r="K551" s="240"/>
      <c r="L551" s="240"/>
      <c r="M551" s="240"/>
      <c r="N551" s="240"/>
      <c r="O551" s="240"/>
      <c r="P551" s="240"/>
      <c r="Q551" s="240"/>
      <c r="R551" s="240"/>
      <c r="S551" s="240"/>
      <c r="T551" s="240"/>
      <c r="U551" s="240"/>
      <c r="V551" s="240"/>
      <c r="W551" s="240"/>
      <c r="X551" s="240"/>
      <c r="Y551" s="240"/>
      <c r="Z551" s="240"/>
    </row>
    <row r="552" spans="1:26" ht="12.75" customHeight="1">
      <c r="A552" s="1"/>
      <c r="B552" s="1"/>
      <c r="C552" s="1"/>
      <c r="D552" s="1"/>
      <c r="E552" s="1"/>
      <c r="F552" s="1"/>
      <c r="G552" s="1"/>
      <c r="H552" s="1"/>
      <c r="I552" s="1"/>
      <c r="J552" s="240"/>
      <c r="K552" s="240"/>
      <c r="L552" s="240"/>
      <c r="M552" s="240"/>
      <c r="N552" s="240"/>
      <c r="O552" s="240"/>
      <c r="P552" s="240"/>
      <c r="Q552" s="240"/>
      <c r="R552" s="240"/>
      <c r="S552" s="240"/>
      <c r="T552" s="240"/>
      <c r="U552" s="240"/>
      <c r="V552" s="240"/>
      <c r="W552" s="240"/>
      <c r="X552" s="240"/>
      <c r="Y552" s="240"/>
      <c r="Z552" s="240"/>
    </row>
    <row r="553" spans="1:26" ht="12.75" customHeight="1">
      <c r="A553" s="1"/>
      <c r="B553" s="1"/>
      <c r="C553" s="1"/>
      <c r="D553" s="1"/>
      <c r="E553" s="1"/>
      <c r="F553" s="1"/>
      <c r="G553" s="1"/>
      <c r="H553" s="1"/>
      <c r="I553" s="1"/>
      <c r="J553" s="240"/>
      <c r="K553" s="240"/>
      <c r="L553" s="240"/>
      <c r="M553" s="240"/>
      <c r="N553" s="240"/>
      <c r="O553" s="240"/>
      <c r="P553" s="240"/>
      <c r="Q553" s="240"/>
      <c r="R553" s="240"/>
      <c r="S553" s="240"/>
      <c r="T553" s="240"/>
      <c r="U553" s="240"/>
      <c r="V553" s="240"/>
      <c r="W553" s="240"/>
      <c r="X553" s="240"/>
      <c r="Y553" s="240"/>
      <c r="Z553" s="240"/>
    </row>
    <row r="554" spans="1:26" ht="12.75" customHeight="1">
      <c r="A554" s="1"/>
      <c r="B554" s="1"/>
      <c r="C554" s="1"/>
      <c r="D554" s="1"/>
      <c r="E554" s="1"/>
      <c r="F554" s="1"/>
      <c r="G554" s="1"/>
      <c r="H554" s="1"/>
      <c r="I554" s="1"/>
      <c r="J554" s="240"/>
      <c r="K554" s="240"/>
      <c r="L554" s="240"/>
      <c r="M554" s="240"/>
      <c r="N554" s="240"/>
      <c r="O554" s="240"/>
      <c r="P554" s="240"/>
      <c r="Q554" s="240"/>
      <c r="R554" s="240"/>
      <c r="S554" s="240"/>
      <c r="T554" s="240"/>
      <c r="U554" s="240"/>
      <c r="V554" s="240"/>
      <c r="W554" s="240"/>
      <c r="X554" s="240"/>
      <c r="Y554" s="240"/>
      <c r="Z554" s="240"/>
    </row>
    <row r="555" spans="1:26" ht="12.75" customHeight="1">
      <c r="A555" s="1"/>
      <c r="B555" s="1"/>
      <c r="C555" s="1"/>
      <c r="D555" s="1"/>
      <c r="E555" s="1"/>
      <c r="F555" s="1"/>
      <c r="G555" s="1"/>
      <c r="H555" s="1"/>
      <c r="I555" s="1"/>
      <c r="J555" s="240"/>
      <c r="K555" s="240"/>
      <c r="L555" s="240"/>
      <c r="M555" s="240"/>
      <c r="N555" s="240"/>
      <c r="O555" s="240"/>
      <c r="P555" s="240"/>
      <c r="Q555" s="240"/>
      <c r="R555" s="240"/>
      <c r="S555" s="240"/>
      <c r="T555" s="240"/>
      <c r="U555" s="240"/>
      <c r="V555" s="240"/>
      <c r="W555" s="240"/>
      <c r="X555" s="240"/>
      <c r="Y555" s="240"/>
      <c r="Z555" s="240"/>
    </row>
    <row r="556" spans="1:26" ht="12.75" customHeight="1">
      <c r="A556" s="1"/>
      <c r="B556" s="1"/>
      <c r="C556" s="1"/>
      <c r="D556" s="1"/>
      <c r="E556" s="1"/>
      <c r="F556" s="1"/>
      <c r="G556" s="1"/>
      <c r="H556" s="1"/>
      <c r="I556" s="1"/>
      <c r="J556" s="240"/>
      <c r="K556" s="240"/>
      <c r="L556" s="240"/>
      <c r="M556" s="240"/>
      <c r="N556" s="240"/>
      <c r="O556" s="240"/>
      <c r="P556" s="240"/>
      <c r="Q556" s="240"/>
      <c r="R556" s="240"/>
      <c r="S556" s="240"/>
      <c r="T556" s="240"/>
      <c r="U556" s="240"/>
      <c r="V556" s="240"/>
      <c r="W556" s="240"/>
      <c r="X556" s="240"/>
      <c r="Y556" s="240"/>
      <c r="Z556" s="240"/>
    </row>
    <row r="557" spans="1:26" ht="12.75" customHeight="1">
      <c r="A557" s="1"/>
      <c r="B557" s="1"/>
      <c r="C557" s="1"/>
      <c r="D557" s="1"/>
      <c r="E557" s="1"/>
      <c r="F557" s="1"/>
      <c r="G557" s="1"/>
      <c r="H557" s="1"/>
      <c r="I557" s="1"/>
      <c r="J557" s="240"/>
      <c r="K557" s="240"/>
      <c r="L557" s="240"/>
      <c r="M557" s="240"/>
      <c r="N557" s="240"/>
      <c r="O557" s="240"/>
      <c r="P557" s="240"/>
      <c r="Q557" s="240"/>
      <c r="R557" s="240"/>
      <c r="S557" s="240"/>
      <c r="T557" s="240"/>
      <c r="U557" s="240"/>
      <c r="V557" s="240"/>
      <c r="W557" s="240"/>
      <c r="X557" s="240"/>
      <c r="Y557" s="240"/>
      <c r="Z557" s="240"/>
    </row>
    <row r="558" spans="1:26" ht="12.75" customHeight="1">
      <c r="A558" s="1"/>
      <c r="B558" s="1"/>
      <c r="C558" s="1"/>
      <c r="D558" s="1"/>
      <c r="E558" s="1"/>
      <c r="F558" s="1"/>
      <c r="G558" s="1"/>
      <c r="H558" s="1"/>
      <c r="I558" s="1"/>
      <c r="J558" s="240"/>
      <c r="K558" s="240"/>
      <c r="L558" s="240"/>
      <c r="M558" s="240"/>
      <c r="N558" s="240"/>
      <c r="O558" s="240"/>
      <c r="P558" s="240"/>
      <c r="Q558" s="240"/>
      <c r="R558" s="240"/>
      <c r="S558" s="240"/>
      <c r="T558" s="240"/>
      <c r="U558" s="240"/>
      <c r="V558" s="240"/>
      <c r="W558" s="240"/>
      <c r="X558" s="240"/>
      <c r="Y558" s="240"/>
      <c r="Z558" s="240"/>
    </row>
    <row r="559" spans="1:26" ht="12.75" customHeight="1">
      <c r="A559" s="1"/>
      <c r="B559" s="1"/>
      <c r="C559" s="1"/>
      <c r="D559" s="1"/>
      <c r="E559" s="1"/>
      <c r="F559" s="1"/>
      <c r="G559" s="1"/>
      <c r="H559" s="1"/>
      <c r="I559" s="1"/>
      <c r="J559" s="240"/>
      <c r="K559" s="240"/>
      <c r="L559" s="240"/>
      <c r="M559" s="240"/>
      <c r="N559" s="240"/>
      <c r="O559" s="240"/>
      <c r="P559" s="240"/>
      <c r="Q559" s="240"/>
      <c r="R559" s="240"/>
      <c r="S559" s="240"/>
      <c r="T559" s="240"/>
      <c r="U559" s="240"/>
      <c r="V559" s="240"/>
      <c r="W559" s="240"/>
      <c r="X559" s="240"/>
      <c r="Y559" s="240"/>
      <c r="Z559" s="240"/>
    </row>
    <row r="560" spans="1:26" ht="12.75" customHeight="1">
      <c r="A560" s="1"/>
      <c r="B560" s="1"/>
      <c r="C560" s="1"/>
      <c r="D560" s="1"/>
      <c r="E560" s="1"/>
      <c r="F560" s="1"/>
      <c r="G560" s="1"/>
      <c r="H560" s="1"/>
      <c r="I560" s="1"/>
      <c r="J560" s="240"/>
      <c r="K560" s="240"/>
      <c r="L560" s="240"/>
      <c r="M560" s="240"/>
      <c r="N560" s="240"/>
      <c r="O560" s="240"/>
      <c r="P560" s="240"/>
      <c r="Q560" s="240"/>
      <c r="R560" s="240"/>
      <c r="S560" s="240"/>
      <c r="T560" s="240"/>
      <c r="U560" s="240"/>
      <c r="V560" s="240"/>
      <c r="W560" s="240"/>
      <c r="X560" s="240"/>
      <c r="Y560" s="240"/>
      <c r="Z560" s="240"/>
    </row>
    <row r="561" spans="1:26" ht="12.75" customHeight="1">
      <c r="A561" s="1"/>
      <c r="B561" s="1"/>
      <c r="C561" s="1"/>
      <c r="D561" s="1"/>
      <c r="E561" s="1"/>
      <c r="F561" s="1"/>
      <c r="G561" s="1"/>
      <c r="H561" s="1"/>
      <c r="I561" s="1"/>
      <c r="J561" s="240"/>
      <c r="K561" s="240"/>
      <c r="L561" s="240"/>
      <c r="M561" s="240"/>
      <c r="N561" s="240"/>
      <c r="O561" s="240"/>
      <c r="P561" s="240"/>
      <c r="Q561" s="240"/>
      <c r="R561" s="240"/>
      <c r="S561" s="240"/>
      <c r="T561" s="240"/>
      <c r="U561" s="240"/>
      <c r="V561" s="240"/>
      <c r="W561" s="240"/>
      <c r="X561" s="240"/>
      <c r="Y561" s="240"/>
      <c r="Z561" s="240"/>
    </row>
    <row r="562" spans="1:26" ht="12.75" customHeight="1">
      <c r="A562" s="1"/>
      <c r="B562" s="1"/>
      <c r="C562" s="1"/>
      <c r="D562" s="1"/>
      <c r="E562" s="1"/>
      <c r="F562" s="1"/>
      <c r="G562" s="1"/>
      <c r="H562" s="1"/>
      <c r="I562" s="1"/>
      <c r="J562" s="240"/>
      <c r="K562" s="240"/>
      <c r="L562" s="240"/>
      <c r="M562" s="240"/>
      <c r="N562" s="240"/>
      <c r="O562" s="240"/>
      <c r="P562" s="240"/>
      <c r="Q562" s="240"/>
      <c r="R562" s="240"/>
      <c r="S562" s="240"/>
      <c r="T562" s="240"/>
      <c r="U562" s="240"/>
      <c r="V562" s="240"/>
      <c r="W562" s="240"/>
      <c r="X562" s="240"/>
      <c r="Y562" s="240"/>
      <c r="Z562" s="240"/>
    </row>
    <row r="563" spans="1:26" ht="12.75" customHeight="1">
      <c r="A563" s="1"/>
      <c r="B563" s="1"/>
      <c r="C563" s="1"/>
      <c r="D563" s="1"/>
      <c r="E563" s="1"/>
      <c r="F563" s="1"/>
      <c r="G563" s="1"/>
      <c r="H563" s="1"/>
      <c r="I563" s="1"/>
      <c r="J563" s="240"/>
      <c r="K563" s="240"/>
      <c r="L563" s="240"/>
      <c r="M563" s="240"/>
      <c r="N563" s="240"/>
      <c r="O563" s="240"/>
      <c r="P563" s="240"/>
      <c r="Q563" s="240"/>
      <c r="R563" s="240"/>
      <c r="S563" s="240"/>
      <c r="T563" s="240"/>
      <c r="U563" s="240"/>
      <c r="V563" s="240"/>
      <c r="W563" s="240"/>
      <c r="X563" s="240"/>
      <c r="Y563" s="240"/>
      <c r="Z563" s="240"/>
    </row>
    <row r="564" spans="1:26" ht="12.75" customHeight="1">
      <c r="A564" s="1"/>
      <c r="B564" s="1"/>
      <c r="C564" s="1"/>
      <c r="D564" s="1"/>
      <c r="E564" s="1"/>
      <c r="F564" s="1"/>
      <c r="G564" s="1"/>
      <c r="H564" s="1"/>
      <c r="I564" s="1"/>
      <c r="J564" s="240"/>
      <c r="K564" s="240"/>
      <c r="L564" s="240"/>
      <c r="M564" s="240"/>
      <c r="N564" s="240"/>
      <c r="O564" s="240"/>
      <c r="P564" s="240"/>
      <c r="Q564" s="240"/>
      <c r="R564" s="240"/>
      <c r="S564" s="240"/>
      <c r="T564" s="240"/>
      <c r="U564" s="240"/>
      <c r="V564" s="240"/>
      <c r="W564" s="240"/>
      <c r="X564" s="240"/>
      <c r="Y564" s="240"/>
      <c r="Z564" s="240"/>
    </row>
    <row r="565" spans="1:26" ht="12.75" customHeight="1">
      <c r="A565" s="1"/>
      <c r="B565" s="1"/>
      <c r="C565" s="1"/>
      <c r="D565" s="1"/>
      <c r="E565" s="1"/>
      <c r="F565" s="1"/>
      <c r="G565" s="1"/>
      <c r="H565" s="1"/>
      <c r="I565" s="1"/>
      <c r="J565" s="240"/>
      <c r="K565" s="240"/>
      <c r="L565" s="240"/>
      <c r="M565" s="240"/>
      <c r="N565" s="240"/>
      <c r="O565" s="240"/>
      <c r="P565" s="240"/>
      <c r="Q565" s="240"/>
      <c r="R565" s="240"/>
      <c r="S565" s="240"/>
      <c r="T565" s="240"/>
      <c r="U565" s="240"/>
      <c r="V565" s="240"/>
      <c r="W565" s="240"/>
      <c r="X565" s="240"/>
      <c r="Y565" s="240"/>
      <c r="Z565" s="240"/>
    </row>
    <row r="566" spans="1:26" ht="12.75" customHeight="1">
      <c r="A566" s="1"/>
      <c r="B566" s="1"/>
      <c r="C566" s="1"/>
      <c r="D566" s="1"/>
      <c r="E566" s="1"/>
      <c r="F566" s="1"/>
      <c r="G566" s="1"/>
      <c r="H566" s="1"/>
      <c r="I566" s="1"/>
      <c r="J566" s="240"/>
      <c r="K566" s="240"/>
      <c r="L566" s="240"/>
      <c r="M566" s="240"/>
      <c r="N566" s="240"/>
      <c r="O566" s="240"/>
      <c r="P566" s="240"/>
      <c r="Q566" s="240"/>
      <c r="R566" s="240"/>
      <c r="S566" s="240"/>
      <c r="T566" s="240"/>
      <c r="U566" s="240"/>
      <c r="V566" s="240"/>
      <c r="W566" s="240"/>
      <c r="X566" s="240"/>
      <c r="Y566" s="240"/>
      <c r="Z566" s="240"/>
    </row>
    <row r="567" spans="1:26" ht="12.75" customHeight="1">
      <c r="A567" s="1"/>
      <c r="B567" s="1"/>
      <c r="C567" s="1"/>
      <c r="D567" s="1"/>
      <c r="E567" s="1"/>
      <c r="F567" s="1"/>
      <c r="G567" s="1"/>
      <c r="H567" s="1"/>
      <c r="I567" s="1"/>
      <c r="J567" s="240"/>
      <c r="K567" s="240"/>
      <c r="L567" s="240"/>
      <c r="M567" s="240"/>
      <c r="N567" s="240"/>
      <c r="O567" s="240"/>
      <c r="P567" s="240"/>
      <c r="Q567" s="240"/>
      <c r="R567" s="240"/>
      <c r="S567" s="240"/>
      <c r="T567" s="240"/>
      <c r="U567" s="240"/>
      <c r="V567" s="240"/>
      <c r="W567" s="240"/>
      <c r="X567" s="240"/>
      <c r="Y567" s="240"/>
      <c r="Z567" s="240"/>
    </row>
    <row r="568" spans="1:26" ht="12.75" customHeight="1">
      <c r="A568" s="1"/>
      <c r="B568" s="1"/>
      <c r="C568" s="1"/>
      <c r="D568" s="1"/>
      <c r="E568" s="1"/>
      <c r="F568" s="1"/>
      <c r="G568" s="1"/>
      <c r="H568" s="1"/>
      <c r="I568" s="1"/>
      <c r="J568" s="240"/>
      <c r="K568" s="240"/>
      <c r="L568" s="240"/>
      <c r="M568" s="240"/>
      <c r="N568" s="240"/>
      <c r="O568" s="240"/>
      <c r="P568" s="240"/>
      <c r="Q568" s="240"/>
      <c r="R568" s="240"/>
      <c r="S568" s="240"/>
      <c r="T568" s="240"/>
      <c r="U568" s="240"/>
      <c r="V568" s="240"/>
      <c r="W568" s="240"/>
      <c r="X568" s="240"/>
      <c r="Y568" s="240"/>
      <c r="Z568" s="240"/>
    </row>
    <row r="569" spans="1:26" ht="12.75" customHeight="1">
      <c r="A569" s="1"/>
      <c r="B569" s="1"/>
      <c r="C569" s="1"/>
      <c r="D569" s="1"/>
      <c r="E569" s="1"/>
      <c r="F569" s="1"/>
      <c r="G569" s="1"/>
      <c r="H569" s="1"/>
      <c r="I569" s="1"/>
      <c r="J569" s="240"/>
      <c r="K569" s="240"/>
      <c r="L569" s="240"/>
      <c r="M569" s="240"/>
      <c r="N569" s="240"/>
      <c r="O569" s="240"/>
      <c r="P569" s="240"/>
      <c r="Q569" s="240"/>
      <c r="R569" s="240"/>
      <c r="S569" s="240"/>
      <c r="T569" s="240"/>
      <c r="U569" s="240"/>
      <c r="V569" s="240"/>
      <c r="W569" s="240"/>
      <c r="X569" s="240"/>
      <c r="Y569" s="240"/>
      <c r="Z569" s="240"/>
    </row>
    <row r="570" spans="1:26" ht="12.75" customHeight="1">
      <c r="A570" s="1"/>
      <c r="B570" s="1"/>
      <c r="C570" s="1"/>
      <c r="D570" s="1"/>
      <c r="E570" s="1"/>
      <c r="F570" s="1"/>
      <c r="G570" s="1"/>
      <c r="H570" s="1"/>
      <c r="I570" s="1"/>
      <c r="J570" s="240"/>
      <c r="K570" s="240"/>
      <c r="L570" s="240"/>
      <c r="M570" s="240"/>
      <c r="N570" s="240"/>
      <c r="O570" s="240"/>
      <c r="P570" s="240"/>
      <c r="Q570" s="240"/>
      <c r="R570" s="240"/>
      <c r="S570" s="240"/>
      <c r="T570" s="240"/>
      <c r="U570" s="240"/>
      <c r="V570" s="240"/>
      <c r="W570" s="240"/>
      <c r="X570" s="240"/>
      <c r="Y570" s="240"/>
      <c r="Z570" s="240"/>
    </row>
    <row r="571" spans="1:26" ht="12.75" customHeight="1">
      <c r="A571" s="1"/>
      <c r="B571" s="1"/>
      <c r="C571" s="1"/>
      <c r="D571" s="1"/>
      <c r="E571" s="1"/>
      <c r="F571" s="1"/>
      <c r="G571" s="1"/>
      <c r="H571" s="1"/>
      <c r="I571" s="1"/>
      <c r="J571" s="240"/>
      <c r="K571" s="240"/>
      <c r="L571" s="240"/>
      <c r="M571" s="240"/>
      <c r="N571" s="240"/>
      <c r="O571" s="240"/>
      <c r="P571" s="240"/>
      <c r="Q571" s="240"/>
      <c r="R571" s="240"/>
      <c r="S571" s="240"/>
      <c r="T571" s="240"/>
      <c r="U571" s="240"/>
      <c r="V571" s="240"/>
      <c r="W571" s="240"/>
      <c r="X571" s="240"/>
      <c r="Y571" s="240"/>
      <c r="Z571" s="240"/>
    </row>
    <row r="572" spans="1:26" ht="12.75" customHeight="1">
      <c r="A572" s="1"/>
      <c r="B572" s="1"/>
      <c r="C572" s="1"/>
      <c r="D572" s="1"/>
      <c r="E572" s="1"/>
      <c r="F572" s="1"/>
      <c r="G572" s="1"/>
      <c r="H572" s="1"/>
      <c r="I572" s="1"/>
      <c r="J572" s="240"/>
      <c r="K572" s="240"/>
      <c r="L572" s="240"/>
      <c r="M572" s="240"/>
      <c r="N572" s="240"/>
      <c r="O572" s="240"/>
      <c r="P572" s="240"/>
      <c r="Q572" s="240"/>
      <c r="R572" s="240"/>
      <c r="S572" s="240"/>
      <c r="T572" s="240"/>
      <c r="U572" s="240"/>
      <c r="V572" s="240"/>
      <c r="W572" s="240"/>
      <c r="X572" s="240"/>
      <c r="Y572" s="240"/>
      <c r="Z572" s="240"/>
    </row>
    <row r="573" spans="1:26" ht="12.75" customHeight="1">
      <c r="A573" s="1"/>
      <c r="B573" s="1"/>
      <c r="C573" s="1"/>
      <c r="D573" s="1"/>
      <c r="E573" s="1"/>
      <c r="F573" s="1"/>
      <c r="G573" s="1"/>
      <c r="H573" s="1"/>
      <c r="I573" s="1"/>
      <c r="J573" s="240"/>
      <c r="K573" s="240"/>
      <c r="L573" s="240"/>
      <c r="M573" s="240"/>
      <c r="N573" s="240"/>
      <c r="O573" s="240"/>
      <c r="P573" s="240"/>
      <c r="Q573" s="240"/>
      <c r="R573" s="240"/>
      <c r="S573" s="240"/>
      <c r="T573" s="240"/>
      <c r="U573" s="240"/>
      <c r="V573" s="240"/>
      <c r="W573" s="240"/>
      <c r="X573" s="240"/>
      <c r="Y573" s="240"/>
      <c r="Z573" s="240"/>
    </row>
    <row r="574" spans="1:26" ht="12.75" customHeight="1">
      <c r="A574" s="1"/>
      <c r="B574" s="1"/>
      <c r="C574" s="1"/>
      <c r="D574" s="1"/>
      <c r="E574" s="1"/>
      <c r="F574" s="1"/>
      <c r="G574" s="1"/>
      <c r="H574" s="1"/>
      <c r="I574" s="1"/>
      <c r="J574" s="240"/>
      <c r="K574" s="240"/>
      <c r="L574" s="240"/>
      <c r="M574" s="240"/>
      <c r="N574" s="240"/>
      <c r="O574" s="240"/>
      <c r="P574" s="240"/>
      <c r="Q574" s="240"/>
      <c r="R574" s="240"/>
      <c r="S574" s="240"/>
      <c r="T574" s="240"/>
      <c r="U574" s="240"/>
      <c r="V574" s="240"/>
      <c r="W574" s="240"/>
      <c r="X574" s="240"/>
      <c r="Y574" s="240"/>
      <c r="Z574" s="240"/>
    </row>
    <row r="575" spans="1:26" ht="12.75" customHeight="1">
      <c r="A575" s="1"/>
      <c r="B575" s="1"/>
      <c r="C575" s="1"/>
      <c r="D575" s="1"/>
      <c r="E575" s="1"/>
      <c r="F575" s="1"/>
      <c r="G575" s="1"/>
      <c r="H575" s="1"/>
      <c r="I575" s="1"/>
      <c r="J575" s="240"/>
      <c r="K575" s="240"/>
      <c r="L575" s="240"/>
      <c r="M575" s="240"/>
      <c r="N575" s="240"/>
      <c r="O575" s="240"/>
      <c r="P575" s="240"/>
      <c r="Q575" s="240"/>
      <c r="R575" s="240"/>
      <c r="S575" s="240"/>
      <c r="T575" s="240"/>
      <c r="U575" s="240"/>
      <c r="V575" s="240"/>
      <c r="W575" s="240"/>
      <c r="X575" s="240"/>
      <c r="Y575" s="240"/>
      <c r="Z575" s="240"/>
    </row>
    <row r="576" spans="1:26" ht="12.75" customHeight="1">
      <c r="A576" s="1"/>
      <c r="B576" s="1"/>
      <c r="C576" s="1"/>
      <c r="D576" s="1"/>
      <c r="E576" s="1"/>
      <c r="F576" s="1"/>
      <c r="G576" s="1"/>
      <c r="H576" s="1"/>
      <c r="I576" s="1"/>
      <c r="J576" s="240"/>
      <c r="K576" s="240"/>
      <c r="L576" s="240"/>
      <c r="M576" s="240"/>
      <c r="N576" s="240"/>
      <c r="O576" s="240"/>
      <c r="P576" s="240"/>
      <c r="Q576" s="240"/>
      <c r="R576" s="240"/>
      <c r="S576" s="240"/>
      <c r="T576" s="240"/>
      <c r="U576" s="240"/>
      <c r="V576" s="240"/>
      <c r="W576" s="240"/>
      <c r="X576" s="240"/>
      <c r="Y576" s="240"/>
      <c r="Z576" s="240"/>
    </row>
    <row r="577" spans="1:26" ht="12.75" customHeight="1">
      <c r="A577" s="1"/>
      <c r="B577" s="1"/>
      <c r="C577" s="1"/>
      <c r="D577" s="1"/>
      <c r="E577" s="1"/>
      <c r="F577" s="1"/>
      <c r="G577" s="1"/>
      <c r="H577" s="1"/>
      <c r="I577" s="1"/>
      <c r="J577" s="240"/>
      <c r="K577" s="240"/>
      <c r="L577" s="240"/>
      <c r="M577" s="240"/>
      <c r="N577" s="240"/>
      <c r="O577" s="240"/>
      <c r="P577" s="240"/>
      <c r="Q577" s="240"/>
      <c r="R577" s="240"/>
      <c r="S577" s="240"/>
      <c r="T577" s="240"/>
      <c r="U577" s="240"/>
      <c r="V577" s="240"/>
      <c r="W577" s="240"/>
      <c r="X577" s="240"/>
      <c r="Y577" s="240"/>
      <c r="Z577" s="240"/>
    </row>
    <row r="578" spans="1:26" ht="12.75" customHeight="1">
      <c r="A578" s="1"/>
      <c r="B578" s="1"/>
      <c r="C578" s="1"/>
      <c r="D578" s="1"/>
      <c r="E578" s="1"/>
      <c r="F578" s="1"/>
      <c r="G578" s="1"/>
      <c r="H578" s="1"/>
      <c r="I578" s="1"/>
      <c r="J578" s="240"/>
      <c r="K578" s="240"/>
      <c r="L578" s="240"/>
      <c r="M578" s="240"/>
      <c r="N578" s="240"/>
      <c r="O578" s="240"/>
      <c r="P578" s="240"/>
      <c r="Q578" s="240"/>
      <c r="R578" s="240"/>
      <c r="S578" s="240"/>
      <c r="T578" s="240"/>
      <c r="U578" s="240"/>
      <c r="V578" s="240"/>
      <c r="W578" s="240"/>
      <c r="X578" s="240"/>
      <c r="Y578" s="240"/>
      <c r="Z578" s="240"/>
    </row>
    <row r="579" spans="1:26" ht="12.75" customHeight="1">
      <c r="A579" s="1"/>
      <c r="B579" s="1"/>
      <c r="C579" s="1"/>
      <c r="D579" s="1"/>
      <c r="E579" s="1"/>
      <c r="F579" s="1"/>
      <c r="G579" s="1"/>
      <c r="H579" s="1"/>
      <c r="I579" s="1"/>
      <c r="J579" s="240"/>
      <c r="K579" s="240"/>
      <c r="L579" s="240"/>
      <c r="M579" s="240"/>
      <c r="N579" s="240"/>
      <c r="O579" s="240"/>
      <c r="P579" s="240"/>
      <c r="Q579" s="240"/>
      <c r="R579" s="240"/>
      <c r="S579" s="240"/>
      <c r="T579" s="240"/>
      <c r="U579" s="240"/>
      <c r="V579" s="240"/>
      <c r="W579" s="240"/>
      <c r="X579" s="240"/>
      <c r="Y579" s="240"/>
      <c r="Z579" s="240"/>
    </row>
    <row r="580" spans="1:26" ht="12.75" customHeight="1">
      <c r="A580" s="1"/>
      <c r="B580" s="1"/>
      <c r="C580" s="1"/>
      <c r="D580" s="1"/>
      <c r="E580" s="1"/>
      <c r="F580" s="1"/>
      <c r="G580" s="1"/>
      <c r="H580" s="1"/>
      <c r="I580" s="1"/>
      <c r="J580" s="240"/>
      <c r="K580" s="240"/>
      <c r="L580" s="240"/>
      <c r="M580" s="240"/>
      <c r="N580" s="240"/>
      <c r="O580" s="240"/>
      <c r="P580" s="240"/>
      <c r="Q580" s="240"/>
      <c r="R580" s="240"/>
      <c r="S580" s="240"/>
      <c r="T580" s="240"/>
      <c r="U580" s="240"/>
      <c r="V580" s="240"/>
      <c r="W580" s="240"/>
      <c r="X580" s="240"/>
      <c r="Y580" s="240"/>
      <c r="Z580" s="240"/>
    </row>
    <row r="581" spans="1:26" ht="12.75" customHeight="1">
      <c r="A581" s="1"/>
      <c r="B581" s="1"/>
      <c r="C581" s="1"/>
      <c r="D581" s="1"/>
      <c r="E581" s="1"/>
      <c r="F581" s="1"/>
      <c r="G581" s="1"/>
      <c r="H581" s="1"/>
      <c r="I581" s="1"/>
      <c r="J581" s="240"/>
      <c r="K581" s="240"/>
      <c r="L581" s="240"/>
      <c r="M581" s="240"/>
      <c r="N581" s="240"/>
      <c r="O581" s="240"/>
      <c r="P581" s="240"/>
      <c r="Q581" s="240"/>
      <c r="R581" s="240"/>
      <c r="S581" s="240"/>
      <c r="T581" s="240"/>
      <c r="U581" s="240"/>
      <c r="V581" s="240"/>
      <c r="W581" s="240"/>
      <c r="X581" s="240"/>
      <c r="Y581" s="240"/>
      <c r="Z581" s="240"/>
    </row>
    <row r="582" spans="1:26" ht="12.75" customHeight="1">
      <c r="A582" s="1"/>
      <c r="B582" s="1"/>
      <c r="C582" s="1"/>
      <c r="D582" s="1"/>
      <c r="E582" s="1"/>
      <c r="F582" s="1"/>
      <c r="G582" s="1"/>
      <c r="H582" s="1"/>
      <c r="I582" s="1"/>
      <c r="J582" s="240"/>
      <c r="K582" s="240"/>
      <c r="L582" s="240"/>
      <c r="M582" s="240"/>
      <c r="N582" s="240"/>
      <c r="O582" s="240"/>
      <c r="P582" s="240"/>
      <c r="Q582" s="240"/>
      <c r="R582" s="240"/>
      <c r="S582" s="240"/>
      <c r="T582" s="240"/>
      <c r="U582" s="240"/>
      <c r="V582" s="240"/>
      <c r="W582" s="240"/>
      <c r="X582" s="240"/>
      <c r="Y582" s="240"/>
      <c r="Z582" s="240"/>
    </row>
    <row r="583" spans="1:26" ht="12.75" customHeight="1">
      <c r="A583" s="1"/>
      <c r="B583" s="1"/>
      <c r="C583" s="1"/>
      <c r="D583" s="1"/>
      <c r="E583" s="1"/>
      <c r="F583" s="1"/>
      <c r="G583" s="1"/>
      <c r="H583" s="1"/>
      <c r="I583" s="1"/>
      <c r="J583" s="240"/>
      <c r="K583" s="240"/>
      <c r="L583" s="240"/>
      <c r="M583" s="240"/>
      <c r="N583" s="240"/>
      <c r="O583" s="240"/>
      <c r="P583" s="240"/>
      <c r="Q583" s="240"/>
      <c r="R583" s="240"/>
      <c r="S583" s="240"/>
      <c r="T583" s="240"/>
      <c r="U583" s="240"/>
      <c r="V583" s="240"/>
      <c r="W583" s="240"/>
      <c r="X583" s="240"/>
      <c r="Y583" s="240"/>
      <c r="Z583" s="240"/>
    </row>
    <row r="584" spans="1:26" ht="12.75" customHeight="1">
      <c r="A584" s="1"/>
      <c r="B584" s="1"/>
      <c r="C584" s="1"/>
      <c r="D584" s="1"/>
      <c r="E584" s="1"/>
      <c r="F584" s="1"/>
      <c r="G584" s="1"/>
      <c r="H584" s="1"/>
      <c r="I584" s="1"/>
      <c r="J584" s="240"/>
      <c r="K584" s="240"/>
      <c r="L584" s="240"/>
      <c r="M584" s="240"/>
      <c r="N584" s="240"/>
      <c r="O584" s="240"/>
      <c r="P584" s="240"/>
      <c r="Q584" s="240"/>
      <c r="R584" s="240"/>
      <c r="S584" s="240"/>
      <c r="T584" s="240"/>
      <c r="U584" s="240"/>
      <c r="V584" s="240"/>
      <c r="W584" s="240"/>
      <c r="X584" s="240"/>
      <c r="Y584" s="240"/>
      <c r="Z584" s="240"/>
    </row>
    <row r="585" spans="1:26" ht="12.75" customHeight="1">
      <c r="A585" s="1"/>
      <c r="B585" s="1"/>
      <c r="C585" s="1"/>
      <c r="D585" s="1"/>
      <c r="E585" s="1"/>
      <c r="F585" s="1"/>
      <c r="G585" s="1"/>
      <c r="H585" s="1"/>
      <c r="I585" s="1"/>
      <c r="J585" s="240"/>
      <c r="K585" s="240"/>
      <c r="L585" s="240"/>
      <c r="M585" s="240"/>
      <c r="N585" s="240"/>
      <c r="O585" s="240"/>
      <c r="P585" s="240"/>
      <c r="Q585" s="240"/>
      <c r="R585" s="240"/>
      <c r="S585" s="240"/>
      <c r="T585" s="240"/>
      <c r="U585" s="240"/>
      <c r="V585" s="240"/>
      <c r="W585" s="240"/>
      <c r="X585" s="240"/>
      <c r="Y585" s="240"/>
      <c r="Z585" s="240"/>
    </row>
    <row r="586" spans="1:26" ht="12.75" customHeight="1">
      <c r="A586" s="1"/>
      <c r="B586" s="1"/>
      <c r="C586" s="1"/>
      <c r="D586" s="1"/>
      <c r="E586" s="1"/>
      <c r="F586" s="1"/>
      <c r="G586" s="1"/>
      <c r="H586" s="1"/>
      <c r="I586" s="1"/>
      <c r="J586" s="240"/>
      <c r="K586" s="240"/>
      <c r="L586" s="240"/>
      <c r="M586" s="240"/>
      <c r="N586" s="240"/>
      <c r="O586" s="240"/>
      <c r="P586" s="240"/>
      <c r="Q586" s="240"/>
      <c r="R586" s="240"/>
      <c r="S586" s="240"/>
      <c r="T586" s="240"/>
      <c r="U586" s="240"/>
      <c r="V586" s="240"/>
      <c r="W586" s="240"/>
      <c r="X586" s="240"/>
      <c r="Y586" s="240"/>
      <c r="Z586" s="240"/>
    </row>
    <row r="587" spans="1:26" ht="12.75" customHeight="1">
      <c r="A587" s="1"/>
      <c r="B587" s="1"/>
      <c r="C587" s="1"/>
      <c r="D587" s="1"/>
      <c r="E587" s="1"/>
      <c r="F587" s="1"/>
      <c r="G587" s="1"/>
      <c r="H587" s="1"/>
      <c r="I587" s="1"/>
      <c r="J587" s="240"/>
      <c r="K587" s="240"/>
      <c r="L587" s="240"/>
      <c r="M587" s="240"/>
      <c r="N587" s="240"/>
      <c r="O587" s="240"/>
      <c r="P587" s="240"/>
      <c r="Q587" s="240"/>
      <c r="R587" s="240"/>
      <c r="S587" s="240"/>
      <c r="T587" s="240"/>
      <c r="U587" s="240"/>
      <c r="V587" s="240"/>
      <c r="W587" s="240"/>
      <c r="X587" s="240"/>
      <c r="Y587" s="240"/>
      <c r="Z587" s="240"/>
    </row>
    <row r="588" spans="1:26" ht="12.75" customHeight="1">
      <c r="A588" s="1"/>
      <c r="B588" s="1"/>
      <c r="C588" s="1"/>
      <c r="D588" s="1"/>
      <c r="E588" s="1"/>
      <c r="F588" s="1"/>
      <c r="G588" s="1"/>
      <c r="H588" s="1"/>
      <c r="I588" s="1"/>
      <c r="J588" s="240"/>
      <c r="K588" s="240"/>
      <c r="L588" s="240"/>
      <c r="M588" s="240"/>
      <c r="N588" s="240"/>
      <c r="O588" s="240"/>
      <c r="P588" s="240"/>
      <c r="Q588" s="240"/>
      <c r="R588" s="240"/>
      <c r="S588" s="240"/>
      <c r="T588" s="240"/>
      <c r="U588" s="240"/>
      <c r="V588" s="240"/>
      <c r="W588" s="240"/>
      <c r="X588" s="240"/>
      <c r="Y588" s="240"/>
      <c r="Z588" s="240"/>
    </row>
    <row r="589" spans="1:26" ht="12.75" customHeight="1">
      <c r="A589" s="1"/>
      <c r="B589" s="1"/>
      <c r="C589" s="1"/>
      <c r="D589" s="1"/>
      <c r="E589" s="1"/>
      <c r="F589" s="1"/>
      <c r="G589" s="1"/>
      <c r="H589" s="1"/>
      <c r="I589" s="1"/>
      <c r="J589" s="240"/>
      <c r="K589" s="240"/>
      <c r="L589" s="240"/>
      <c r="M589" s="240"/>
      <c r="N589" s="240"/>
      <c r="O589" s="240"/>
      <c r="P589" s="240"/>
      <c r="Q589" s="240"/>
      <c r="R589" s="240"/>
      <c r="S589" s="240"/>
      <c r="T589" s="240"/>
      <c r="U589" s="240"/>
      <c r="V589" s="240"/>
      <c r="W589" s="240"/>
      <c r="X589" s="240"/>
      <c r="Y589" s="240"/>
      <c r="Z589" s="240"/>
    </row>
    <row r="590" spans="1:26" ht="12.75" customHeight="1">
      <c r="A590" s="1"/>
      <c r="B590" s="1"/>
      <c r="C590" s="1"/>
      <c r="D590" s="1"/>
      <c r="E590" s="1"/>
      <c r="F590" s="1"/>
      <c r="G590" s="1"/>
      <c r="H590" s="1"/>
      <c r="I590" s="1"/>
      <c r="J590" s="240"/>
      <c r="K590" s="240"/>
      <c r="L590" s="240"/>
      <c r="M590" s="240"/>
      <c r="N590" s="240"/>
      <c r="O590" s="240"/>
      <c r="P590" s="240"/>
      <c r="Q590" s="240"/>
      <c r="R590" s="240"/>
      <c r="S590" s="240"/>
      <c r="T590" s="240"/>
      <c r="U590" s="240"/>
      <c r="V590" s="240"/>
      <c r="W590" s="240"/>
      <c r="X590" s="240"/>
      <c r="Y590" s="240"/>
      <c r="Z590" s="240"/>
    </row>
    <row r="591" spans="1:26" ht="12.75" customHeight="1">
      <c r="A591" s="1"/>
      <c r="B591" s="1"/>
      <c r="C591" s="1"/>
      <c r="D591" s="1"/>
      <c r="E591" s="1"/>
      <c r="F591" s="1"/>
      <c r="G591" s="1"/>
      <c r="H591" s="1"/>
      <c r="I591" s="1"/>
      <c r="J591" s="240"/>
      <c r="K591" s="240"/>
      <c r="L591" s="240"/>
      <c r="M591" s="240"/>
      <c r="N591" s="240"/>
      <c r="O591" s="240"/>
      <c r="P591" s="240"/>
      <c r="Q591" s="240"/>
      <c r="R591" s="240"/>
      <c r="S591" s="240"/>
      <c r="T591" s="240"/>
      <c r="U591" s="240"/>
      <c r="V591" s="240"/>
      <c r="W591" s="240"/>
      <c r="X591" s="240"/>
      <c r="Y591" s="240"/>
      <c r="Z591" s="240"/>
    </row>
    <row r="592" spans="1:26" ht="12.75" customHeight="1">
      <c r="A592" s="1"/>
      <c r="B592" s="1"/>
      <c r="C592" s="1"/>
      <c r="D592" s="1"/>
      <c r="E592" s="1"/>
      <c r="F592" s="1"/>
      <c r="G592" s="1"/>
      <c r="H592" s="1"/>
      <c r="I592" s="1"/>
      <c r="J592" s="240"/>
      <c r="K592" s="240"/>
      <c r="L592" s="240"/>
      <c r="M592" s="240"/>
      <c r="N592" s="240"/>
      <c r="O592" s="240"/>
      <c r="P592" s="240"/>
      <c r="Q592" s="240"/>
      <c r="R592" s="240"/>
      <c r="S592" s="240"/>
      <c r="T592" s="240"/>
      <c r="U592" s="240"/>
      <c r="V592" s="240"/>
      <c r="W592" s="240"/>
      <c r="X592" s="240"/>
      <c r="Y592" s="240"/>
      <c r="Z592" s="240"/>
    </row>
    <row r="593" spans="1:26" ht="12.75" customHeight="1">
      <c r="A593" s="1"/>
      <c r="B593" s="1"/>
      <c r="C593" s="1"/>
      <c r="D593" s="1"/>
      <c r="E593" s="1"/>
      <c r="F593" s="1"/>
      <c r="G593" s="1"/>
      <c r="H593" s="1"/>
      <c r="I593" s="1"/>
      <c r="J593" s="240"/>
      <c r="K593" s="240"/>
      <c r="L593" s="240"/>
      <c r="M593" s="240"/>
      <c r="N593" s="240"/>
      <c r="O593" s="240"/>
      <c r="P593" s="240"/>
      <c r="Q593" s="240"/>
      <c r="R593" s="240"/>
      <c r="S593" s="240"/>
      <c r="T593" s="240"/>
      <c r="U593" s="240"/>
      <c r="V593" s="240"/>
      <c r="W593" s="240"/>
      <c r="X593" s="240"/>
      <c r="Y593" s="240"/>
      <c r="Z593" s="240"/>
    </row>
    <row r="594" spans="1:26" ht="12.75" customHeight="1">
      <c r="A594" s="1"/>
      <c r="B594" s="1"/>
      <c r="C594" s="1"/>
      <c r="D594" s="1"/>
      <c r="E594" s="1"/>
      <c r="F594" s="1"/>
      <c r="G594" s="1"/>
      <c r="H594" s="1"/>
      <c r="I594" s="1"/>
      <c r="J594" s="240"/>
      <c r="K594" s="240"/>
      <c r="L594" s="240"/>
      <c r="M594" s="240"/>
      <c r="N594" s="240"/>
      <c r="O594" s="240"/>
      <c r="P594" s="240"/>
      <c r="Q594" s="240"/>
      <c r="R594" s="240"/>
      <c r="S594" s="240"/>
      <c r="T594" s="240"/>
      <c r="U594" s="240"/>
      <c r="V594" s="240"/>
      <c r="W594" s="240"/>
      <c r="X594" s="240"/>
      <c r="Y594" s="240"/>
      <c r="Z594" s="240"/>
    </row>
    <row r="595" spans="1:26" ht="12.75" customHeight="1">
      <c r="A595" s="1"/>
      <c r="B595" s="1"/>
      <c r="C595" s="1"/>
      <c r="D595" s="1"/>
      <c r="E595" s="1"/>
      <c r="F595" s="1"/>
      <c r="G595" s="1"/>
      <c r="H595" s="1"/>
      <c r="I595" s="1"/>
      <c r="J595" s="240"/>
      <c r="K595" s="240"/>
      <c r="L595" s="240"/>
      <c r="M595" s="240"/>
      <c r="N595" s="240"/>
      <c r="O595" s="240"/>
      <c r="P595" s="240"/>
      <c r="Q595" s="240"/>
      <c r="R595" s="240"/>
      <c r="S595" s="240"/>
      <c r="T595" s="240"/>
      <c r="U595" s="240"/>
      <c r="V595" s="240"/>
      <c r="W595" s="240"/>
      <c r="X595" s="240"/>
      <c r="Y595" s="240"/>
      <c r="Z595" s="240"/>
    </row>
    <row r="596" spans="1:26" ht="12.75" customHeight="1">
      <c r="A596" s="1"/>
      <c r="B596" s="1"/>
      <c r="C596" s="1"/>
      <c r="D596" s="1"/>
      <c r="E596" s="1"/>
      <c r="F596" s="1"/>
      <c r="G596" s="1"/>
      <c r="H596" s="1"/>
      <c r="I596" s="1"/>
      <c r="J596" s="240"/>
      <c r="K596" s="240"/>
      <c r="L596" s="240"/>
      <c r="M596" s="240"/>
      <c r="N596" s="240"/>
      <c r="O596" s="240"/>
      <c r="P596" s="240"/>
      <c r="Q596" s="240"/>
      <c r="R596" s="240"/>
      <c r="S596" s="240"/>
      <c r="T596" s="240"/>
      <c r="U596" s="240"/>
      <c r="V596" s="240"/>
      <c r="W596" s="240"/>
      <c r="X596" s="240"/>
      <c r="Y596" s="240"/>
      <c r="Z596" s="240"/>
    </row>
    <row r="597" spans="1:26" ht="12.75" customHeight="1">
      <c r="A597" s="1"/>
      <c r="B597" s="1"/>
      <c r="C597" s="1"/>
      <c r="D597" s="1"/>
      <c r="E597" s="1"/>
      <c r="F597" s="1"/>
      <c r="G597" s="1"/>
      <c r="H597" s="1"/>
      <c r="I597" s="1"/>
      <c r="J597" s="240"/>
      <c r="K597" s="240"/>
      <c r="L597" s="240"/>
      <c r="M597" s="240"/>
      <c r="N597" s="240"/>
      <c r="O597" s="240"/>
      <c r="P597" s="240"/>
      <c r="Q597" s="240"/>
      <c r="R597" s="240"/>
      <c r="S597" s="240"/>
      <c r="T597" s="240"/>
      <c r="U597" s="240"/>
      <c r="V597" s="240"/>
      <c r="W597" s="240"/>
      <c r="X597" s="240"/>
      <c r="Y597" s="240"/>
      <c r="Z597" s="240"/>
    </row>
    <row r="598" spans="1:26" ht="12.75" customHeight="1">
      <c r="A598" s="1"/>
      <c r="B598" s="1"/>
      <c r="C598" s="1"/>
      <c r="D598" s="1"/>
      <c r="E598" s="1"/>
      <c r="F598" s="1"/>
      <c r="G598" s="1"/>
      <c r="H598" s="1"/>
      <c r="I598" s="1"/>
      <c r="J598" s="240"/>
      <c r="K598" s="240"/>
      <c r="L598" s="240"/>
      <c r="M598" s="240"/>
      <c r="N598" s="240"/>
      <c r="O598" s="240"/>
      <c r="P598" s="240"/>
      <c r="Q598" s="240"/>
      <c r="R598" s="240"/>
      <c r="S598" s="240"/>
      <c r="T598" s="240"/>
      <c r="U598" s="240"/>
      <c r="V598" s="240"/>
      <c r="W598" s="240"/>
      <c r="X598" s="240"/>
      <c r="Y598" s="240"/>
      <c r="Z598" s="240"/>
    </row>
    <row r="599" spans="1:26" ht="12.75" customHeight="1">
      <c r="A599" s="1"/>
      <c r="B599" s="1"/>
      <c r="C599" s="1"/>
      <c r="D599" s="1"/>
      <c r="E599" s="1"/>
      <c r="F599" s="1"/>
      <c r="G599" s="1"/>
      <c r="H599" s="1"/>
      <c r="I599" s="1"/>
      <c r="J599" s="240"/>
      <c r="K599" s="240"/>
      <c r="L599" s="240"/>
      <c r="M599" s="240"/>
      <c r="N599" s="240"/>
      <c r="O599" s="240"/>
      <c r="P599" s="240"/>
      <c r="Q599" s="240"/>
      <c r="R599" s="240"/>
      <c r="S599" s="240"/>
      <c r="T599" s="240"/>
      <c r="U599" s="240"/>
      <c r="V599" s="240"/>
      <c r="W599" s="240"/>
      <c r="X599" s="240"/>
      <c r="Y599" s="240"/>
      <c r="Z599" s="240"/>
    </row>
    <row r="600" spans="1:26" ht="12.75" customHeight="1">
      <c r="A600" s="1"/>
      <c r="B600" s="1"/>
      <c r="C600" s="1"/>
      <c r="D600" s="1"/>
      <c r="E600" s="1"/>
      <c r="F600" s="1"/>
      <c r="G600" s="1"/>
      <c r="H600" s="1"/>
      <c r="I600" s="1"/>
      <c r="J600" s="240"/>
      <c r="K600" s="240"/>
      <c r="L600" s="240"/>
      <c r="M600" s="240"/>
      <c r="N600" s="240"/>
      <c r="O600" s="240"/>
      <c r="P600" s="240"/>
      <c r="Q600" s="240"/>
      <c r="R600" s="240"/>
      <c r="S600" s="240"/>
      <c r="T600" s="240"/>
      <c r="U600" s="240"/>
      <c r="V600" s="240"/>
      <c r="W600" s="240"/>
      <c r="X600" s="240"/>
      <c r="Y600" s="240"/>
      <c r="Z600" s="240"/>
    </row>
    <row r="601" spans="1:26" ht="12.75" customHeight="1">
      <c r="A601" s="1"/>
      <c r="B601" s="1"/>
      <c r="C601" s="1"/>
      <c r="D601" s="1"/>
      <c r="E601" s="1"/>
      <c r="F601" s="1"/>
      <c r="G601" s="1"/>
      <c r="H601" s="1"/>
      <c r="I601" s="1"/>
      <c r="J601" s="240"/>
      <c r="K601" s="240"/>
      <c r="L601" s="240"/>
      <c r="M601" s="240"/>
      <c r="N601" s="240"/>
      <c r="O601" s="240"/>
      <c r="P601" s="240"/>
      <c r="Q601" s="240"/>
      <c r="R601" s="240"/>
      <c r="S601" s="240"/>
      <c r="T601" s="240"/>
      <c r="U601" s="240"/>
      <c r="V601" s="240"/>
      <c r="W601" s="240"/>
      <c r="X601" s="240"/>
      <c r="Y601" s="240"/>
      <c r="Z601" s="240"/>
    </row>
    <row r="602" spans="1:26" ht="12.75" customHeight="1">
      <c r="A602" s="1"/>
      <c r="B602" s="1"/>
      <c r="C602" s="1"/>
      <c r="D602" s="1"/>
      <c r="E602" s="1"/>
      <c r="F602" s="1"/>
      <c r="G602" s="1"/>
      <c r="H602" s="1"/>
      <c r="I602" s="1"/>
      <c r="J602" s="240"/>
      <c r="K602" s="240"/>
      <c r="L602" s="240"/>
      <c r="M602" s="240"/>
      <c r="N602" s="240"/>
      <c r="O602" s="240"/>
      <c r="P602" s="240"/>
      <c r="Q602" s="240"/>
      <c r="R602" s="240"/>
      <c r="S602" s="240"/>
      <c r="T602" s="240"/>
      <c r="U602" s="240"/>
      <c r="V602" s="240"/>
      <c r="W602" s="240"/>
      <c r="X602" s="240"/>
      <c r="Y602" s="240"/>
      <c r="Z602" s="240"/>
    </row>
    <row r="603" spans="1:26" ht="12.75" customHeight="1">
      <c r="A603" s="1"/>
      <c r="B603" s="1"/>
      <c r="C603" s="1"/>
      <c r="D603" s="1"/>
      <c r="E603" s="1"/>
      <c r="F603" s="1"/>
      <c r="G603" s="1"/>
      <c r="H603" s="1"/>
      <c r="I603" s="1"/>
      <c r="J603" s="240"/>
      <c r="K603" s="240"/>
      <c r="L603" s="240"/>
      <c r="M603" s="240"/>
      <c r="N603" s="240"/>
      <c r="O603" s="240"/>
      <c r="P603" s="240"/>
      <c r="Q603" s="240"/>
      <c r="R603" s="240"/>
      <c r="S603" s="240"/>
      <c r="T603" s="240"/>
      <c r="U603" s="240"/>
      <c r="V603" s="240"/>
      <c r="W603" s="240"/>
      <c r="X603" s="240"/>
      <c r="Y603" s="240"/>
      <c r="Z603" s="240"/>
    </row>
    <row r="604" spans="1:26" ht="12.75" customHeight="1">
      <c r="A604" s="1"/>
      <c r="B604" s="1"/>
      <c r="C604" s="1"/>
      <c r="D604" s="1"/>
      <c r="E604" s="1"/>
      <c r="F604" s="1"/>
      <c r="G604" s="1"/>
      <c r="H604" s="1"/>
      <c r="I604" s="1"/>
      <c r="J604" s="240"/>
      <c r="K604" s="240"/>
      <c r="L604" s="240"/>
      <c r="M604" s="240"/>
      <c r="N604" s="240"/>
      <c r="O604" s="240"/>
      <c r="P604" s="240"/>
      <c r="Q604" s="240"/>
      <c r="R604" s="240"/>
      <c r="S604" s="240"/>
      <c r="T604" s="240"/>
      <c r="U604" s="240"/>
      <c r="V604" s="240"/>
      <c r="W604" s="240"/>
      <c r="X604" s="240"/>
      <c r="Y604" s="240"/>
      <c r="Z604" s="240"/>
    </row>
    <row r="605" spans="1:26" ht="12.75" customHeight="1">
      <c r="A605" s="1"/>
      <c r="B605" s="1"/>
      <c r="C605" s="1"/>
      <c r="D605" s="1"/>
      <c r="E605" s="1"/>
      <c r="F605" s="1"/>
      <c r="G605" s="1"/>
      <c r="H605" s="1"/>
      <c r="I605" s="1"/>
      <c r="J605" s="240"/>
      <c r="K605" s="240"/>
      <c r="L605" s="240"/>
      <c r="M605" s="240"/>
      <c r="N605" s="240"/>
      <c r="O605" s="240"/>
      <c r="P605" s="240"/>
      <c r="Q605" s="240"/>
      <c r="R605" s="240"/>
      <c r="S605" s="240"/>
      <c r="T605" s="240"/>
      <c r="U605" s="240"/>
      <c r="V605" s="240"/>
      <c r="W605" s="240"/>
      <c r="X605" s="240"/>
      <c r="Y605" s="240"/>
      <c r="Z605" s="240"/>
    </row>
    <row r="606" spans="1:26" ht="12.75" customHeight="1">
      <c r="A606" s="1"/>
      <c r="B606" s="1"/>
      <c r="C606" s="1"/>
      <c r="D606" s="1"/>
      <c r="E606" s="1"/>
      <c r="F606" s="1"/>
      <c r="G606" s="1"/>
      <c r="H606" s="1"/>
      <c r="I606" s="1"/>
      <c r="J606" s="240"/>
      <c r="K606" s="240"/>
      <c r="L606" s="240"/>
      <c r="M606" s="240"/>
      <c r="N606" s="240"/>
      <c r="O606" s="240"/>
      <c r="P606" s="240"/>
      <c r="Q606" s="240"/>
      <c r="R606" s="240"/>
      <c r="S606" s="240"/>
      <c r="T606" s="240"/>
      <c r="U606" s="240"/>
      <c r="V606" s="240"/>
      <c r="W606" s="240"/>
      <c r="X606" s="240"/>
      <c r="Y606" s="240"/>
      <c r="Z606" s="240"/>
    </row>
    <row r="607" spans="1:26" ht="12.75" customHeight="1">
      <c r="A607" s="1"/>
      <c r="B607" s="1"/>
      <c r="C607" s="1"/>
      <c r="D607" s="1"/>
      <c r="E607" s="1"/>
      <c r="F607" s="1"/>
      <c r="G607" s="1"/>
      <c r="H607" s="1"/>
      <c r="I607" s="1"/>
      <c r="J607" s="240"/>
      <c r="K607" s="240"/>
      <c r="L607" s="240"/>
      <c r="M607" s="240"/>
      <c r="N607" s="240"/>
      <c r="O607" s="240"/>
      <c r="P607" s="240"/>
      <c r="Q607" s="240"/>
      <c r="R607" s="240"/>
      <c r="S607" s="240"/>
      <c r="T607" s="240"/>
      <c r="U607" s="240"/>
      <c r="V607" s="240"/>
      <c r="W607" s="240"/>
      <c r="X607" s="240"/>
      <c r="Y607" s="240"/>
      <c r="Z607" s="240"/>
    </row>
    <row r="608" spans="1:26" ht="12.75" customHeight="1">
      <c r="A608" s="1"/>
      <c r="B608" s="1"/>
      <c r="C608" s="1"/>
      <c r="D608" s="1"/>
      <c r="E608" s="1"/>
      <c r="F608" s="1"/>
      <c r="G608" s="1"/>
      <c r="H608" s="1"/>
      <c r="I608" s="1"/>
      <c r="J608" s="240"/>
      <c r="K608" s="240"/>
      <c r="L608" s="240"/>
      <c r="M608" s="240"/>
      <c r="N608" s="240"/>
      <c r="O608" s="240"/>
      <c r="P608" s="240"/>
      <c r="Q608" s="240"/>
      <c r="R608" s="240"/>
      <c r="S608" s="240"/>
      <c r="T608" s="240"/>
      <c r="U608" s="240"/>
      <c r="V608" s="240"/>
      <c r="W608" s="240"/>
      <c r="X608" s="240"/>
      <c r="Y608" s="240"/>
      <c r="Z608" s="240"/>
    </row>
    <row r="609" spans="1:26" ht="12.75" customHeight="1">
      <c r="A609" s="1"/>
      <c r="B609" s="1"/>
      <c r="C609" s="1"/>
      <c r="D609" s="1"/>
      <c r="E609" s="1"/>
      <c r="F609" s="1"/>
      <c r="G609" s="1"/>
      <c r="H609" s="1"/>
      <c r="I609" s="1"/>
      <c r="J609" s="240"/>
      <c r="K609" s="240"/>
      <c r="L609" s="240"/>
      <c r="M609" s="240"/>
      <c r="N609" s="240"/>
      <c r="O609" s="240"/>
      <c r="P609" s="240"/>
      <c r="Q609" s="240"/>
      <c r="R609" s="240"/>
      <c r="S609" s="240"/>
      <c r="T609" s="240"/>
      <c r="U609" s="240"/>
      <c r="V609" s="240"/>
      <c r="W609" s="240"/>
      <c r="X609" s="240"/>
      <c r="Y609" s="240"/>
      <c r="Z609" s="240"/>
    </row>
    <row r="610" spans="1:26" ht="12.75" customHeight="1">
      <c r="A610" s="1"/>
      <c r="B610" s="1"/>
      <c r="C610" s="1"/>
      <c r="D610" s="1"/>
      <c r="E610" s="1"/>
      <c r="F610" s="1"/>
      <c r="G610" s="1"/>
      <c r="H610" s="1"/>
      <c r="I610" s="1"/>
      <c r="J610" s="240"/>
      <c r="K610" s="240"/>
      <c r="L610" s="240"/>
      <c r="M610" s="240"/>
      <c r="N610" s="240"/>
      <c r="O610" s="240"/>
      <c r="P610" s="240"/>
      <c r="Q610" s="240"/>
      <c r="R610" s="240"/>
      <c r="S610" s="240"/>
      <c r="T610" s="240"/>
      <c r="U610" s="240"/>
      <c r="V610" s="240"/>
      <c r="W610" s="240"/>
      <c r="X610" s="240"/>
      <c r="Y610" s="240"/>
      <c r="Z610" s="240"/>
    </row>
    <row r="611" spans="1:26" ht="12.75" customHeight="1">
      <c r="A611" s="1"/>
      <c r="B611" s="1"/>
      <c r="C611" s="1"/>
      <c r="D611" s="1"/>
      <c r="E611" s="1"/>
      <c r="F611" s="1"/>
      <c r="G611" s="1"/>
      <c r="H611" s="1"/>
      <c r="I611" s="1"/>
      <c r="J611" s="240"/>
      <c r="K611" s="240"/>
      <c r="L611" s="240"/>
      <c r="M611" s="240"/>
      <c r="N611" s="240"/>
      <c r="O611" s="240"/>
      <c r="P611" s="240"/>
      <c r="Q611" s="240"/>
      <c r="R611" s="240"/>
      <c r="S611" s="240"/>
      <c r="T611" s="240"/>
      <c r="U611" s="240"/>
      <c r="V611" s="240"/>
      <c r="W611" s="240"/>
      <c r="X611" s="240"/>
      <c r="Y611" s="240"/>
      <c r="Z611" s="240"/>
    </row>
    <row r="612" spans="1:26" ht="12.75" customHeight="1">
      <c r="A612" s="1"/>
      <c r="B612" s="1"/>
      <c r="C612" s="1"/>
      <c r="D612" s="1"/>
      <c r="E612" s="1"/>
      <c r="F612" s="1"/>
      <c r="G612" s="1"/>
      <c r="H612" s="1"/>
      <c r="I612" s="1"/>
      <c r="J612" s="240"/>
      <c r="K612" s="240"/>
      <c r="L612" s="240"/>
      <c r="M612" s="240"/>
      <c r="N612" s="240"/>
      <c r="O612" s="240"/>
      <c r="P612" s="240"/>
      <c r="Q612" s="240"/>
      <c r="R612" s="240"/>
      <c r="S612" s="240"/>
      <c r="T612" s="240"/>
      <c r="U612" s="240"/>
      <c r="V612" s="240"/>
      <c r="W612" s="240"/>
      <c r="X612" s="240"/>
      <c r="Y612" s="240"/>
      <c r="Z612" s="240"/>
    </row>
    <row r="613" spans="1:26" ht="12.75" customHeight="1">
      <c r="A613" s="1"/>
      <c r="B613" s="1"/>
      <c r="C613" s="1"/>
      <c r="D613" s="1"/>
      <c r="E613" s="1"/>
      <c r="F613" s="1"/>
      <c r="G613" s="1"/>
      <c r="H613" s="1"/>
      <c r="I613" s="1"/>
      <c r="J613" s="240"/>
      <c r="K613" s="240"/>
      <c r="L613" s="240"/>
      <c r="M613" s="240"/>
      <c r="N613" s="240"/>
      <c r="O613" s="240"/>
      <c r="P613" s="240"/>
      <c r="Q613" s="240"/>
      <c r="R613" s="240"/>
      <c r="S613" s="240"/>
      <c r="T613" s="240"/>
      <c r="U613" s="240"/>
      <c r="V613" s="240"/>
      <c r="W613" s="240"/>
      <c r="X613" s="240"/>
      <c r="Y613" s="240"/>
      <c r="Z613" s="240"/>
    </row>
    <row r="614" spans="1:26" ht="12.75" customHeight="1">
      <c r="A614" s="1"/>
      <c r="B614" s="1"/>
      <c r="C614" s="1"/>
      <c r="D614" s="1"/>
      <c r="E614" s="1"/>
      <c r="F614" s="1"/>
      <c r="G614" s="1"/>
      <c r="H614" s="1"/>
      <c r="I614" s="1"/>
      <c r="J614" s="240"/>
      <c r="K614" s="240"/>
      <c r="L614" s="240"/>
      <c r="M614" s="240"/>
      <c r="N614" s="240"/>
      <c r="O614" s="240"/>
      <c r="P614" s="240"/>
      <c r="Q614" s="240"/>
      <c r="R614" s="240"/>
      <c r="S614" s="240"/>
      <c r="T614" s="240"/>
      <c r="U614" s="240"/>
      <c r="V614" s="240"/>
      <c r="W614" s="240"/>
      <c r="X614" s="240"/>
      <c r="Y614" s="240"/>
      <c r="Z614" s="240"/>
    </row>
    <row r="615" spans="1:26" ht="12.75" customHeight="1">
      <c r="A615" s="1"/>
      <c r="B615" s="1"/>
      <c r="C615" s="1"/>
      <c r="D615" s="1"/>
      <c r="E615" s="1"/>
      <c r="F615" s="1"/>
      <c r="G615" s="1"/>
      <c r="H615" s="1"/>
      <c r="I615" s="1"/>
      <c r="J615" s="240"/>
      <c r="K615" s="240"/>
      <c r="L615" s="240"/>
      <c r="M615" s="240"/>
      <c r="N615" s="240"/>
      <c r="O615" s="240"/>
      <c r="P615" s="240"/>
      <c r="Q615" s="240"/>
      <c r="R615" s="240"/>
      <c r="S615" s="240"/>
      <c r="T615" s="240"/>
      <c r="U615" s="240"/>
      <c r="V615" s="240"/>
      <c r="W615" s="240"/>
      <c r="X615" s="240"/>
      <c r="Y615" s="240"/>
      <c r="Z615" s="240"/>
    </row>
    <row r="616" spans="1:26" ht="12.75" customHeight="1">
      <c r="A616" s="1"/>
      <c r="B616" s="1"/>
      <c r="C616" s="1"/>
      <c r="D616" s="1"/>
      <c r="E616" s="1"/>
      <c r="F616" s="1"/>
      <c r="G616" s="1"/>
      <c r="H616" s="1"/>
      <c r="I616" s="1"/>
      <c r="J616" s="240"/>
      <c r="K616" s="240"/>
      <c r="L616" s="240"/>
      <c r="M616" s="240"/>
      <c r="N616" s="240"/>
      <c r="O616" s="240"/>
      <c r="P616" s="240"/>
      <c r="Q616" s="240"/>
      <c r="R616" s="240"/>
      <c r="S616" s="240"/>
      <c r="T616" s="240"/>
      <c r="U616" s="240"/>
      <c r="V616" s="240"/>
      <c r="W616" s="240"/>
      <c r="X616" s="240"/>
      <c r="Y616" s="240"/>
      <c r="Z616" s="240"/>
    </row>
    <row r="617" spans="1:26" ht="12.75" customHeight="1">
      <c r="A617" s="1"/>
      <c r="B617" s="1"/>
      <c r="C617" s="1"/>
      <c r="D617" s="1"/>
      <c r="E617" s="1"/>
      <c r="F617" s="1"/>
      <c r="G617" s="1"/>
      <c r="H617" s="1"/>
      <c r="I617" s="1"/>
      <c r="J617" s="240"/>
      <c r="K617" s="240"/>
      <c r="L617" s="240"/>
      <c r="M617" s="240"/>
      <c r="N617" s="240"/>
      <c r="O617" s="240"/>
      <c r="P617" s="240"/>
      <c r="Q617" s="240"/>
      <c r="R617" s="240"/>
      <c r="S617" s="240"/>
      <c r="T617" s="240"/>
      <c r="U617" s="240"/>
      <c r="V617" s="240"/>
      <c r="W617" s="240"/>
      <c r="X617" s="240"/>
      <c r="Y617" s="240"/>
      <c r="Z617" s="240"/>
    </row>
    <row r="618" spans="1:26" ht="12.75" customHeight="1">
      <c r="A618" s="1"/>
      <c r="B618" s="1"/>
      <c r="C618" s="1"/>
      <c r="D618" s="1"/>
      <c r="E618" s="1"/>
      <c r="F618" s="1"/>
      <c r="G618" s="1"/>
      <c r="H618" s="1"/>
      <c r="I618" s="1"/>
      <c r="J618" s="240"/>
      <c r="K618" s="240"/>
      <c r="L618" s="240"/>
      <c r="M618" s="240"/>
      <c r="N618" s="240"/>
      <c r="O618" s="240"/>
      <c r="P618" s="240"/>
      <c r="Q618" s="240"/>
      <c r="R618" s="240"/>
      <c r="S618" s="240"/>
      <c r="T618" s="240"/>
      <c r="U618" s="240"/>
      <c r="V618" s="240"/>
      <c r="W618" s="240"/>
      <c r="X618" s="240"/>
      <c r="Y618" s="240"/>
      <c r="Z618" s="240"/>
    </row>
    <row r="619" spans="1:26" ht="12.75" customHeight="1">
      <c r="A619" s="1"/>
      <c r="B619" s="1"/>
      <c r="C619" s="1"/>
      <c r="D619" s="1"/>
      <c r="E619" s="1"/>
      <c r="F619" s="1"/>
      <c r="G619" s="1"/>
      <c r="H619" s="1"/>
      <c r="I619" s="1"/>
      <c r="J619" s="240"/>
      <c r="K619" s="240"/>
      <c r="L619" s="240"/>
      <c r="M619" s="240"/>
      <c r="N619" s="240"/>
      <c r="O619" s="240"/>
      <c r="P619" s="240"/>
      <c r="Q619" s="240"/>
      <c r="R619" s="240"/>
      <c r="S619" s="240"/>
      <c r="T619" s="240"/>
      <c r="U619" s="240"/>
      <c r="V619" s="240"/>
      <c r="W619" s="240"/>
      <c r="X619" s="240"/>
      <c r="Y619" s="240"/>
      <c r="Z619" s="240"/>
    </row>
    <row r="620" spans="1:26" ht="12.75" customHeight="1">
      <c r="A620" s="1"/>
      <c r="B620" s="1"/>
      <c r="C620" s="1"/>
      <c r="D620" s="1"/>
      <c r="E620" s="1"/>
      <c r="F620" s="1"/>
      <c r="G620" s="1"/>
      <c r="H620" s="1"/>
      <c r="I620" s="1"/>
      <c r="J620" s="240"/>
      <c r="K620" s="240"/>
      <c r="L620" s="240"/>
      <c r="M620" s="240"/>
      <c r="N620" s="240"/>
      <c r="O620" s="240"/>
      <c r="P620" s="240"/>
      <c r="Q620" s="240"/>
      <c r="R620" s="240"/>
      <c r="S620" s="240"/>
      <c r="T620" s="240"/>
      <c r="U620" s="240"/>
      <c r="V620" s="240"/>
      <c r="W620" s="240"/>
      <c r="X620" s="240"/>
      <c r="Y620" s="240"/>
      <c r="Z620" s="240"/>
    </row>
    <row r="621" spans="1:26" ht="12.75" customHeight="1">
      <c r="A621" s="1"/>
      <c r="B621" s="1"/>
      <c r="C621" s="1"/>
      <c r="D621" s="1"/>
      <c r="E621" s="1"/>
      <c r="F621" s="1"/>
      <c r="G621" s="1"/>
      <c r="H621" s="1"/>
      <c r="I621" s="1"/>
      <c r="J621" s="240"/>
      <c r="K621" s="240"/>
      <c r="L621" s="240"/>
      <c r="M621" s="240"/>
      <c r="N621" s="240"/>
      <c r="O621" s="240"/>
      <c r="P621" s="240"/>
      <c r="Q621" s="240"/>
      <c r="R621" s="240"/>
      <c r="S621" s="240"/>
      <c r="T621" s="240"/>
      <c r="U621" s="240"/>
      <c r="V621" s="240"/>
      <c r="W621" s="240"/>
      <c r="X621" s="240"/>
      <c r="Y621" s="240"/>
      <c r="Z621" s="240"/>
    </row>
    <row r="622" spans="1:26" ht="12.75" customHeight="1">
      <c r="A622" s="1"/>
      <c r="B622" s="1"/>
      <c r="C622" s="1"/>
      <c r="D622" s="1"/>
      <c r="E622" s="1"/>
      <c r="F622" s="1"/>
      <c r="G622" s="1"/>
      <c r="H622" s="1"/>
      <c r="I622" s="1"/>
      <c r="J622" s="240"/>
      <c r="K622" s="240"/>
      <c r="L622" s="240"/>
      <c r="M622" s="240"/>
      <c r="N622" s="240"/>
      <c r="O622" s="240"/>
      <c r="P622" s="240"/>
      <c r="Q622" s="240"/>
      <c r="R622" s="240"/>
      <c r="S622" s="240"/>
      <c r="T622" s="240"/>
      <c r="U622" s="240"/>
      <c r="V622" s="240"/>
      <c r="W622" s="240"/>
      <c r="X622" s="240"/>
      <c r="Y622" s="240"/>
      <c r="Z622" s="240"/>
    </row>
    <row r="623" spans="1:26" ht="12.75" customHeight="1">
      <c r="A623" s="1"/>
      <c r="B623" s="1"/>
      <c r="C623" s="1"/>
      <c r="D623" s="1"/>
      <c r="E623" s="1"/>
      <c r="F623" s="1"/>
      <c r="G623" s="1"/>
      <c r="H623" s="1"/>
      <c r="I623" s="1"/>
      <c r="J623" s="240"/>
      <c r="K623" s="240"/>
      <c r="L623" s="240"/>
      <c r="M623" s="240"/>
      <c r="N623" s="240"/>
      <c r="O623" s="240"/>
      <c r="P623" s="240"/>
      <c r="Q623" s="240"/>
      <c r="R623" s="240"/>
      <c r="S623" s="240"/>
      <c r="T623" s="240"/>
      <c r="U623" s="240"/>
      <c r="V623" s="240"/>
      <c r="W623" s="240"/>
      <c r="X623" s="240"/>
      <c r="Y623" s="240"/>
      <c r="Z623" s="240"/>
    </row>
    <row r="624" spans="1:26" ht="12.75" customHeight="1">
      <c r="A624" s="1"/>
      <c r="B624" s="1"/>
      <c r="C624" s="1"/>
      <c r="D624" s="1"/>
      <c r="E624" s="1"/>
      <c r="F624" s="1"/>
      <c r="G624" s="1"/>
      <c r="H624" s="1"/>
      <c r="I624" s="1"/>
      <c r="J624" s="240"/>
      <c r="K624" s="240"/>
      <c r="L624" s="240"/>
      <c r="M624" s="240"/>
      <c r="N624" s="240"/>
      <c r="O624" s="240"/>
      <c r="P624" s="240"/>
      <c r="Q624" s="240"/>
      <c r="R624" s="240"/>
      <c r="S624" s="240"/>
      <c r="T624" s="240"/>
      <c r="U624" s="240"/>
      <c r="V624" s="240"/>
      <c r="W624" s="240"/>
      <c r="X624" s="240"/>
      <c r="Y624" s="240"/>
      <c r="Z624" s="240"/>
    </row>
    <row r="625" spans="1:26" ht="12.75" customHeight="1">
      <c r="A625" s="1"/>
      <c r="B625" s="1"/>
      <c r="C625" s="1"/>
      <c r="D625" s="1"/>
      <c r="E625" s="1"/>
      <c r="F625" s="1"/>
      <c r="G625" s="1"/>
      <c r="H625" s="1"/>
      <c r="I625" s="1"/>
      <c r="J625" s="240"/>
      <c r="K625" s="240"/>
      <c r="L625" s="240"/>
      <c r="M625" s="240"/>
      <c r="N625" s="240"/>
      <c r="O625" s="240"/>
      <c r="P625" s="240"/>
      <c r="Q625" s="240"/>
      <c r="R625" s="240"/>
      <c r="S625" s="240"/>
      <c r="T625" s="240"/>
      <c r="U625" s="240"/>
      <c r="V625" s="240"/>
      <c r="W625" s="240"/>
      <c r="X625" s="240"/>
      <c r="Y625" s="240"/>
      <c r="Z625" s="240"/>
    </row>
    <row r="626" spans="1:26" ht="12.75" customHeight="1">
      <c r="A626" s="1"/>
      <c r="B626" s="1"/>
      <c r="C626" s="1"/>
      <c r="D626" s="1"/>
      <c r="E626" s="1"/>
      <c r="F626" s="1"/>
      <c r="G626" s="1"/>
      <c r="H626" s="1"/>
      <c r="I626" s="1"/>
      <c r="J626" s="240"/>
      <c r="K626" s="240"/>
      <c r="L626" s="240"/>
      <c r="M626" s="240"/>
      <c r="N626" s="240"/>
      <c r="O626" s="240"/>
      <c r="P626" s="240"/>
      <c r="Q626" s="240"/>
      <c r="R626" s="240"/>
      <c r="S626" s="240"/>
      <c r="T626" s="240"/>
      <c r="U626" s="240"/>
      <c r="V626" s="240"/>
      <c r="W626" s="240"/>
      <c r="X626" s="240"/>
      <c r="Y626" s="240"/>
      <c r="Z626" s="240"/>
    </row>
    <row r="627" spans="1:26" ht="12.75" customHeight="1">
      <c r="A627" s="1"/>
      <c r="B627" s="1"/>
      <c r="C627" s="1"/>
      <c r="D627" s="1"/>
      <c r="E627" s="1"/>
      <c r="F627" s="1"/>
      <c r="G627" s="1"/>
      <c r="H627" s="1"/>
      <c r="I627" s="1"/>
      <c r="J627" s="240"/>
      <c r="K627" s="240"/>
      <c r="L627" s="240"/>
      <c r="M627" s="240"/>
      <c r="N627" s="240"/>
      <c r="O627" s="240"/>
      <c r="P627" s="240"/>
      <c r="Q627" s="240"/>
      <c r="R627" s="240"/>
      <c r="S627" s="240"/>
      <c r="T627" s="240"/>
      <c r="U627" s="240"/>
      <c r="V627" s="240"/>
      <c r="W627" s="240"/>
      <c r="X627" s="240"/>
      <c r="Y627" s="240"/>
      <c r="Z627" s="240"/>
    </row>
    <row r="628" spans="1:26" ht="12.75" customHeight="1">
      <c r="A628" s="1"/>
      <c r="B628" s="1"/>
      <c r="C628" s="1"/>
      <c r="D628" s="1"/>
      <c r="E628" s="1"/>
      <c r="F628" s="1"/>
      <c r="G628" s="1"/>
      <c r="H628" s="1"/>
      <c r="I628" s="1"/>
      <c r="J628" s="240"/>
      <c r="K628" s="240"/>
      <c r="L628" s="240"/>
      <c r="M628" s="240"/>
      <c r="N628" s="240"/>
      <c r="O628" s="240"/>
      <c r="P628" s="240"/>
      <c r="Q628" s="240"/>
      <c r="R628" s="240"/>
      <c r="S628" s="240"/>
      <c r="T628" s="240"/>
      <c r="U628" s="240"/>
      <c r="V628" s="240"/>
      <c r="W628" s="240"/>
      <c r="X628" s="240"/>
      <c r="Y628" s="240"/>
      <c r="Z628" s="240"/>
    </row>
    <row r="629" spans="1:26" ht="12.75" customHeight="1">
      <c r="A629" s="1"/>
      <c r="B629" s="1"/>
      <c r="C629" s="1"/>
      <c r="D629" s="1"/>
      <c r="E629" s="1"/>
      <c r="F629" s="1"/>
      <c r="G629" s="1"/>
      <c r="H629" s="1"/>
      <c r="I629" s="1"/>
      <c r="J629" s="240"/>
      <c r="K629" s="240"/>
      <c r="L629" s="240"/>
      <c r="M629" s="240"/>
      <c r="N629" s="240"/>
      <c r="O629" s="240"/>
      <c r="P629" s="240"/>
      <c r="Q629" s="240"/>
      <c r="R629" s="240"/>
      <c r="S629" s="240"/>
      <c r="T629" s="240"/>
      <c r="U629" s="240"/>
      <c r="V629" s="240"/>
      <c r="W629" s="240"/>
      <c r="X629" s="240"/>
      <c r="Y629" s="240"/>
      <c r="Z629" s="240"/>
    </row>
    <row r="630" spans="1:26" ht="12.75" customHeight="1">
      <c r="A630" s="1"/>
      <c r="B630" s="1"/>
      <c r="C630" s="1"/>
      <c r="D630" s="1"/>
      <c r="E630" s="1"/>
      <c r="F630" s="1"/>
      <c r="G630" s="1"/>
      <c r="H630" s="1"/>
      <c r="I630" s="1"/>
      <c r="J630" s="240"/>
      <c r="K630" s="240"/>
      <c r="L630" s="240"/>
      <c r="M630" s="240"/>
      <c r="N630" s="240"/>
      <c r="O630" s="240"/>
      <c r="P630" s="240"/>
      <c r="Q630" s="240"/>
      <c r="R630" s="240"/>
      <c r="S630" s="240"/>
      <c r="T630" s="240"/>
      <c r="U630" s="240"/>
      <c r="V630" s="240"/>
      <c r="W630" s="240"/>
      <c r="X630" s="240"/>
      <c r="Y630" s="240"/>
      <c r="Z630" s="240"/>
    </row>
    <row r="631" spans="1:26" ht="12.75" customHeight="1">
      <c r="A631" s="1"/>
      <c r="B631" s="1"/>
      <c r="C631" s="1"/>
      <c r="D631" s="1"/>
      <c r="E631" s="1"/>
      <c r="F631" s="1"/>
      <c r="G631" s="1"/>
      <c r="H631" s="1"/>
      <c r="I631" s="1"/>
      <c r="J631" s="240"/>
      <c r="K631" s="240"/>
      <c r="L631" s="240"/>
      <c r="M631" s="240"/>
      <c r="N631" s="240"/>
      <c r="O631" s="240"/>
      <c r="P631" s="240"/>
      <c r="Q631" s="240"/>
      <c r="R631" s="240"/>
      <c r="S631" s="240"/>
      <c r="T631" s="240"/>
      <c r="U631" s="240"/>
      <c r="V631" s="240"/>
      <c r="W631" s="240"/>
      <c r="X631" s="240"/>
      <c r="Y631" s="240"/>
      <c r="Z631" s="240"/>
    </row>
    <row r="632" spans="1:26" ht="12.75" customHeight="1">
      <c r="A632" s="1"/>
      <c r="B632" s="1"/>
      <c r="C632" s="1"/>
      <c r="D632" s="1"/>
      <c r="E632" s="1"/>
      <c r="F632" s="1"/>
      <c r="G632" s="1"/>
      <c r="H632" s="1"/>
      <c r="I632" s="1"/>
      <c r="J632" s="240"/>
      <c r="K632" s="240"/>
      <c r="L632" s="240"/>
      <c r="M632" s="240"/>
      <c r="N632" s="240"/>
      <c r="O632" s="240"/>
      <c r="P632" s="240"/>
      <c r="Q632" s="240"/>
      <c r="R632" s="240"/>
      <c r="S632" s="240"/>
      <c r="T632" s="240"/>
      <c r="U632" s="240"/>
      <c r="V632" s="240"/>
      <c r="W632" s="240"/>
      <c r="X632" s="240"/>
      <c r="Y632" s="240"/>
      <c r="Z632" s="240"/>
    </row>
    <row r="633" spans="1:26" ht="12.75" customHeight="1">
      <c r="A633" s="1"/>
      <c r="B633" s="1"/>
      <c r="C633" s="1"/>
      <c r="D633" s="1"/>
      <c r="E633" s="1"/>
      <c r="F633" s="1"/>
      <c r="G633" s="1"/>
      <c r="H633" s="1"/>
      <c r="I633" s="1"/>
      <c r="J633" s="240"/>
      <c r="K633" s="240"/>
      <c r="L633" s="240"/>
      <c r="M633" s="240"/>
      <c r="N633" s="240"/>
      <c r="O633" s="240"/>
      <c r="P633" s="240"/>
      <c r="Q633" s="240"/>
      <c r="R633" s="240"/>
      <c r="S633" s="240"/>
      <c r="T633" s="240"/>
      <c r="U633" s="240"/>
      <c r="V633" s="240"/>
      <c r="W633" s="240"/>
      <c r="X633" s="240"/>
      <c r="Y633" s="240"/>
      <c r="Z633" s="240"/>
    </row>
    <row r="634" spans="1:26" ht="12.75" customHeight="1">
      <c r="A634" s="1"/>
      <c r="B634" s="1"/>
      <c r="C634" s="1"/>
      <c r="D634" s="1"/>
      <c r="E634" s="1"/>
      <c r="F634" s="1"/>
      <c r="G634" s="1"/>
      <c r="H634" s="1"/>
      <c r="I634" s="1"/>
      <c r="J634" s="240"/>
      <c r="K634" s="240"/>
      <c r="L634" s="240"/>
      <c r="M634" s="240"/>
      <c r="N634" s="240"/>
      <c r="O634" s="240"/>
      <c r="P634" s="240"/>
      <c r="Q634" s="240"/>
      <c r="R634" s="240"/>
      <c r="S634" s="240"/>
      <c r="T634" s="240"/>
      <c r="U634" s="240"/>
      <c r="V634" s="240"/>
      <c r="W634" s="240"/>
      <c r="X634" s="240"/>
      <c r="Y634" s="240"/>
      <c r="Z634" s="240"/>
    </row>
    <row r="635" spans="1:26" ht="12.75" customHeight="1">
      <c r="A635" s="1"/>
      <c r="B635" s="1"/>
      <c r="C635" s="1"/>
      <c r="D635" s="1"/>
      <c r="E635" s="1"/>
      <c r="F635" s="1"/>
      <c r="G635" s="1"/>
      <c r="H635" s="1"/>
      <c r="I635" s="1"/>
      <c r="J635" s="240"/>
      <c r="K635" s="240"/>
      <c r="L635" s="240"/>
      <c r="M635" s="240"/>
      <c r="N635" s="240"/>
      <c r="O635" s="240"/>
      <c r="P635" s="240"/>
      <c r="Q635" s="240"/>
      <c r="R635" s="240"/>
      <c r="S635" s="240"/>
      <c r="T635" s="240"/>
      <c r="U635" s="240"/>
      <c r="V635" s="240"/>
      <c r="W635" s="240"/>
      <c r="X635" s="240"/>
      <c r="Y635" s="240"/>
      <c r="Z635" s="240"/>
    </row>
    <row r="636" spans="1:26" ht="12.75" customHeight="1">
      <c r="A636" s="1"/>
      <c r="B636" s="1"/>
      <c r="C636" s="1"/>
      <c r="D636" s="1"/>
      <c r="E636" s="1"/>
      <c r="F636" s="1"/>
      <c r="G636" s="1"/>
      <c r="H636" s="1"/>
      <c r="I636" s="1"/>
      <c r="J636" s="240"/>
      <c r="K636" s="240"/>
      <c r="L636" s="240"/>
      <c r="M636" s="240"/>
      <c r="N636" s="240"/>
      <c r="O636" s="240"/>
      <c r="P636" s="240"/>
      <c r="Q636" s="240"/>
      <c r="R636" s="240"/>
      <c r="S636" s="240"/>
      <c r="T636" s="240"/>
      <c r="U636" s="240"/>
      <c r="V636" s="240"/>
      <c r="W636" s="240"/>
      <c r="X636" s="240"/>
      <c r="Y636" s="240"/>
      <c r="Z636" s="240"/>
    </row>
    <row r="637" spans="1:26" ht="12.75" customHeight="1">
      <c r="A637" s="1"/>
      <c r="B637" s="1"/>
      <c r="C637" s="1"/>
      <c r="D637" s="1"/>
      <c r="E637" s="1"/>
      <c r="F637" s="1"/>
      <c r="G637" s="1"/>
      <c r="H637" s="1"/>
      <c r="I637" s="1"/>
      <c r="J637" s="240"/>
      <c r="K637" s="240"/>
      <c r="L637" s="240"/>
      <c r="M637" s="240"/>
      <c r="N637" s="240"/>
      <c r="O637" s="240"/>
      <c r="P637" s="240"/>
      <c r="Q637" s="240"/>
      <c r="R637" s="240"/>
      <c r="S637" s="240"/>
      <c r="T637" s="240"/>
      <c r="U637" s="240"/>
      <c r="V637" s="240"/>
      <c r="W637" s="240"/>
      <c r="X637" s="240"/>
      <c r="Y637" s="240"/>
      <c r="Z637" s="240"/>
    </row>
    <row r="638" spans="1:26" ht="12.75" customHeight="1">
      <c r="A638" s="1"/>
      <c r="B638" s="1"/>
      <c r="C638" s="1"/>
      <c r="D638" s="1"/>
      <c r="E638" s="1"/>
      <c r="F638" s="1"/>
      <c r="G638" s="1"/>
      <c r="H638" s="1"/>
      <c r="I638" s="1"/>
      <c r="J638" s="240"/>
      <c r="K638" s="240"/>
      <c r="L638" s="240"/>
      <c r="M638" s="240"/>
      <c r="N638" s="240"/>
      <c r="O638" s="240"/>
      <c r="P638" s="240"/>
      <c r="Q638" s="240"/>
      <c r="R638" s="240"/>
      <c r="S638" s="240"/>
      <c r="T638" s="240"/>
      <c r="U638" s="240"/>
      <c r="V638" s="240"/>
      <c r="W638" s="240"/>
      <c r="X638" s="240"/>
      <c r="Y638" s="240"/>
      <c r="Z638" s="240"/>
    </row>
    <row r="639" spans="1:26" ht="12.75" customHeight="1">
      <c r="A639" s="1"/>
      <c r="B639" s="1"/>
      <c r="C639" s="1"/>
      <c r="D639" s="1"/>
      <c r="E639" s="1"/>
      <c r="F639" s="1"/>
      <c r="G639" s="1"/>
      <c r="H639" s="1"/>
      <c r="I639" s="1"/>
      <c r="J639" s="240"/>
      <c r="K639" s="240"/>
      <c r="L639" s="240"/>
      <c r="M639" s="240"/>
      <c r="N639" s="240"/>
      <c r="O639" s="240"/>
      <c r="P639" s="240"/>
      <c r="Q639" s="240"/>
      <c r="R639" s="240"/>
      <c r="S639" s="240"/>
      <c r="T639" s="240"/>
      <c r="U639" s="240"/>
      <c r="V639" s="240"/>
      <c r="W639" s="240"/>
      <c r="X639" s="240"/>
      <c r="Y639" s="240"/>
      <c r="Z639" s="240"/>
    </row>
    <row r="640" spans="1:26" ht="12.75" customHeight="1">
      <c r="A640" s="1"/>
      <c r="B640" s="1"/>
      <c r="C640" s="1"/>
      <c r="D640" s="1"/>
      <c r="E640" s="1"/>
      <c r="F640" s="1"/>
      <c r="G640" s="1"/>
      <c r="H640" s="1"/>
      <c r="I640" s="1"/>
      <c r="J640" s="240"/>
      <c r="K640" s="240"/>
      <c r="L640" s="240"/>
      <c r="M640" s="240"/>
      <c r="N640" s="240"/>
      <c r="O640" s="240"/>
      <c r="P640" s="240"/>
      <c r="Q640" s="240"/>
      <c r="R640" s="240"/>
      <c r="S640" s="240"/>
      <c r="T640" s="240"/>
      <c r="U640" s="240"/>
      <c r="V640" s="240"/>
      <c r="W640" s="240"/>
      <c r="X640" s="240"/>
      <c r="Y640" s="240"/>
      <c r="Z640" s="240"/>
    </row>
    <row r="641" spans="1:26" ht="12.75" customHeight="1">
      <c r="A641" s="1"/>
      <c r="B641" s="1"/>
      <c r="C641" s="1"/>
      <c r="D641" s="1"/>
      <c r="E641" s="1"/>
      <c r="F641" s="1"/>
      <c r="G641" s="1"/>
      <c r="H641" s="1"/>
      <c r="I641" s="1"/>
      <c r="J641" s="240"/>
      <c r="K641" s="240"/>
      <c r="L641" s="240"/>
      <c r="M641" s="240"/>
      <c r="N641" s="240"/>
      <c r="O641" s="240"/>
      <c r="P641" s="240"/>
      <c r="Q641" s="240"/>
      <c r="R641" s="240"/>
      <c r="S641" s="240"/>
      <c r="T641" s="240"/>
      <c r="U641" s="240"/>
      <c r="V641" s="240"/>
      <c r="W641" s="240"/>
      <c r="X641" s="240"/>
      <c r="Y641" s="240"/>
      <c r="Z641" s="240"/>
    </row>
    <row r="642" spans="1:26" ht="12.75" customHeight="1">
      <c r="A642" s="1"/>
      <c r="B642" s="1"/>
      <c r="C642" s="1"/>
      <c r="D642" s="1"/>
      <c r="E642" s="1"/>
      <c r="F642" s="1"/>
      <c r="G642" s="1"/>
      <c r="H642" s="1"/>
      <c r="I642" s="1"/>
      <c r="J642" s="240"/>
      <c r="K642" s="240"/>
      <c r="L642" s="240"/>
      <c r="M642" s="240"/>
      <c r="N642" s="240"/>
      <c r="O642" s="240"/>
      <c r="P642" s="240"/>
      <c r="Q642" s="240"/>
      <c r="R642" s="240"/>
      <c r="S642" s="240"/>
      <c r="T642" s="240"/>
      <c r="U642" s="240"/>
      <c r="V642" s="240"/>
      <c r="W642" s="240"/>
      <c r="X642" s="240"/>
      <c r="Y642" s="240"/>
      <c r="Z642" s="240"/>
    </row>
    <row r="643" spans="1:26" ht="12.75" customHeight="1">
      <c r="A643" s="1"/>
      <c r="B643" s="1"/>
      <c r="C643" s="1"/>
      <c r="D643" s="1"/>
      <c r="E643" s="1"/>
      <c r="F643" s="1"/>
      <c r="G643" s="1"/>
      <c r="H643" s="1"/>
      <c r="I643" s="1"/>
      <c r="J643" s="240"/>
      <c r="K643" s="240"/>
      <c r="L643" s="240"/>
      <c r="M643" s="240"/>
      <c r="N643" s="240"/>
      <c r="O643" s="240"/>
      <c r="P643" s="240"/>
      <c r="Q643" s="240"/>
      <c r="R643" s="240"/>
      <c r="S643" s="240"/>
      <c r="T643" s="240"/>
      <c r="U643" s="240"/>
      <c r="V643" s="240"/>
      <c r="W643" s="240"/>
      <c r="X643" s="240"/>
      <c r="Y643" s="240"/>
      <c r="Z643" s="240"/>
    </row>
    <row r="644" spans="1:26" ht="12.75" customHeight="1">
      <c r="A644" s="1"/>
      <c r="B644" s="1"/>
      <c r="C644" s="1"/>
      <c r="D644" s="1"/>
      <c r="E644" s="1"/>
      <c r="F644" s="1"/>
      <c r="G644" s="1"/>
      <c r="H644" s="1"/>
      <c r="I644" s="1"/>
      <c r="J644" s="240"/>
      <c r="K644" s="240"/>
      <c r="L644" s="240"/>
      <c r="M644" s="240"/>
      <c r="N644" s="240"/>
      <c r="O644" s="240"/>
      <c r="P644" s="240"/>
      <c r="Q644" s="240"/>
      <c r="R644" s="240"/>
      <c r="S644" s="240"/>
      <c r="T644" s="240"/>
      <c r="U644" s="240"/>
      <c r="V644" s="240"/>
      <c r="W644" s="240"/>
      <c r="X644" s="240"/>
      <c r="Y644" s="240"/>
      <c r="Z644" s="240"/>
    </row>
    <row r="645" spans="1:26" ht="12.75" customHeight="1">
      <c r="A645" s="1"/>
      <c r="B645" s="1"/>
      <c r="C645" s="1"/>
      <c r="D645" s="1"/>
      <c r="E645" s="1"/>
      <c r="F645" s="1"/>
      <c r="G645" s="1"/>
      <c r="H645" s="1"/>
      <c r="I645" s="1"/>
      <c r="J645" s="240"/>
      <c r="K645" s="240"/>
      <c r="L645" s="240"/>
      <c r="M645" s="240"/>
      <c r="N645" s="240"/>
      <c r="O645" s="240"/>
      <c r="P645" s="240"/>
      <c r="Q645" s="240"/>
      <c r="R645" s="240"/>
      <c r="S645" s="240"/>
      <c r="T645" s="240"/>
      <c r="U645" s="240"/>
      <c r="V645" s="240"/>
      <c r="W645" s="240"/>
      <c r="X645" s="240"/>
      <c r="Y645" s="240"/>
      <c r="Z645" s="240"/>
    </row>
    <row r="646" spans="1:26" ht="12.75" customHeight="1">
      <c r="A646" s="1"/>
      <c r="B646" s="1"/>
      <c r="C646" s="1"/>
      <c r="D646" s="1"/>
      <c r="E646" s="1"/>
      <c r="F646" s="1"/>
      <c r="G646" s="1"/>
      <c r="H646" s="1"/>
      <c r="I646" s="1"/>
      <c r="J646" s="240"/>
      <c r="K646" s="240"/>
      <c r="L646" s="240"/>
      <c r="M646" s="240"/>
      <c r="N646" s="240"/>
      <c r="O646" s="240"/>
      <c r="P646" s="240"/>
      <c r="Q646" s="240"/>
      <c r="R646" s="240"/>
      <c r="S646" s="240"/>
      <c r="T646" s="240"/>
      <c r="U646" s="240"/>
      <c r="V646" s="240"/>
      <c r="W646" s="240"/>
      <c r="X646" s="240"/>
      <c r="Y646" s="240"/>
      <c r="Z646" s="240"/>
    </row>
    <row r="647" spans="1:26" ht="12.75" customHeight="1">
      <c r="A647" s="1"/>
      <c r="B647" s="1"/>
      <c r="C647" s="1"/>
      <c r="D647" s="1"/>
      <c r="E647" s="1"/>
      <c r="F647" s="1"/>
      <c r="G647" s="1"/>
      <c r="H647" s="1"/>
      <c r="I647" s="1"/>
      <c r="J647" s="240"/>
      <c r="K647" s="240"/>
      <c r="L647" s="240"/>
      <c r="M647" s="240"/>
      <c r="N647" s="240"/>
      <c r="O647" s="240"/>
      <c r="P647" s="240"/>
      <c r="Q647" s="240"/>
      <c r="R647" s="240"/>
      <c r="S647" s="240"/>
      <c r="T647" s="240"/>
      <c r="U647" s="240"/>
      <c r="V647" s="240"/>
      <c r="W647" s="240"/>
      <c r="X647" s="240"/>
      <c r="Y647" s="240"/>
      <c r="Z647" s="240"/>
    </row>
    <row r="648" spans="1:26" ht="12.75" customHeight="1">
      <c r="A648" s="1"/>
      <c r="B648" s="1"/>
      <c r="C648" s="1"/>
      <c r="D648" s="1"/>
      <c r="E648" s="1"/>
      <c r="F648" s="1"/>
      <c r="G648" s="1"/>
      <c r="H648" s="1"/>
      <c r="I648" s="1"/>
      <c r="J648" s="240"/>
      <c r="K648" s="240"/>
      <c r="L648" s="240"/>
      <c r="M648" s="240"/>
      <c r="N648" s="240"/>
      <c r="O648" s="240"/>
      <c r="P648" s="240"/>
      <c r="Q648" s="240"/>
      <c r="R648" s="240"/>
      <c r="S648" s="240"/>
      <c r="T648" s="240"/>
      <c r="U648" s="240"/>
      <c r="V648" s="240"/>
      <c r="W648" s="240"/>
      <c r="X648" s="240"/>
      <c r="Y648" s="240"/>
      <c r="Z648" s="240"/>
    </row>
    <row r="649" spans="1:26" ht="12.75" customHeight="1">
      <c r="A649" s="1"/>
      <c r="B649" s="1"/>
      <c r="C649" s="1"/>
      <c r="D649" s="1"/>
      <c r="E649" s="1"/>
      <c r="F649" s="1"/>
      <c r="G649" s="1"/>
      <c r="H649" s="1"/>
      <c r="I649" s="1"/>
      <c r="J649" s="240"/>
      <c r="K649" s="240"/>
      <c r="L649" s="240"/>
      <c r="M649" s="240"/>
      <c r="N649" s="240"/>
      <c r="O649" s="240"/>
      <c r="P649" s="240"/>
      <c r="Q649" s="240"/>
      <c r="R649" s="240"/>
      <c r="S649" s="240"/>
      <c r="T649" s="240"/>
      <c r="U649" s="240"/>
      <c r="V649" s="240"/>
      <c r="W649" s="240"/>
      <c r="X649" s="240"/>
      <c r="Y649" s="240"/>
      <c r="Z649" s="240"/>
    </row>
    <row r="650" spans="1:26" ht="12.75" customHeight="1">
      <c r="A650" s="1"/>
      <c r="B650" s="1"/>
      <c r="C650" s="1"/>
      <c r="D650" s="1"/>
      <c r="E650" s="1"/>
      <c r="F650" s="1"/>
      <c r="G650" s="1"/>
      <c r="H650" s="1"/>
      <c r="I650" s="1"/>
      <c r="J650" s="240"/>
      <c r="K650" s="240"/>
      <c r="L650" s="240"/>
      <c r="M650" s="240"/>
      <c r="N650" s="240"/>
      <c r="O650" s="240"/>
      <c r="P650" s="240"/>
      <c r="Q650" s="240"/>
      <c r="R650" s="240"/>
      <c r="S650" s="240"/>
      <c r="T650" s="240"/>
      <c r="U650" s="240"/>
      <c r="V650" s="240"/>
      <c r="W650" s="240"/>
      <c r="X650" s="240"/>
      <c r="Y650" s="240"/>
      <c r="Z650" s="240"/>
    </row>
    <row r="651" spans="1:26" ht="12.75" customHeight="1">
      <c r="A651" s="1"/>
      <c r="B651" s="1"/>
      <c r="C651" s="1"/>
      <c r="D651" s="1"/>
      <c r="E651" s="1"/>
      <c r="F651" s="1"/>
      <c r="G651" s="1"/>
      <c r="H651" s="1"/>
      <c r="I651" s="1"/>
      <c r="J651" s="240"/>
      <c r="K651" s="240"/>
      <c r="L651" s="240"/>
      <c r="M651" s="240"/>
      <c r="N651" s="240"/>
      <c r="O651" s="240"/>
      <c r="P651" s="240"/>
      <c r="Q651" s="240"/>
      <c r="R651" s="240"/>
      <c r="S651" s="240"/>
      <c r="T651" s="240"/>
      <c r="U651" s="240"/>
      <c r="V651" s="240"/>
      <c r="W651" s="240"/>
      <c r="X651" s="240"/>
      <c r="Y651" s="240"/>
      <c r="Z651" s="240"/>
    </row>
    <row r="652" spans="1:26" ht="12.75" customHeight="1">
      <c r="A652" s="1"/>
      <c r="B652" s="1"/>
      <c r="C652" s="1"/>
      <c r="D652" s="1"/>
      <c r="E652" s="1"/>
      <c r="F652" s="1"/>
      <c r="G652" s="1"/>
      <c r="H652" s="1"/>
      <c r="I652" s="1"/>
      <c r="J652" s="240"/>
      <c r="K652" s="240"/>
      <c r="L652" s="240"/>
      <c r="M652" s="240"/>
      <c r="N652" s="240"/>
      <c r="O652" s="240"/>
      <c r="P652" s="240"/>
      <c r="Q652" s="240"/>
      <c r="R652" s="240"/>
      <c r="S652" s="240"/>
      <c r="T652" s="240"/>
      <c r="U652" s="240"/>
      <c r="V652" s="240"/>
      <c r="W652" s="240"/>
      <c r="X652" s="240"/>
      <c r="Y652" s="240"/>
      <c r="Z652" s="240"/>
    </row>
    <row r="653" spans="1:26" ht="12.75" customHeight="1">
      <c r="A653" s="1"/>
      <c r="B653" s="1"/>
      <c r="C653" s="1"/>
      <c r="D653" s="1"/>
      <c r="E653" s="1"/>
      <c r="F653" s="1"/>
      <c r="G653" s="1"/>
      <c r="H653" s="1"/>
      <c r="I653" s="1"/>
      <c r="J653" s="240"/>
      <c r="K653" s="240"/>
      <c r="L653" s="240"/>
      <c r="M653" s="240"/>
      <c r="N653" s="240"/>
      <c r="O653" s="240"/>
      <c r="P653" s="240"/>
      <c r="Q653" s="240"/>
      <c r="R653" s="240"/>
      <c r="S653" s="240"/>
      <c r="T653" s="240"/>
      <c r="U653" s="240"/>
      <c r="V653" s="240"/>
      <c r="W653" s="240"/>
      <c r="X653" s="240"/>
      <c r="Y653" s="240"/>
      <c r="Z653" s="240"/>
    </row>
    <row r="654" spans="1:26" ht="12.75" customHeight="1">
      <c r="A654" s="1"/>
      <c r="B654" s="1"/>
      <c r="C654" s="1"/>
      <c r="D654" s="1"/>
      <c r="E654" s="1"/>
      <c r="F654" s="1"/>
      <c r="G654" s="1"/>
      <c r="H654" s="1"/>
      <c r="I654" s="1"/>
      <c r="J654" s="240"/>
      <c r="K654" s="240"/>
      <c r="L654" s="240"/>
      <c r="M654" s="240"/>
      <c r="N654" s="240"/>
      <c r="O654" s="240"/>
      <c r="P654" s="240"/>
      <c r="Q654" s="240"/>
      <c r="R654" s="240"/>
      <c r="S654" s="240"/>
      <c r="T654" s="240"/>
      <c r="U654" s="240"/>
      <c r="V654" s="240"/>
      <c r="W654" s="240"/>
      <c r="X654" s="240"/>
      <c r="Y654" s="240"/>
      <c r="Z654" s="240"/>
    </row>
    <row r="655" spans="1:26" ht="12.75" customHeight="1">
      <c r="A655" s="1"/>
      <c r="B655" s="1"/>
      <c r="C655" s="1"/>
      <c r="D655" s="1"/>
      <c r="E655" s="1"/>
      <c r="F655" s="1"/>
      <c r="G655" s="1"/>
      <c r="H655" s="1"/>
      <c r="I655" s="1"/>
      <c r="J655" s="240"/>
      <c r="K655" s="240"/>
      <c r="L655" s="240"/>
      <c r="M655" s="240"/>
      <c r="N655" s="240"/>
      <c r="O655" s="240"/>
      <c r="P655" s="240"/>
      <c r="Q655" s="240"/>
      <c r="R655" s="240"/>
      <c r="S655" s="240"/>
      <c r="T655" s="240"/>
      <c r="U655" s="240"/>
      <c r="V655" s="240"/>
      <c r="W655" s="240"/>
      <c r="X655" s="240"/>
      <c r="Y655" s="240"/>
      <c r="Z655" s="240"/>
    </row>
    <row r="656" spans="1:26" ht="12.75" customHeight="1">
      <c r="A656" s="1"/>
      <c r="B656" s="1"/>
      <c r="C656" s="1"/>
      <c r="D656" s="1"/>
      <c r="E656" s="1"/>
      <c r="F656" s="1"/>
      <c r="G656" s="1"/>
      <c r="H656" s="1"/>
      <c r="I656" s="1"/>
      <c r="J656" s="240"/>
      <c r="K656" s="240"/>
      <c r="L656" s="240"/>
      <c r="M656" s="240"/>
      <c r="N656" s="240"/>
      <c r="O656" s="240"/>
      <c r="P656" s="240"/>
      <c r="Q656" s="240"/>
      <c r="R656" s="240"/>
      <c r="S656" s="240"/>
      <c r="T656" s="240"/>
      <c r="U656" s="240"/>
      <c r="V656" s="240"/>
      <c r="W656" s="240"/>
      <c r="X656" s="240"/>
      <c r="Y656" s="240"/>
      <c r="Z656" s="240"/>
    </row>
    <row r="657" spans="1:26" ht="12.75" customHeight="1">
      <c r="A657" s="1"/>
      <c r="B657" s="1"/>
      <c r="C657" s="1"/>
      <c r="D657" s="1"/>
      <c r="E657" s="1"/>
      <c r="F657" s="1"/>
      <c r="G657" s="1"/>
      <c r="H657" s="1"/>
      <c r="I657" s="1"/>
      <c r="J657" s="240"/>
      <c r="K657" s="240"/>
      <c r="L657" s="240"/>
      <c r="M657" s="240"/>
      <c r="N657" s="240"/>
      <c r="O657" s="240"/>
      <c r="P657" s="240"/>
      <c r="Q657" s="240"/>
      <c r="R657" s="240"/>
      <c r="S657" s="240"/>
      <c r="T657" s="240"/>
      <c r="U657" s="240"/>
      <c r="V657" s="240"/>
      <c r="W657" s="240"/>
      <c r="X657" s="240"/>
      <c r="Y657" s="240"/>
      <c r="Z657" s="240"/>
    </row>
    <row r="658" spans="1:26" ht="12.75" customHeight="1">
      <c r="A658" s="1"/>
      <c r="B658" s="1"/>
      <c r="C658" s="1"/>
      <c r="D658" s="1"/>
      <c r="E658" s="1"/>
      <c r="F658" s="1"/>
      <c r="G658" s="1"/>
      <c r="H658" s="1"/>
      <c r="I658" s="1"/>
      <c r="J658" s="240"/>
      <c r="K658" s="240"/>
      <c r="L658" s="240"/>
      <c r="M658" s="240"/>
      <c r="N658" s="240"/>
      <c r="O658" s="240"/>
      <c r="P658" s="240"/>
      <c r="Q658" s="240"/>
      <c r="R658" s="240"/>
      <c r="S658" s="240"/>
      <c r="T658" s="240"/>
      <c r="U658" s="240"/>
      <c r="V658" s="240"/>
      <c r="W658" s="240"/>
      <c r="X658" s="240"/>
      <c r="Y658" s="240"/>
      <c r="Z658" s="240"/>
    </row>
    <row r="659" spans="1:26" ht="12.75" customHeight="1">
      <c r="A659" s="1"/>
      <c r="B659" s="1"/>
      <c r="C659" s="1"/>
      <c r="D659" s="1"/>
      <c r="E659" s="1"/>
      <c r="F659" s="1"/>
      <c r="G659" s="1"/>
      <c r="H659" s="1"/>
      <c r="I659" s="1"/>
      <c r="J659" s="240"/>
      <c r="K659" s="240"/>
      <c r="L659" s="240"/>
      <c r="M659" s="240"/>
      <c r="N659" s="240"/>
      <c r="O659" s="240"/>
      <c r="P659" s="240"/>
      <c r="Q659" s="240"/>
      <c r="R659" s="240"/>
      <c r="S659" s="240"/>
      <c r="T659" s="240"/>
      <c r="U659" s="240"/>
      <c r="V659" s="240"/>
      <c r="W659" s="240"/>
      <c r="X659" s="240"/>
      <c r="Y659" s="240"/>
      <c r="Z659" s="240"/>
    </row>
    <row r="660" spans="1:26" ht="12.75" customHeight="1">
      <c r="A660" s="1"/>
      <c r="B660" s="1"/>
      <c r="C660" s="1"/>
      <c r="D660" s="1"/>
      <c r="E660" s="1"/>
      <c r="F660" s="1"/>
      <c r="G660" s="1"/>
      <c r="H660" s="1"/>
      <c r="I660" s="1"/>
      <c r="J660" s="240"/>
      <c r="K660" s="240"/>
      <c r="L660" s="240"/>
      <c r="M660" s="240"/>
      <c r="N660" s="240"/>
      <c r="O660" s="240"/>
      <c r="P660" s="240"/>
      <c r="Q660" s="240"/>
      <c r="R660" s="240"/>
      <c r="S660" s="240"/>
      <c r="T660" s="240"/>
      <c r="U660" s="240"/>
      <c r="V660" s="240"/>
      <c r="W660" s="240"/>
      <c r="X660" s="240"/>
      <c r="Y660" s="240"/>
      <c r="Z660" s="240"/>
    </row>
    <row r="661" spans="1:26" ht="12.75" customHeight="1">
      <c r="A661" s="1"/>
      <c r="B661" s="1"/>
      <c r="C661" s="1"/>
      <c r="D661" s="1"/>
      <c r="E661" s="1"/>
      <c r="F661" s="1"/>
      <c r="G661" s="1"/>
      <c r="H661" s="1"/>
      <c r="I661" s="1"/>
      <c r="J661" s="240"/>
      <c r="K661" s="240"/>
      <c r="L661" s="240"/>
      <c r="M661" s="240"/>
      <c r="N661" s="240"/>
      <c r="O661" s="240"/>
      <c r="P661" s="240"/>
      <c r="Q661" s="240"/>
      <c r="R661" s="240"/>
      <c r="S661" s="240"/>
      <c r="T661" s="240"/>
      <c r="U661" s="240"/>
      <c r="V661" s="240"/>
      <c r="W661" s="240"/>
      <c r="X661" s="240"/>
      <c r="Y661" s="240"/>
      <c r="Z661" s="240"/>
    </row>
    <row r="662" spans="1:26" ht="12.75" customHeight="1">
      <c r="A662" s="1"/>
      <c r="B662" s="1"/>
      <c r="C662" s="1"/>
      <c r="D662" s="1"/>
      <c r="E662" s="1"/>
      <c r="F662" s="1"/>
      <c r="G662" s="1"/>
      <c r="H662" s="1"/>
      <c r="I662" s="1"/>
      <c r="J662" s="240"/>
      <c r="K662" s="240"/>
      <c r="L662" s="240"/>
      <c r="M662" s="240"/>
      <c r="N662" s="240"/>
      <c r="O662" s="240"/>
      <c r="P662" s="240"/>
      <c r="Q662" s="240"/>
      <c r="R662" s="240"/>
      <c r="S662" s="240"/>
      <c r="T662" s="240"/>
      <c r="U662" s="240"/>
      <c r="V662" s="240"/>
      <c r="W662" s="240"/>
      <c r="X662" s="240"/>
      <c r="Y662" s="240"/>
      <c r="Z662" s="240"/>
    </row>
    <row r="663" spans="1:26" ht="12.75" customHeight="1">
      <c r="A663" s="1"/>
      <c r="B663" s="1"/>
      <c r="C663" s="1"/>
      <c r="D663" s="1"/>
      <c r="E663" s="1"/>
      <c r="F663" s="1"/>
      <c r="G663" s="1"/>
      <c r="H663" s="1"/>
      <c r="I663" s="1"/>
      <c r="J663" s="240"/>
      <c r="K663" s="240"/>
      <c r="L663" s="240"/>
      <c r="M663" s="240"/>
      <c r="N663" s="240"/>
      <c r="O663" s="240"/>
      <c r="P663" s="240"/>
      <c r="Q663" s="240"/>
      <c r="R663" s="240"/>
      <c r="S663" s="240"/>
      <c r="T663" s="240"/>
      <c r="U663" s="240"/>
      <c r="V663" s="240"/>
      <c r="W663" s="240"/>
      <c r="X663" s="240"/>
      <c r="Y663" s="240"/>
      <c r="Z663" s="240"/>
    </row>
    <row r="664" spans="1:26" ht="12.75" customHeight="1">
      <c r="A664" s="1"/>
      <c r="B664" s="1"/>
      <c r="C664" s="1"/>
      <c r="D664" s="1"/>
      <c r="E664" s="1"/>
      <c r="F664" s="1"/>
      <c r="G664" s="1"/>
      <c r="H664" s="1"/>
      <c r="I664" s="1"/>
      <c r="J664" s="240"/>
      <c r="K664" s="240"/>
      <c r="L664" s="240"/>
      <c r="M664" s="240"/>
      <c r="N664" s="240"/>
      <c r="O664" s="240"/>
      <c r="P664" s="240"/>
      <c r="Q664" s="240"/>
      <c r="R664" s="240"/>
      <c r="S664" s="240"/>
      <c r="T664" s="240"/>
      <c r="U664" s="240"/>
      <c r="V664" s="240"/>
      <c r="W664" s="240"/>
      <c r="X664" s="240"/>
      <c r="Y664" s="240"/>
      <c r="Z664" s="240"/>
    </row>
    <row r="665" spans="1:26" ht="12.75" customHeight="1">
      <c r="A665" s="1"/>
      <c r="B665" s="1"/>
      <c r="C665" s="1"/>
      <c r="D665" s="1"/>
      <c r="E665" s="1"/>
      <c r="F665" s="1"/>
      <c r="G665" s="1"/>
      <c r="H665" s="1"/>
      <c r="I665" s="1"/>
      <c r="J665" s="240"/>
      <c r="K665" s="240"/>
      <c r="L665" s="240"/>
      <c r="M665" s="240"/>
      <c r="N665" s="240"/>
      <c r="O665" s="240"/>
      <c r="P665" s="240"/>
      <c r="Q665" s="240"/>
      <c r="R665" s="240"/>
      <c r="S665" s="240"/>
      <c r="T665" s="240"/>
      <c r="U665" s="240"/>
      <c r="V665" s="240"/>
      <c r="W665" s="240"/>
      <c r="X665" s="240"/>
      <c r="Y665" s="240"/>
      <c r="Z665" s="240"/>
    </row>
    <row r="666" spans="1:26" ht="12.75" customHeight="1">
      <c r="A666" s="1"/>
      <c r="B666" s="1"/>
      <c r="C666" s="1"/>
      <c r="D666" s="1"/>
      <c r="E666" s="1"/>
      <c r="F666" s="1"/>
      <c r="G666" s="1"/>
      <c r="H666" s="1"/>
      <c r="I666" s="1"/>
      <c r="J666" s="240"/>
      <c r="K666" s="240"/>
      <c r="L666" s="240"/>
      <c r="M666" s="240"/>
      <c r="N666" s="240"/>
      <c r="O666" s="240"/>
      <c r="P666" s="240"/>
      <c r="Q666" s="240"/>
      <c r="R666" s="240"/>
      <c r="S666" s="240"/>
      <c r="T666" s="240"/>
      <c r="U666" s="240"/>
      <c r="V666" s="240"/>
      <c r="W666" s="240"/>
      <c r="X666" s="240"/>
      <c r="Y666" s="240"/>
      <c r="Z666" s="240"/>
    </row>
    <row r="667" spans="1:26" ht="12.75" customHeight="1">
      <c r="A667" s="1"/>
      <c r="B667" s="1"/>
      <c r="C667" s="1"/>
      <c r="D667" s="1"/>
      <c r="E667" s="1"/>
      <c r="F667" s="1"/>
      <c r="G667" s="1"/>
      <c r="H667" s="1"/>
      <c r="I667" s="1"/>
      <c r="J667" s="240"/>
      <c r="K667" s="240"/>
      <c r="L667" s="240"/>
      <c r="M667" s="240"/>
      <c r="N667" s="240"/>
      <c r="O667" s="240"/>
      <c r="P667" s="240"/>
      <c r="Q667" s="240"/>
      <c r="R667" s="240"/>
      <c r="S667" s="240"/>
      <c r="T667" s="240"/>
      <c r="U667" s="240"/>
      <c r="V667" s="240"/>
      <c r="W667" s="240"/>
      <c r="X667" s="240"/>
      <c r="Y667" s="240"/>
      <c r="Z667" s="240"/>
    </row>
    <row r="668" spans="1:26" ht="12.75" customHeight="1">
      <c r="A668" s="1"/>
      <c r="B668" s="1"/>
      <c r="C668" s="1"/>
      <c r="D668" s="1"/>
      <c r="E668" s="1"/>
      <c r="F668" s="1"/>
      <c r="G668" s="1"/>
      <c r="H668" s="1"/>
      <c r="I668" s="1"/>
      <c r="J668" s="240"/>
      <c r="K668" s="240"/>
      <c r="L668" s="240"/>
      <c r="M668" s="240"/>
      <c r="N668" s="240"/>
      <c r="O668" s="240"/>
      <c r="P668" s="240"/>
      <c r="Q668" s="240"/>
      <c r="R668" s="240"/>
      <c r="S668" s="240"/>
      <c r="T668" s="240"/>
      <c r="U668" s="240"/>
      <c r="V668" s="240"/>
      <c r="W668" s="240"/>
      <c r="X668" s="240"/>
      <c r="Y668" s="240"/>
      <c r="Z668" s="240"/>
    </row>
    <row r="669" spans="1:26" ht="12.75" customHeight="1">
      <c r="A669" s="1"/>
      <c r="B669" s="1"/>
      <c r="C669" s="1"/>
      <c r="D669" s="1"/>
      <c r="E669" s="1"/>
      <c r="F669" s="1"/>
      <c r="G669" s="1"/>
      <c r="H669" s="1"/>
      <c r="I669" s="1"/>
      <c r="J669" s="240"/>
      <c r="K669" s="240"/>
      <c r="L669" s="240"/>
      <c r="M669" s="240"/>
      <c r="N669" s="240"/>
      <c r="O669" s="240"/>
      <c r="P669" s="240"/>
      <c r="Q669" s="240"/>
      <c r="R669" s="240"/>
      <c r="S669" s="240"/>
      <c r="T669" s="240"/>
      <c r="U669" s="240"/>
      <c r="V669" s="240"/>
      <c r="W669" s="240"/>
      <c r="X669" s="240"/>
      <c r="Y669" s="240"/>
      <c r="Z669" s="240"/>
    </row>
    <row r="670" spans="1:26" ht="12.75" customHeight="1">
      <c r="A670" s="1"/>
      <c r="B670" s="1"/>
      <c r="C670" s="1"/>
      <c r="D670" s="1"/>
      <c r="E670" s="1"/>
      <c r="F670" s="1"/>
      <c r="G670" s="1"/>
      <c r="H670" s="1"/>
      <c r="I670" s="1"/>
      <c r="J670" s="240"/>
      <c r="K670" s="240"/>
      <c r="L670" s="240"/>
      <c r="M670" s="240"/>
      <c r="N670" s="240"/>
      <c r="O670" s="240"/>
      <c r="P670" s="240"/>
      <c r="Q670" s="240"/>
      <c r="R670" s="240"/>
      <c r="S670" s="240"/>
      <c r="T670" s="240"/>
      <c r="U670" s="240"/>
      <c r="V670" s="240"/>
      <c r="W670" s="240"/>
      <c r="X670" s="240"/>
      <c r="Y670" s="240"/>
      <c r="Z670" s="240"/>
    </row>
    <row r="671" spans="1:26" ht="12.75" customHeight="1">
      <c r="A671" s="1"/>
      <c r="B671" s="1"/>
      <c r="C671" s="1"/>
      <c r="D671" s="1"/>
      <c r="E671" s="1"/>
      <c r="F671" s="1"/>
      <c r="G671" s="1"/>
      <c r="H671" s="1"/>
      <c r="I671" s="1"/>
      <c r="J671" s="240"/>
      <c r="K671" s="240"/>
      <c r="L671" s="240"/>
      <c r="M671" s="240"/>
      <c r="N671" s="240"/>
      <c r="O671" s="240"/>
      <c r="P671" s="240"/>
      <c r="Q671" s="240"/>
      <c r="R671" s="240"/>
      <c r="S671" s="240"/>
      <c r="T671" s="240"/>
      <c r="U671" s="240"/>
      <c r="V671" s="240"/>
      <c r="W671" s="240"/>
      <c r="X671" s="240"/>
      <c r="Y671" s="240"/>
      <c r="Z671" s="240"/>
    </row>
    <row r="672" spans="1:26" ht="12.75" customHeight="1">
      <c r="A672" s="1"/>
      <c r="B672" s="1"/>
      <c r="C672" s="1"/>
      <c r="D672" s="1"/>
      <c r="E672" s="1"/>
      <c r="F672" s="1"/>
      <c r="G672" s="1"/>
      <c r="H672" s="1"/>
      <c r="I672" s="1"/>
      <c r="J672" s="240"/>
      <c r="K672" s="240"/>
      <c r="L672" s="240"/>
      <c r="M672" s="240"/>
      <c r="N672" s="240"/>
      <c r="O672" s="240"/>
      <c r="P672" s="240"/>
      <c r="Q672" s="240"/>
      <c r="R672" s="240"/>
      <c r="S672" s="240"/>
      <c r="T672" s="240"/>
      <c r="U672" s="240"/>
      <c r="V672" s="240"/>
      <c r="W672" s="240"/>
      <c r="X672" s="240"/>
      <c r="Y672" s="240"/>
      <c r="Z672" s="240"/>
    </row>
    <row r="673" spans="1:26" ht="12.75" customHeight="1">
      <c r="A673" s="1"/>
      <c r="B673" s="1"/>
      <c r="C673" s="1"/>
      <c r="D673" s="1"/>
      <c r="E673" s="1"/>
      <c r="F673" s="1"/>
      <c r="G673" s="1"/>
      <c r="H673" s="1"/>
      <c r="I673" s="1"/>
      <c r="J673" s="240"/>
      <c r="K673" s="240"/>
      <c r="L673" s="240"/>
      <c r="M673" s="240"/>
      <c r="N673" s="240"/>
      <c r="O673" s="240"/>
      <c r="P673" s="240"/>
      <c r="Q673" s="240"/>
      <c r="R673" s="240"/>
      <c r="S673" s="240"/>
      <c r="T673" s="240"/>
      <c r="U673" s="240"/>
      <c r="V673" s="240"/>
      <c r="W673" s="240"/>
      <c r="X673" s="240"/>
      <c r="Y673" s="240"/>
      <c r="Z673" s="240"/>
    </row>
    <row r="674" spans="1:26" ht="12.75" customHeight="1">
      <c r="A674" s="1"/>
      <c r="B674" s="1"/>
      <c r="C674" s="1"/>
      <c r="D674" s="1"/>
      <c r="E674" s="1"/>
      <c r="F674" s="1"/>
      <c r="G674" s="1"/>
      <c r="H674" s="1"/>
      <c r="I674" s="1"/>
      <c r="J674" s="240"/>
      <c r="K674" s="240"/>
      <c r="L674" s="240"/>
      <c r="M674" s="240"/>
      <c r="N674" s="240"/>
      <c r="O674" s="240"/>
      <c r="P674" s="240"/>
      <c r="Q674" s="240"/>
      <c r="R674" s="240"/>
      <c r="S674" s="240"/>
      <c r="T674" s="240"/>
      <c r="U674" s="240"/>
      <c r="V674" s="240"/>
      <c r="W674" s="240"/>
      <c r="X674" s="240"/>
      <c r="Y674" s="240"/>
      <c r="Z674" s="240"/>
    </row>
    <row r="675" spans="1:26" ht="12.75" customHeight="1">
      <c r="A675" s="1"/>
      <c r="B675" s="1"/>
      <c r="C675" s="1"/>
      <c r="D675" s="1"/>
      <c r="E675" s="1"/>
      <c r="F675" s="1"/>
      <c r="G675" s="1"/>
      <c r="H675" s="1"/>
      <c r="I675" s="1"/>
      <c r="J675" s="240"/>
      <c r="K675" s="240"/>
      <c r="L675" s="240"/>
      <c r="M675" s="240"/>
      <c r="N675" s="240"/>
      <c r="O675" s="240"/>
      <c r="P675" s="240"/>
      <c r="Q675" s="240"/>
      <c r="R675" s="240"/>
      <c r="S675" s="240"/>
      <c r="T675" s="240"/>
      <c r="U675" s="240"/>
      <c r="V675" s="240"/>
      <c r="W675" s="240"/>
      <c r="X675" s="240"/>
      <c r="Y675" s="240"/>
      <c r="Z675" s="240"/>
    </row>
    <row r="676" spans="1:26" ht="12.75" customHeight="1">
      <c r="A676" s="1"/>
      <c r="B676" s="1"/>
      <c r="C676" s="1"/>
      <c r="D676" s="1"/>
      <c r="E676" s="1"/>
      <c r="F676" s="1"/>
      <c r="G676" s="1"/>
      <c r="H676" s="1"/>
      <c r="I676" s="1"/>
      <c r="J676" s="240"/>
      <c r="K676" s="240"/>
      <c r="L676" s="240"/>
      <c r="M676" s="240"/>
      <c r="N676" s="240"/>
      <c r="O676" s="240"/>
      <c r="P676" s="240"/>
      <c r="Q676" s="240"/>
      <c r="R676" s="240"/>
      <c r="S676" s="240"/>
      <c r="T676" s="240"/>
      <c r="U676" s="240"/>
      <c r="V676" s="240"/>
      <c r="W676" s="240"/>
      <c r="X676" s="240"/>
      <c r="Y676" s="240"/>
      <c r="Z676" s="240"/>
    </row>
    <row r="677" spans="1:26" ht="12.75" customHeight="1">
      <c r="A677" s="1"/>
      <c r="B677" s="1"/>
      <c r="C677" s="1"/>
      <c r="D677" s="1"/>
      <c r="E677" s="1"/>
      <c r="F677" s="1"/>
      <c r="G677" s="1"/>
      <c r="H677" s="1"/>
      <c r="I677" s="1"/>
      <c r="J677" s="240"/>
      <c r="K677" s="240"/>
      <c r="L677" s="240"/>
      <c r="M677" s="240"/>
      <c r="N677" s="240"/>
      <c r="O677" s="240"/>
      <c r="P677" s="240"/>
      <c r="Q677" s="240"/>
      <c r="R677" s="240"/>
      <c r="S677" s="240"/>
      <c r="T677" s="240"/>
      <c r="U677" s="240"/>
      <c r="V677" s="240"/>
      <c r="W677" s="240"/>
      <c r="X677" s="240"/>
      <c r="Y677" s="240"/>
      <c r="Z677" s="240"/>
    </row>
    <row r="678" spans="1:26" ht="12.75" customHeight="1">
      <c r="A678" s="1"/>
      <c r="B678" s="1"/>
      <c r="C678" s="1"/>
      <c r="D678" s="1"/>
      <c r="E678" s="1"/>
      <c r="F678" s="1"/>
      <c r="G678" s="1"/>
      <c r="H678" s="1"/>
      <c r="I678" s="1"/>
      <c r="J678" s="240"/>
      <c r="K678" s="240"/>
      <c r="L678" s="240"/>
      <c r="M678" s="240"/>
      <c r="N678" s="240"/>
      <c r="O678" s="240"/>
      <c r="P678" s="240"/>
      <c r="Q678" s="240"/>
      <c r="R678" s="240"/>
      <c r="S678" s="240"/>
      <c r="T678" s="240"/>
      <c r="U678" s="240"/>
      <c r="V678" s="240"/>
      <c r="W678" s="240"/>
      <c r="X678" s="240"/>
      <c r="Y678" s="240"/>
      <c r="Z678" s="240"/>
    </row>
    <row r="679" spans="1:26" ht="12.75" customHeight="1">
      <c r="A679" s="1"/>
      <c r="B679" s="1"/>
      <c r="C679" s="1"/>
      <c r="D679" s="1"/>
      <c r="E679" s="1"/>
      <c r="F679" s="1"/>
      <c r="G679" s="1"/>
      <c r="H679" s="1"/>
      <c r="I679" s="1"/>
      <c r="J679" s="240"/>
      <c r="K679" s="240"/>
      <c r="L679" s="240"/>
      <c r="M679" s="240"/>
      <c r="N679" s="240"/>
      <c r="O679" s="240"/>
      <c r="P679" s="240"/>
      <c r="Q679" s="240"/>
      <c r="R679" s="240"/>
      <c r="S679" s="240"/>
      <c r="T679" s="240"/>
      <c r="U679" s="240"/>
      <c r="V679" s="240"/>
      <c r="W679" s="240"/>
      <c r="X679" s="240"/>
      <c r="Y679" s="240"/>
      <c r="Z679" s="240"/>
    </row>
    <row r="680" spans="1:26" ht="12.75" customHeight="1">
      <c r="A680" s="1"/>
      <c r="B680" s="1"/>
      <c r="C680" s="1"/>
      <c r="D680" s="1"/>
      <c r="E680" s="1"/>
      <c r="F680" s="1"/>
      <c r="G680" s="1"/>
      <c r="H680" s="1"/>
      <c r="I680" s="1"/>
      <c r="J680" s="240"/>
      <c r="K680" s="240"/>
      <c r="L680" s="240"/>
      <c r="M680" s="240"/>
      <c r="N680" s="240"/>
      <c r="O680" s="240"/>
      <c r="P680" s="240"/>
      <c r="Q680" s="240"/>
      <c r="R680" s="240"/>
      <c r="S680" s="240"/>
      <c r="T680" s="240"/>
      <c r="U680" s="240"/>
      <c r="V680" s="240"/>
      <c r="W680" s="240"/>
      <c r="X680" s="240"/>
      <c r="Y680" s="240"/>
      <c r="Z680" s="240"/>
    </row>
    <row r="681" spans="1:26" ht="12.75" customHeight="1">
      <c r="A681" s="1"/>
      <c r="B681" s="1"/>
      <c r="C681" s="1"/>
      <c r="D681" s="1"/>
      <c r="E681" s="1"/>
      <c r="F681" s="1"/>
      <c r="G681" s="1"/>
      <c r="H681" s="1"/>
      <c r="I681" s="1"/>
      <c r="J681" s="240"/>
      <c r="K681" s="240"/>
      <c r="L681" s="240"/>
      <c r="M681" s="240"/>
      <c r="N681" s="240"/>
      <c r="O681" s="240"/>
      <c r="P681" s="240"/>
      <c r="Q681" s="240"/>
      <c r="R681" s="240"/>
      <c r="S681" s="240"/>
      <c r="T681" s="240"/>
      <c r="U681" s="240"/>
      <c r="V681" s="240"/>
      <c r="W681" s="240"/>
      <c r="X681" s="240"/>
      <c r="Y681" s="240"/>
      <c r="Z681" s="240"/>
    </row>
    <row r="682" spans="1:26" ht="12.75" customHeight="1">
      <c r="A682" s="1"/>
      <c r="B682" s="1"/>
      <c r="C682" s="1"/>
      <c r="D682" s="1"/>
      <c r="E682" s="1"/>
      <c r="F682" s="1"/>
      <c r="G682" s="1"/>
      <c r="H682" s="1"/>
      <c r="I682" s="1"/>
      <c r="J682" s="240"/>
      <c r="K682" s="240"/>
      <c r="L682" s="240"/>
      <c r="M682" s="240"/>
      <c r="N682" s="240"/>
      <c r="O682" s="240"/>
      <c r="P682" s="240"/>
      <c r="Q682" s="240"/>
      <c r="R682" s="240"/>
      <c r="S682" s="240"/>
      <c r="T682" s="240"/>
      <c r="U682" s="240"/>
      <c r="V682" s="240"/>
      <c r="W682" s="240"/>
      <c r="X682" s="240"/>
      <c r="Y682" s="240"/>
      <c r="Z682" s="240"/>
    </row>
    <row r="683" spans="1:26" ht="12.75" customHeight="1">
      <c r="A683" s="1"/>
      <c r="B683" s="1"/>
      <c r="C683" s="1"/>
      <c r="D683" s="1"/>
      <c r="E683" s="1"/>
      <c r="F683" s="1"/>
      <c r="G683" s="1"/>
      <c r="H683" s="1"/>
      <c r="I683" s="1"/>
      <c r="J683" s="240"/>
      <c r="K683" s="240"/>
      <c r="L683" s="240"/>
      <c r="M683" s="240"/>
      <c r="N683" s="240"/>
      <c r="O683" s="240"/>
      <c r="P683" s="240"/>
      <c r="Q683" s="240"/>
      <c r="R683" s="240"/>
      <c r="S683" s="240"/>
      <c r="T683" s="240"/>
      <c r="U683" s="240"/>
      <c r="V683" s="240"/>
      <c r="W683" s="240"/>
      <c r="X683" s="240"/>
      <c r="Y683" s="240"/>
      <c r="Z683" s="240"/>
    </row>
    <row r="684" spans="1:26" ht="12.75" customHeight="1">
      <c r="A684" s="1"/>
      <c r="B684" s="1"/>
      <c r="C684" s="1"/>
      <c r="D684" s="1"/>
      <c r="E684" s="1"/>
      <c r="F684" s="1"/>
      <c r="G684" s="1"/>
      <c r="H684" s="1"/>
      <c r="I684" s="1"/>
      <c r="J684" s="240"/>
      <c r="K684" s="240"/>
      <c r="L684" s="240"/>
      <c r="M684" s="240"/>
      <c r="N684" s="240"/>
      <c r="O684" s="240"/>
      <c r="P684" s="240"/>
      <c r="Q684" s="240"/>
      <c r="R684" s="240"/>
      <c r="S684" s="240"/>
      <c r="T684" s="240"/>
      <c r="U684" s="240"/>
      <c r="V684" s="240"/>
      <c r="W684" s="240"/>
      <c r="X684" s="240"/>
      <c r="Y684" s="240"/>
      <c r="Z684" s="240"/>
    </row>
    <row r="685" spans="1:26" ht="12.75" customHeight="1">
      <c r="A685" s="1"/>
      <c r="B685" s="1"/>
      <c r="C685" s="1"/>
      <c r="D685" s="1"/>
      <c r="E685" s="1"/>
      <c r="F685" s="1"/>
      <c r="G685" s="1"/>
      <c r="H685" s="1"/>
      <c r="I685" s="1"/>
      <c r="J685" s="240"/>
      <c r="K685" s="240"/>
      <c r="L685" s="240"/>
      <c r="M685" s="240"/>
      <c r="N685" s="240"/>
      <c r="O685" s="240"/>
      <c r="P685" s="240"/>
      <c r="Q685" s="240"/>
      <c r="R685" s="240"/>
      <c r="S685" s="240"/>
      <c r="T685" s="240"/>
      <c r="U685" s="240"/>
      <c r="V685" s="240"/>
      <c r="W685" s="240"/>
      <c r="X685" s="240"/>
      <c r="Y685" s="240"/>
      <c r="Z685" s="240"/>
    </row>
    <row r="686" spans="1:26" ht="12.75" customHeight="1">
      <c r="A686" s="1"/>
      <c r="B686" s="1"/>
      <c r="C686" s="1"/>
      <c r="D686" s="1"/>
      <c r="E686" s="1"/>
      <c r="F686" s="1"/>
      <c r="G686" s="1"/>
      <c r="H686" s="1"/>
      <c r="I686" s="1"/>
      <c r="J686" s="240"/>
      <c r="K686" s="240"/>
      <c r="L686" s="240"/>
      <c r="M686" s="240"/>
      <c r="N686" s="240"/>
      <c r="O686" s="240"/>
      <c r="P686" s="240"/>
      <c r="Q686" s="240"/>
      <c r="R686" s="240"/>
      <c r="S686" s="240"/>
      <c r="T686" s="240"/>
      <c r="U686" s="240"/>
      <c r="V686" s="240"/>
      <c r="W686" s="240"/>
      <c r="X686" s="240"/>
      <c r="Y686" s="240"/>
      <c r="Z686" s="240"/>
    </row>
    <row r="687" spans="1:26" ht="12.75" customHeight="1">
      <c r="A687" s="1"/>
      <c r="B687" s="1"/>
      <c r="C687" s="1"/>
      <c r="D687" s="1"/>
      <c r="E687" s="1"/>
      <c r="F687" s="1"/>
      <c r="G687" s="1"/>
      <c r="H687" s="1"/>
      <c r="I687" s="1"/>
      <c r="J687" s="240"/>
      <c r="K687" s="240"/>
      <c r="L687" s="240"/>
      <c r="M687" s="240"/>
      <c r="N687" s="240"/>
      <c r="O687" s="240"/>
      <c r="P687" s="240"/>
      <c r="Q687" s="240"/>
      <c r="R687" s="240"/>
      <c r="S687" s="240"/>
      <c r="T687" s="240"/>
      <c r="U687" s="240"/>
      <c r="V687" s="240"/>
      <c r="W687" s="240"/>
      <c r="X687" s="240"/>
      <c r="Y687" s="240"/>
      <c r="Z687" s="240"/>
    </row>
    <row r="688" spans="1:26" ht="12.75" customHeight="1">
      <c r="A688" s="1"/>
      <c r="B688" s="1"/>
      <c r="C688" s="1"/>
      <c r="D688" s="1"/>
      <c r="E688" s="1"/>
      <c r="F688" s="1"/>
      <c r="G688" s="1"/>
      <c r="H688" s="1"/>
      <c r="I688" s="1"/>
      <c r="J688" s="240"/>
      <c r="K688" s="240"/>
      <c r="L688" s="240"/>
      <c r="M688" s="240"/>
      <c r="N688" s="240"/>
      <c r="O688" s="240"/>
      <c r="P688" s="240"/>
      <c r="Q688" s="240"/>
      <c r="R688" s="240"/>
      <c r="S688" s="240"/>
      <c r="T688" s="240"/>
      <c r="U688" s="240"/>
      <c r="V688" s="240"/>
      <c r="W688" s="240"/>
      <c r="X688" s="240"/>
      <c r="Y688" s="240"/>
      <c r="Z688" s="240"/>
    </row>
    <row r="689" spans="1:26" ht="12.75" customHeight="1">
      <c r="A689" s="1"/>
      <c r="B689" s="1"/>
      <c r="C689" s="1"/>
      <c r="D689" s="1"/>
      <c r="E689" s="1"/>
      <c r="F689" s="1"/>
      <c r="G689" s="1"/>
      <c r="H689" s="1"/>
      <c r="I689" s="1"/>
      <c r="J689" s="240"/>
      <c r="K689" s="240"/>
      <c r="L689" s="240"/>
      <c r="M689" s="240"/>
      <c r="N689" s="240"/>
      <c r="O689" s="240"/>
      <c r="P689" s="240"/>
      <c r="Q689" s="240"/>
      <c r="R689" s="240"/>
      <c r="S689" s="240"/>
      <c r="T689" s="240"/>
      <c r="U689" s="240"/>
      <c r="V689" s="240"/>
      <c r="W689" s="240"/>
      <c r="X689" s="240"/>
      <c r="Y689" s="240"/>
      <c r="Z689" s="240"/>
    </row>
    <row r="690" spans="1:26" ht="12.75" customHeight="1">
      <c r="A690" s="1"/>
      <c r="B690" s="1"/>
      <c r="C690" s="1"/>
      <c r="D690" s="1"/>
      <c r="E690" s="1"/>
      <c r="F690" s="1"/>
      <c r="G690" s="1"/>
      <c r="H690" s="1"/>
      <c r="I690" s="1"/>
      <c r="J690" s="240"/>
      <c r="K690" s="240"/>
      <c r="L690" s="240"/>
      <c r="M690" s="240"/>
      <c r="N690" s="240"/>
      <c r="O690" s="240"/>
      <c r="P690" s="240"/>
      <c r="Q690" s="240"/>
      <c r="R690" s="240"/>
      <c r="S690" s="240"/>
      <c r="T690" s="240"/>
      <c r="U690" s="240"/>
      <c r="V690" s="240"/>
      <c r="W690" s="240"/>
      <c r="X690" s="240"/>
      <c r="Y690" s="240"/>
      <c r="Z690" s="240"/>
    </row>
    <row r="691" spans="1:26" ht="12.75" customHeight="1">
      <c r="A691" s="1"/>
      <c r="B691" s="1"/>
      <c r="C691" s="1"/>
      <c r="D691" s="1"/>
      <c r="E691" s="1"/>
      <c r="F691" s="1"/>
      <c r="G691" s="1"/>
      <c r="H691" s="1"/>
      <c r="I691" s="1"/>
      <c r="J691" s="240"/>
      <c r="K691" s="240"/>
      <c r="L691" s="240"/>
      <c r="M691" s="240"/>
      <c r="N691" s="240"/>
      <c r="O691" s="240"/>
      <c r="P691" s="240"/>
      <c r="Q691" s="240"/>
      <c r="R691" s="240"/>
      <c r="S691" s="240"/>
      <c r="T691" s="240"/>
      <c r="U691" s="240"/>
      <c r="V691" s="240"/>
      <c r="W691" s="240"/>
      <c r="X691" s="240"/>
      <c r="Y691" s="240"/>
      <c r="Z691" s="240"/>
    </row>
    <row r="692" spans="1:26" ht="12.75" customHeight="1">
      <c r="A692" s="1"/>
      <c r="B692" s="1"/>
      <c r="C692" s="1"/>
      <c r="D692" s="1"/>
      <c r="E692" s="1"/>
      <c r="F692" s="1"/>
      <c r="G692" s="1"/>
      <c r="H692" s="1"/>
      <c r="I692" s="1"/>
      <c r="J692" s="240"/>
      <c r="K692" s="240"/>
      <c r="L692" s="240"/>
      <c r="M692" s="240"/>
      <c r="N692" s="240"/>
      <c r="O692" s="240"/>
      <c r="P692" s="240"/>
      <c r="Q692" s="240"/>
      <c r="R692" s="240"/>
      <c r="S692" s="240"/>
      <c r="T692" s="240"/>
      <c r="U692" s="240"/>
      <c r="V692" s="240"/>
      <c r="W692" s="240"/>
      <c r="X692" s="240"/>
      <c r="Y692" s="240"/>
      <c r="Z692" s="240"/>
    </row>
    <row r="693" spans="1:26" ht="12.75" customHeight="1">
      <c r="A693" s="1"/>
      <c r="B693" s="1"/>
      <c r="C693" s="1"/>
      <c r="D693" s="1"/>
      <c r="E693" s="1"/>
      <c r="F693" s="1"/>
      <c r="G693" s="1"/>
      <c r="H693" s="1"/>
      <c r="I693" s="1"/>
      <c r="J693" s="240"/>
      <c r="K693" s="240"/>
      <c r="L693" s="240"/>
      <c r="M693" s="240"/>
      <c r="N693" s="240"/>
      <c r="O693" s="240"/>
      <c r="P693" s="240"/>
      <c r="Q693" s="240"/>
      <c r="R693" s="240"/>
      <c r="S693" s="240"/>
      <c r="T693" s="240"/>
      <c r="U693" s="240"/>
      <c r="V693" s="240"/>
      <c r="W693" s="240"/>
      <c r="X693" s="240"/>
      <c r="Y693" s="240"/>
      <c r="Z693" s="240"/>
    </row>
    <row r="694" spans="1:26" ht="12.75" customHeight="1">
      <c r="A694" s="1"/>
      <c r="B694" s="1"/>
      <c r="C694" s="1"/>
      <c r="D694" s="1"/>
      <c r="E694" s="1"/>
      <c r="F694" s="1"/>
      <c r="G694" s="1"/>
      <c r="H694" s="1"/>
      <c r="I694" s="1"/>
      <c r="J694" s="240"/>
      <c r="K694" s="240"/>
      <c r="L694" s="240"/>
      <c r="M694" s="240"/>
      <c r="N694" s="240"/>
      <c r="O694" s="240"/>
      <c r="P694" s="240"/>
      <c r="Q694" s="240"/>
      <c r="R694" s="240"/>
      <c r="S694" s="240"/>
      <c r="T694" s="240"/>
      <c r="U694" s="240"/>
      <c r="V694" s="240"/>
      <c r="W694" s="240"/>
      <c r="X694" s="240"/>
      <c r="Y694" s="240"/>
      <c r="Z694" s="240"/>
    </row>
    <row r="695" spans="1:26" ht="12.75" customHeight="1">
      <c r="A695" s="1"/>
      <c r="B695" s="1"/>
      <c r="C695" s="1"/>
      <c r="D695" s="1"/>
      <c r="E695" s="1"/>
      <c r="F695" s="1"/>
      <c r="G695" s="1"/>
      <c r="H695" s="1"/>
      <c r="I695" s="1"/>
      <c r="J695" s="240"/>
      <c r="K695" s="240"/>
      <c r="L695" s="240"/>
      <c r="M695" s="240"/>
      <c r="N695" s="240"/>
      <c r="O695" s="240"/>
      <c r="P695" s="240"/>
      <c r="Q695" s="240"/>
      <c r="R695" s="240"/>
      <c r="S695" s="240"/>
      <c r="T695" s="240"/>
      <c r="U695" s="240"/>
      <c r="V695" s="240"/>
      <c r="W695" s="240"/>
      <c r="X695" s="240"/>
      <c r="Y695" s="240"/>
      <c r="Z695" s="240"/>
    </row>
    <row r="696" spans="1:26" ht="12.75" customHeight="1">
      <c r="A696" s="1"/>
      <c r="B696" s="1"/>
      <c r="C696" s="1"/>
      <c r="D696" s="1"/>
      <c r="E696" s="1"/>
      <c r="F696" s="1"/>
      <c r="G696" s="1"/>
      <c r="H696" s="1"/>
      <c r="I696" s="1"/>
      <c r="J696" s="240"/>
      <c r="K696" s="240"/>
      <c r="L696" s="240"/>
      <c r="M696" s="240"/>
      <c r="N696" s="240"/>
      <c r="O696" s="240"/>
      <c r="P696" s="240"/>
      <c r="Q696" s="240"/>
      <c r="R696" s="240"/>
      <c r="S696" s="240"/>
      <c r="T696" s="240"/>
      <c r="U696" s="240"/>
      <c r="V696" s="240"/>
      <c r="W696" s="240"/>
      <c r="X696" s="240"/>
      <c r="Y696" s="240"/>
      <c r="Z696" s="240"/>
    </row>
    <row r="697" spans="1:26" ht="12.75" customHeight="1">
      <c r="A697" s="1"/>
      <c r="B697" s="1"/>
      <c r="C697" s="1"/>
      <c r="D697" s="1"/>
      <c r="E697" s="1"/>
      <c r="F697" s="1"/>
      <c r="G697" s="1"/>
      <c r="H697" s="1"/>
      <c r="I697" s="1"/>
      <c r="J697" s="240"/>
      <c r="K697" s="240"/>
      <c r="L697" s="240"/>
      <c r="M697" s="240"/>
      <c r="N697" s="240"/>
      <c r="O697" s="240"/>
      <c r="P697" s="240"/>
      <c r="Q697" s="240"/>
      <c r="R697" s="240"/>
      <c r="S697" s="240"/>
      <c r="T697" s="240"/>
      <c r="U697" s="240"/>
      <c r="V697" s="240"/>
      <c r="W697" s="240"/>
      <c r="X697" s="240"/>
      <c r="Y697" s="240"/>
      <c r="Z697" s="240"/>
    </row>
    <row r="698" spans="1:26" ht="12.75" customHeight="1">
      <c r="A698" s="1"/>
      <c r="B698" s="1"/>
      <c r="C698" s="1"/>
      <c r="D698" s="1"/>
      <c r="E698" s="1"/>
      <c r="F698" s="1"/>
      <c r="G698" s="1"/>
      <c r="H698" s="1"/>
      <c r="I698" s="1"/>
      <c r="J698" s="240"/>
      <c r="K698" s="240"/>
      <c r="L698" s="240"/>
      <c r="M698" s="240"/>
      <c r="N698" s="240"/>
      <c r="O698" s="240"/>
      <c r="P698" s="240"/>
      <c r="Q698" s="240"/>
      <c r="R698" s="240"/>
      <c r="S698" s="240"/>
      <c r="T698" s="240"/>
      <c r="U698" s="240"/>
      <c r="V698" s="240"/>
      <c r="W698" s="240"/>
      <c r="X698" s="240"/>
      <c r="Y698" s="240"/>
      <c r="Z698" s="240"/>
    </row>
    <row r="699" spans="1:26" ht="12.75" customHeight="1">
      <c r="A699" s="1"/>
      <c r="B699" s="1"/>
      <c r="C699" s="1"/>
      <c r="D699" s="1"/>
      <c r="E699" s="1"/>
      <c r="F699" s="1"/>
      <c r="G699" s="1"/>
      <c r="H699" s="1"/>
      <c r="I699" s="1"/>
      <c r="J699" s="240"/>
      <c r="K699" s="240"/>
      <c r="L699" s="240"/>
      <c r="M699" s="240"/>
      <c r="N699" s="240"/>
      <c r="O699" s="240"/>
      <c r="P699" s="240"/>
      <c r="Q699" s="240"/>
      <c r="R699" s="240"/>
      <c r="S699" s="240"/>
      <c r="T699" s="240"/>
      <c r="U699" s="240"/>
      <c r="V699" s="240"/>
      <c r="W699" s="240"/>
      <c r="X699" s="240"/>
      <c r="Y699" s="240"/>
      <c r="Z699" s="240"/>
    </row>
    <row r="700" spans="1:26" ht="12.75" customHeight="1">
      <c r="A700" s="1"/>
      <c r="B700" s="1"/>
      <c r="C700" s="1"/>
      <c r="D700" s="1"/>
      <c r="E700" s="1"/>
      <c r="F700" s="1"/>
      <c r="G700" s="1"/>
      <c r="H700" s="1"/>
      <c r="I700" s="1"/>
      <c r="J700" s="240"/>
      <c r="K700" s="240"/>
      <c r="L700" s="240"/>
      <c r="M700" s="240"/>
      <c r="N700" s="240"/>
      <c r="O700" s="240"/>
      <c r="P700" s="240"/>
      <c r="Q700" s="240"/>
      <c r="R700" s="240"/>
      <c r="S700" s="240"/>
      <c r="T700" s="240"/>
      <c r="U700" s="240"/>
      <c r="V700" s="240"/>
      <c r="W700" s="240"/>
      <c r="X700" s="240"/>
      <c r="Y700" s="240"/>
      <c r="Z700" s="240"/>
    </row>
    <row r="701" spans="1:26" ht="12.75" customHeight="1">
      <c r="A701" s="1"/>
      <c r="B701" s="1"/>
      <c r="C701" s="1"/>
      <c r="D701" s="1"/>
      <c r="E701" s="1"/>
      <c r="F701" s="1"/>
      <c r="G701" s="1"/>
      <c r="H701" s="1"/>
      <c r="I701" s="1"/>
      <c r="J701" s="240"/>
      <c r="K701" s="240"/>
      <c r="L701" s="240"/>
      <c r="M701" s="240"/>
      <c r="N701" s="240"/>
      <c r="O701" s="240"/>
      <c r="P701" s="240"/>
      <c r="Q701" s="240"/>
      <c r="R701" s="240"/>
      <c r="S701" s="240"/>
      <c r="T701" s="240"/>
      <c r="U701" s="240"/>
      <c r="V701" s="240"/>
      <c r="W701" s="240"/>
      <c r="X701" s="240"/>
      <c r="Y701" s="240"/>
      <c r="Z701" s="240"/>
    </row>
    <row r="702" spans="1:26" ht="12.75" customHeight="1">
      <c r="A702" s="1"/>
      <c r="B702" s="1"/>
      <c r="C702" s="1"/>
      <c r="D702" s="1"/>
      <c r="E702" s="1"/>
      <c r="F702" s="1"/>
      <c r="G702" s="1"/>
      <c r="H702" s="1"/>
      <c r="I702" s="1"/>
      <c r="J702" s="240"/>
      <c r="K702" s="240"/>
      <c r="L702" s="240"/>
      <c r="M702" s="240"/>
      <c r="N702" s="240"/>
      <c r="O702" s="240"/>
      <c r="P702" s="240"/>
      <c r="Q702" s="240"/>
      <c r="R702" s="240"/>
      <c r="S702" s="240"/>
      <c r="T702" s="240"/>
      <c r="U702" s="240"/>
      <c r="V702" s="240"/>
      <c r="W702" s="240"/>
      <c r="X702" s="240"/>
      <c r="Y702" s="240"/>
      <c r="Z702" s="240"/>
    </row>
    <row r="703" spans="1:26" ht="12.75" customHeight="1">
      <c r="A703" s="1"/>
      <c r="B703" s="1"/>
      <c r="C703" s="1"/>
      <c r="D703" s="1"/>
      <c r="E703" s="1"/>
      <c r="F703" s="1"/>
      <c r="G703" s="1"/>
      <c r="H703" s="1"/>
      <c r="I703" s="1"/>
      <c r="J703" s="240"/>
      <c r="K703" s="240"/>
      <c r="L703" s="240"/>
      <c r="M703" s="240"/>
      <c r="N703" s="240"/>
      <c r="O703" s="240"/>
      <c r="P703" s="240"/>
      <c r="Q703" s="240"/>
      <c r="R703" s="240"/>
      <c r="S703" s="240"/>
      <c r="T703" s="240"/>
      <c r="U703" s="240"/>
      <c r="V703" s="240"/>
      <c r="W703" s="240"/>
      <c r="X703" s="240"/>
      <c r="Y703" s="240"/>
      <c r="Z703" s="240"/>
    </row>
    <row r="704" spans="1:26" ht="12.75" customHeight="1">
      <c r="A704" s="1"/>
      <c r="B704" s="1"/>
      <c r="C704" s="1"/>
      <c r="D704" s="1"/>
      <c r="E704" s="1"/>
      <c r="F704" s="1"/>
      <c r="G704" s="1"/>
      <c r="H704" s="1"/>
      <c r="I704" s="1"/>
      <c r="J704" s="240"/>
      <c r="K704" s="240"/>
      <c r="L704" s="240"/>
      <c r="M704" s="240"/>
      <c r="N704" s="240"/>
      <c r="O704" s="240"/>
      <c r="P704" s="240"/>
      <c r="Q704" s="240"/>
      <c r="R704" s="240"/>
      <c r="S704" s="240"/>
      <c r="T704" s="240"/>
      <c r="U704" s="240"/>
      <c r="V704" s="240"/>
      <c r="W704" s="240"/>
      <c r="X704" s="240"/>
      <c r="Y704" s="240"/>
      <c r="Z704" s="240"/>
    </row>
    <row r="705" spans="1:26" ht="12.75" customHeight="1">
      <c r="A705" s="1"/>
      <c r="B705" s="1"/>
      <c r="C705" s="1"/>
      <c r="D705" s="1"/>
      <c r="E705" s="1"/>
      <c r="F705" s="1"/>
      <c r="G705" s="1"/>
      <c r="H705" s="1"/>
      <c r="I705" s="1"/>
      <c r="J705" s="240"/>
      <c r="K705" s="240"/>
      <c r="L705" s="240"/>
      <c r="M705" s="240"/>
      <c r="N705" s="240"/>
      <c r="O705" s="240"/>
      <c r="P705" s="240"/>
      <c r="Q705" s="240"/>
      <c r="R705" s="240"/>
      <c r="S705" s="240"/>
      <c r="T705" s="240"/>
      <c r="U705" s="240"/>
      <c r="V705" s="240"/>
      <c r="W705" s="240"/>
      <c r="X705" s="240"/>
      <c r="Y705" s="240"/>
      <c r="Z705" s="240"/>
    </row>
    <row r="706" spans="1:26" ht="12.75" customHeight="1">
      <c r="A706" s="1"/>
      <c r="B706" s="1"/>
      <c r="C706" s="1"/>
      <c r="D706" s="1"/>
      <c r="E706" s="1"/>
      <c r="F706" s="1"/>
      <c r="G706" s="1"/>
      <c r="H706" s="1"/>
      <c r="I706" s="1"/>
      <c r="J706" s="240"/>
      <c r="K706" s="240"/>
      <c r="L706" s="240"/>
      <c r="M706" s="240"/>
      <c r="N706" s="240"/>
      <c r="O706" s="240"/>
      <c r="P706" s="240"/>
      <c r="Q706" s="240"/>
      <c r="R706" s="240"/>
      <c r="S706" s="240"/>
      <c r="T706" s="240"/>
      <c r="U706" s="240"/>
      <c r="V706" s="240"/>
      <c r="W706" s="240"/>
      <c r="X706" s="240"/>
      <c r="Y706" s="240"/>
      <c r="Z706" s="240"/>
    </row>
    <row r="707" spans="1:26" ht="12.75" customHeight="1">
      <c r="A707" s="1"/>
      <c r="B707" s="1"/>
      <c r="C707" s="1"/>
      <c r="D707" s="1"/>
      <c r="E707" s="1"/>
      <c r="F707" s="1"/>
      <c r="G707" s="1"/>
      <c r="H707" s="1"/>
      <c r="I707" s="1"/>
      <c r="J707" s="240"/>
      <c r="K707" s="240"/>
      <c r="L707" s="240"/>
      <c r="M707" s="240"/>
      <c r="N707" s="240"/>
      <c r="O707" s="240"/>
      <c r="P707" s="240"/>
      <c r="Q707" s="240"/>
      <c r="R707" s="240"/>
      <c r="S707" s="240"/>
      <c r="T707" s="240"/>
      <c r="U707" s="240"/>
      <c r="V707" s="240"/>
      <c r="W707" s="240"/>
      <c r="X707" s="240"/>
      <c r="Y707" s="240"/>
      <c r="Z707" s="240"/>
    </row>
    <row r="708" spans="1:26" ht="12.75" customHeight="1">
      <c r="A708" s="1"/>
      <c r="B708" s="1"/>
      <c r="C708" s="1"/>
      <c r="D708" s="1"/>
      <c r="E708" s="1"/>
      <c r="F708" s="1"/>
      <c r="G708" s="1"/>
      <c r="H708" s="1"/>
      <c r="I708" s="1"/>
      <c r="J708" s="240"/>
      <c r="K708" s="240"/>
      <c r="L708" s="240"/>
      <c r="M708" s="240"/>
      <c r="N708" s="240"/>
      <c r="O708" s="240"/>
      <c r="P708" s="240"/>
      <c r="Q708" s="240"/>
      <c r="R708" s="240"/>
      <c r="S708" s="240"/>
      <c r="T708" s="240"/>
      <c r="U708" s="240"/>
      <c r="V708" s="240"/>
      <c r="W708" s="240"/>
      <c r="X708" s="240"/>
      <c r="Y708" s="240"/>
      <c r="Z708" s="240"/>
    </row>
    <row r="709" spans="1:26" ht="12.75" customHeight="1">
      <c r="A709" s="1"/>
      <c r="B709" s="1"/>
      <c r="C709" s="1"/>
      <c r="D709" s="1"/>
      <c r="E709" s="1"/>
      <c r="F709" s="1"/>
      <c r="G709" s="1"/>
      <c r="H709" s="1"/>
      <c r="I709" s="1"/>
      <c r="J709" s="240"/>
      <c r="K709" s="240"/>
      <c r="L709" s="240"/>
      <c r="M709" s="240"/>
      <c r="N709" s="240"/>
      <c r="O709" s="240"/>
      <c r="P709" s="240"/>
      <c r="Q709" s="240"/>
      <c r="R709" s="240"/>
      <c r="S709" s="240"/>
      <c r="T709" s="240"/>
      <c r="U709" s="240"/>
      <c r="V709" s="240"/>
      <c r="W709" s="240"/>
      <c r="X709" s="240"/>
      <c r="Y709" s="240"/>
      <c r="Z709" s="240"/>
    </row>
    <row r="710" spans="1:26" ht="12.75" customHeight="1">
      <c r="A710" s="1"/>
      <c r="B710" s="1"/>
      <c r="C710" s="1"/>
      <c r="D710" s="1"/>
      <c r="E710" s="1"/>
      <c r="F710" s="1"/>
      <c r="G710" s="1"/>
      <c r="H710" s="1"/>
      <c r="I710" s="1"/>
      <c r="J710" s="240"/>
      <c r="K710" s="240"/>
      <c r="L710" s="240"/>
      <c r="M710" s="240"/>
      <c r="N710" s="240"/>
      <c r="O710" s="240"/>
      <c r="P710" s="240"/>
      <c r="Q710" s="240"/>
      <c r="R710" s="240"/>
      <c r="S710" s="240"/>
      <c r="T710" s="240"/>
      <c r="U710" s="240"/>
      <c r="V710" s="240"/>
      <c r="W710" s="240"/>
      <c r="X710" s="240"/>
      <c r="Y710" s="240"/>
      <c r="Z710" s="240"/>
    </row>
    <row r="711" spans="1:26" ht="12.75" customHeight="1">
      <c r="A711" s="1"/>
      <c r="B711" s="1"/>
      <c r="C711" s="1"/>
      <c r="D711" s="1"/>
      <c r="E711" s="1"/>
      <c r="F711" s="1"/>
      <c r="G711" s="1"/>
      <c r="H711" s="1"/>
      <c r="I711" s="1"/>
      <c r="J711" s="240"/>
      <c r="K711" s="240"/>
      <c r="L711" s="240"/>
      <c r="M711" s="240"/>
      <c r="N711" s="240"/>
      <c r="O711" s="240"/>
      <c r="P711" s="240"/>
      <c r="Q711" s="240"/>
      <c r="R711" s="240"/>
      <c r="S711" s="240"/>
      <c r="T711" s="240"/>
      <c r="U711" s="240"/>
      <c r="V711" s="240"/>
      <c r="W711" s="240"/>
      <c r="X711" s="240"/>
      <c r="Y711" s="240"/>
      <c r="Z711" s="240"/>
    </row>
    <row r="712" spans="1:26" ht="12.75" customHeight="1">
      <c r="A712" s="1"/>
      <c r="B712" s="1"/>
      <c r="C712" s="1"/>
      <c r="D712" s="1"/>
      <c r="E712" s="1"/>
      <c r="F712" s="1"/>
      <c r="G712" s="1"/>
      <c r="H712" s="1"/>
      <c r="I712" s="1"/>
      <c r="J712" s="240"/>
      <c r="K712" s="240"/>
      <c r="L712" s="240"/>
      <c r="M712" s="240"/>
      <c r="N712" s="240"/>
      <c r="O712" s="240"/>
      <c r="P712" s="240"/>
      <c r="Q712" s="240"/>
      <c r="R712" s="240"/>
      <c r="S712" s="240"/>
      <c r="T712" s="240"/>
      <c r="U712" s="240"/>
      <c r="V712" s="240"/>
      <c r="W712" s="240"/>
      <c r="X712" s="240"/>
      <c r="Y712" s="240"/>
      <c r="Z712" s="240"/>
    </row>
    <row r="713" spans="1:26" ht="12.75" customHeight="1">
      <c r="A713" s="1"/>
      <c r="B713" s="1"/>
      <c r="C713" s="1"/>
      <c r="D713" s="1"/>
      <c r="E713" s="1"/>
      <c r="F713" s="1"/>
      <c r="G713" s="1"/>
      <c r="H713" s="1"/>
      <c r="I713" s="1"/>
      <c r="J713" s="240"/>
      <c r="K713" s="240"/>
      <c r="L713" s="240"/>
      <c r="M713" s="240"/>
      <c r="N713" s="240"/>
      <c r="O713" s="240"/>
      <c r="P713" s="240"/>
      <c r="Q713" s="240"/>
      <c r="R713" s="240"/>
      <c r="S713" s="240"/>
      <c r="T713" s="240"/>
      <c r="U713" s="240"/>
      <c r="V713" s="240"/>
      <c r="W713" s="240"/>
      <c r="X713" s="240"/>
      <c r="Y713" s="240"/>
      <c r="Z713" s="240"/>
    </row>
    <row r="714" spans="1:26" ht="12.75" customHeight="1">
      <c r="A714" s="1"/>
      <c r="B714" s="1"/>
      <c r="C714" s="1"/>
      <c r="D714" s="1"/>
      <c r="E714" s="1"/>
      <c r="F714" s="1"/>
      <c r="G714" s="1"/>
      <c r="H714" s="1"/>
      <c r="I714" s="1"/>
      <c r="J714" s="240"/>
      <c r="K714" s="240"/>
      <c r="L714" s="240"/>
      <c r="M714" s="240"/>
      <c r="N714" s="240"/>
      <c r="O714" s="240"/>
      <c r="P714" s="240"/>
      <c r="Q714" s="240"/>
      <c r="R714" s="240"/>
      <c r="S714" s="240"/>
      <c r="T714" s="240"/>
      <c r="U714" s="240"/>
      <c r="V714" s="240"/>
      <c r="W714" s="240"/>
      <c r="X714" s="240"/>
      <c r="Y714" s="240"/>
      <c r="Z714" s="240"/>
    </row>
    <row r="715" spans="1:26" ht="12.75" customHeight="1">
      <c r="A715" s="1"/>
      <c r="B715" s="1"/>
      <c r="C715" s="1"/>
      <c r="D715" s="1"/>
      <c r="E715" s="1"/>
      <c r="F715" s="1"/>
      <c r="G715" s="1"/>
      <c r="H715" s="1"/>
      <c r="I715" s="1"/>
      <c r="J715" s="240"/>
      <c r="K715" s="240"/>
      <c r="L715" s="240"/>
      <c r="M715" s="240"/>
      <c r="N715" s="240"/>
      <c r="O715" s="240"/>
      <c r="P715" s="240"/>
      <c r="Q715" s="240"/>
      <c r="R715" s="240"/>
      <c r="S715" s="240"/>
      <c r="T715" s="240"/>
      <c r="U715" s="240"/>
      <c r="V715" s="240"/>
      <c r="W715" s="240"/>
      <c r="X715" s="240"/>
      <c r="Y715" s="240"/>
      <c r="Z715" s="240"/>
    </row>
    <row r="716" spans="1:26" ht="12.75" customHeight="1">
      <c r="A716" s="1"/>
      <c r="B716" s="1"/>
      <c r="C716" s="1"/>
      <c r="D716" s="1"/>
      <c r="E716" s="1"/>
      <c r="F716" s="1"/>
      <c r="G716" s="1"/>
      <c r="H716" s="1"/>
      <c r="I716" s="1"/>
      <c r="J716" s="240"/>
      <c r="K716" s="240"/>
      <c r="L716" s="240"/>
      <c r="M716" s="240"/>
      <c r="N716" s="240"/>
      <c r="O716" s="240"/>
      <c r="P716" s="240"/>
      <c r="Q716" s="240"/>
      <c r="R716" s="240"/>
      <c r="S716" s="240"/>
      <c r="T716" s="240"/>
      <c r="U716" s="240"/>
      <c r="V716" s="240"/>
      <c r="W716" s="240"/>
      <c r="X716" s="240"/>
      <c r="Y716" s="240"/>
      <c r="Z716" s="240"/>
    </row>
    <row r="717" spans="1:26" ht="12.75" customHeight="1">
      <c r="A717" s="1"/>
      <c r="B717" s="1"/>
      <c r="C717" s="1"/>
      <c r="D717" s="1"/>
      <c r="E717" s="1"/>
      <c r="F717" s="1"/>
      <c r="G717" s="1"/>
      <c r="H717" s="1"/>
      <c r="I717" s="1"/>
      <c r="J717" s="240"/>
      <c r="K717" s="240"/>
      <c r="L717" s="240"/>
      <c r="M717" s="240"/>
      <c r="N717" s="240"/>
      <c r="O717" s="240"/>
      <c r="P717" s="240"/>
      <c r="Q717" s="240"/>
      <c r="R717" s="240"/>
      <c r="S717" s="240"/>
      <c r="T717" s="240"/>
      <c r="U717" s="240"/>
      <c r="V717" s="240"/>
      <c r="W717" s="240"/>
      <c r="X717" s="240"/>
      <c r="Y717" s="240"/>
      <c r="Z717" s="240"/>
    </row>
    <row r="718" spans="1:26" ht="12.75" customHeight="1">
      <c r="A718" s="1"/>
      <c r="B718" s="1"/>
      <c r="C718" s="1"/>
      <c r="D718" s="1"/>
      <c r="E718" s="1"/>
      <c r="F718" s="1"/>
      <c r="G718" s="1"/>
      <c r="H718" s="1"/>
      <c r="I718" s="1"/>
      <c r="J718" s="240"/>
      <c r="K718" s="240"/>
      <c r="L718" s="240"/>
      <c r="M718" s="240"/>
      <c r="N718" s="240"/>
      <c r="O718" s="240"/>
      <c r="P718" s="240"/>
      <c r="Q718" s="240"/>
      <c r="R718" s="240"/>
      <c r="S718" s="240"/>
      <c r="T718" s="240"/>
      <c r="U718" s="240"/>
      <c r="V718" s="240"/>
      <c r="W718" s="240"/>
      <c r="X718" s="240"/>
      <c r="Y718" s="240"/>
      <c r="Z718" s="240"/>
    </row>
    <row r="719" spans="1:26" ht="12.75" customHeight="1">
      <c r="A719" s="1"/>
      <c r="B719" s="1"/>
      <c r="C719" s="1"/>
      <c r="D719" s="1"/>
      <c r="E719" s="1"/>
      <c r="F719" s="1"/>
      <c r="G719" s="1"/>
      <c r="H719" s="1"/>
      <c r="I719" s="1"/>
      <c r="J719" s="240"/>
      <c r="K719" s="240"/>
      <c r="L719" s="240"/>
      <c r="M719" s="240"/>
      <c r="N719" s="240"/>
      <c r="O719" s="240"/>
      <c r="P719" s="240"/>
      <c r="Q719" s="240"/>
      <c r="R719" s="240"/>
      <c r="S719" s="240"/>
      <c r="T719" s="240"/>
      <c r="U719" s="240"/>
      <c r="V719" s="240"/>
      <c r="W719" s="240"/>
      <c r="X719" s="240"/>
      <c r="Y719" s="240"/>
      <c r="Z719" s="240"/>
    </row>
    <row r="720" spans="1:26" ht="12.75" customHeight="1">
      <c r="A720" s="1"/>
      <c r="B720" s="1"/>
      <c r="C720" s="1"/>
      <c r="D720" s="1"/>
      <c r="E720" s="1"/>
      <c r="F720" s="1"/>
      <c r="G720" s="1"/>
      <c r="H720" s="1"/>
      <c r="I720" s="1"/>
      <c r="J720" s="240"/>
      <c r="K720" s="240"/>
      <c r="L720" s="240"/>
      <c r="M720" s="240"/>
      <c r="N720" s="240"/>
      <c r="O720" s="240"/>
      <c r="P720" s="240"/>
      <c r="Q720" s="240"/>
      <c r="R720" s="240"/>
      <c r="S720" s="240"/>
      <c r="T720" s="240"/>
      <c r="U720" s="240"/>
      <c r="V720" s="240"/>
      <c r="W720" s="240"/>
      <c r="X720" s="240"/>
      <c r="Y720" s="240"/>
      <c r="Z720" s="240"/>
    </row>
    <row r="721" spans="1:26" ht="12.75" customHeight="1">
      <c r="A721" s="1"/>
      <c r="B721" s="1"/>
      <c r="C721" s="1"/>
      <c r="D721" s="1"/>
      <c r="E721" s="1"/>
      <c r="F721" s="1"/>
      <c r="G721" s="1"/>
      <c r="H721" s="1"/>
      <c r="I721" s="1"/>
      <c r="J721" s="240"/>
      <c r="K721" s="240"/>
      <c r="L721" s="240"/>
      <c r="M721" s="240"/>
      <c r="N721" s="240"/>
      <c r="O721" s="240"/>
      <c r="P721" s="240"/>
      <c r="Q721" s="240"/>
      <c r="R721" s="240"/>
      <c r="S721" s="240"/>
      <c r="T721" s="240"/>
      <c r="U721" s="240"/>
      <c r="V721" s="240"/>
      <c r="W721" s="240"/>
      <c r="X721" s="240"/>
      <c r="Y721" s="240"/>
      <c r="Z721" s="240"/>
    </row>
    <row r="722" spans="1:26" ht="12.75" customHeight="1">
      <c r="A722" s="1"/>
      <c r="B722" s="1"/>
      <c r="C722" s="1"/>
      <c r="D722" s="1"/>
      <c r="E722" s="1"/>
      <c r="F722" s="1"/>
      <c r="G722" s="1"/>
      <c r="H722" s="1"/>
      <c r="I722" s="1"/>
      <c r="J722" s="240"/>
      <c r="K722" s="240"/>
      <c r="L722" s="240"/>
      <c r="M722" s="240"/>
      <c r="N722" s="240"/>
      <c r="O722" s="240"/>
      <c r="P722" s="240"/>
      <c r="Q722" s="240"/>
      <c r="R722" s="240"/>
      <c r="S722" s="240"/>
      <c r="T722" s="240"/>
      <c r="U722" s="240"/>
      <c r="V722" s="240"/>
      <c r="W722" s="240"/>
      <c r="X722" s="240"/>
      <c r="Y722" s="240"/>
      <c r="Z722" s="240"/>
    </row>
    <row r="723" spans="1:26" ht="12.75" customHeight="1">
      <c r="A723" s="1"/>
      <c r="B723" s="1"/>
      <c r="C723" s="1"/>
      <c r="D723" s="1"/>
      <c r="E723" s="1"/>
      <c r="F723" s="1"/>
      <c r="G723" s="1"/>
      <c r="H723" s="1"/>
      <c r="I723" s="1"/>
      <c r="J723" s="240"/>
      <c r="K723" s="240"/>
      <c r="L723" s="240"/>
      <c r="M723" s="240"/>
      <c r="N723" s="240"/>
      <c r="O723" s="240"/>
      <c r="P723" s="240"/>
      <c r="Q723" s="240"/>
      <c r="R723" s="240"/>
      <c r="S723" s="240"/>
      <c r="T723" s="240"/>
      <c r="U723" s="240"/>
      <c r="V723" s="240"/>
      <c r="W723" s="240"/>
      <c r="X723" s="240"/>
      <c r="Y723" s="240"/>
      <c r="Z723" s="240"/>
    </row>
    <row r="724" spans="1:26" ht="12.75" customHeight="1">
      <c r="A724" s="1"/>
      <c r="B724" s="1"/>
      <c r="C724" s="1"/>
      <c r="D724" s="1"/>
      <c r="E724" s="1"/>
      <c r="F724" s="1"/>
      <c r="G724" s="1"/>
      <c r="H724" s="1"/>
      <c r="I724" s="1"/>
      <c r="J724" s="240"/>
      <c r="K724" s="240"/>
      <c r="L724" s="240"/>
      <c r="M724" s="240"/>
      <c r="N724" s="240"/>
      <c r="O724" s="240"/>
      <c r="P724" s="240"/>
      <c r="Q724" s="240"/>
      <c r="R724" s="240"/>
      <c r="S724" s="240"/>
      <c r="T724" s="240"/>
      <c r="U724" s="240"/>
      <c r="V724" s="240"/>
      <c r="W724" s="240"/>
      <c r="X724" s="240"/>
      <c r="Y724" s="240"/>
      <c r="Z724" s="240"/>
    </row>
    <row r="725" spans="1:26" ht="12.75" customHeight="1">
      <c r="A725" s="1"/>
      <c r="B725" s="1"/>
      <c r="C725" s="1"/>
      <c r="D725" s="1"/>
      <c r="E725" s="1"/>
      <c r="F725" s="1"/>
      <c r="G725" s="1"/>
      <c r="H725" s="1"/>
      <c r="I725" s="1"/>
      <c r="J725" s="240"/>
      <c r="K725" s="240"/>
      <c r="L725" s="240"/>
      <c r="M725" s="240"/>
      <c r="N725" s="240"/>
      <c r="O725" s="240"/>
      <c r="P725" s="240"/>
      <c r="Q725" s="240"/>
      <c r="R725" s="240"/>
      <c r="S725" s="240"/>
      <c r="T725" s="240"/>
      <c r="U725" s="240"/>
      <c r="V725" s="240"/>
      <c r="W725" s="240"/>
      <c r="X725" s="240"/>
      <c r="Y725" s="240"/>
      <c r="Z725" s="240"/>
    </row>
    <row r="726" spans="1:26" ht="12.75" customHeight="1">
      <c r="A726" s="1"/>
      <c r="B726" s="1"/>
      <c r="C726" s="1"/>
      <c r="D726" s="1"/>
      <c r="E726" s="1"/>
      <c r="F726" s="1"/>
      <c r="G726" s="1"/>
      <c r="H726" s="1"/>
      <c r="I726" s="1"/>
      <c r="J726" s="240"/>
      <c r="K726" s="240"/>
      <c r="L726" s="240"/>
      <c r="M726" s="240"/>
      <c r="N726" s="240"/>
      <c r="O726" s="240"/>
      <c r="P726" s="240"/>
      <c r="Q726" s="240"/>
      <c r="R726" s="240"/>
      <c r="S726" s="240"/>
      <c r="T726" s="240"/>
      <c r="U726" s="240"/>
      <c r="V726" s="240"/>
      <c r="W726" s="240"/>
      <c r="X726" s="240"/>
      <c r="Y726" s="240"/>
      <c r="Z726" s="240"/>
    </row>
    <row r="727" spans="1:26" ht="12.75" customHeight="1">
      <c r="A727" s="1"/>
      <c r="B727" s="1"/>
      <c r="C727" s="1"/>
      <c r="D727" s="1"/>
      <c r="E727" s="1"/>
      <c r="F727" s="1"/>
      <c r="G727" s="1"/>
      <c r="H727" s="1"/>
      <c r="I727" s="1"/>
      <c r="J727" s="240"/>
      <c r="K727" s="240"/>
      <c r="L727" s="240"/>
      <c r="M727" s="240"/>
      <c r="N727" s="240"/>
      <c r="O727" s="240"/>
      <c r="P727" s="240"/>
      <c r="Q727" s="240"/>
      <c r="R727" s="240"/>
      <c r="S727" s="240"/>
      <c r="T727" s="240"/>
      <c r="U727" s="240"/>
      <c r="V727" s="240"/>
      <c r="W727" s="240"/>
      <c r="X727" s="240"/>
      <c r="Y727" s="240"/>
      <c r="Z727" s="240"/>
    </row>
    <row r="728" spans="1:26" ht="12.75" customHeight="1">
      <c r="A728" s="1"/>
      <c r="B728" s="1"/>
      <c r="C728" s="1"/>
      <c r="D728" s="1"/>
      <c r="E728" s="1"/>
      <c r="F728" s="1"/>
      <c r="G728" s="1"/>
      <c r="H728" s="1"/>
      <c r="I728" s="1"/>
      <c r="J728" s="240"/>
      <c r="K728" s="240"/>
      <c r="L728" s="240"/>
      <c r="M728" s="240"/>
      <c r="N728" s="240"/>
      <c r="O728" s="240"/>
      <c r="P728" s="240"/>
      <c r="Q728" s="240"/>
      <c r="R728" s="240"/>
      <c r="S728" s="240"/>
      <c r="T728" s="240"/>
      <c r="U728" s="240"/>
      <c r="V728" s="240"/>
      <c r="W728" s="240"/>
      <c r="X728" s="240"/>
      <c r="Y728" s="240"/>
      <c r="Z728" s="240"/>
    </row>
    <row r="729" spans="1:26" ht="12.75" customHeight="1">
      <c r="A729" s="1"/>
      <c r="B729" s="1"/>
      <c r="C729" s="1"/>
      <c r="D729" s="1"/>
      <c r="E729" s="1"/>
      <c r="F729" s="1"/>
      <c r="G729" s="1"/>
      <c r="H729" s="1"/>
      <c r="I729" s="1"/>
      <c r="J729" s="240"/>
      <c r="K729" s="240"/>
      <c r="L729" s="240"/>
      <c r="M729" s="240"/>
      <c r="N729" s="240"/>
      <c r="O729" s="240"/>
      <c r="P729" s="240"/>
      <c r="Q729" s="240"/>
      <c r="R729" s="240"/>
      <c r="S729" s="240"/>
      <c r="T729" s="240"/>
      <c r="U729" s="240"/>
      <c r="V729" s="240"/>
      <c r="W729" s="240"/>
      <c r="X729" s="240"/>
      <c r="Y729" s="240"/>
      <c r="Z729" s="240"/>
    </row>
    <row r="730" spans="1:26" ht="12.75" customHeight="1">
      <c r="A730" s="1"/>
      <c r="B730" s="1"/>
      <c r="C730" s="1"/>
      <c r="D730" s="1"/>
      <c r="E730" s="1"/>
      <c r="F730" s="1"/>
      <c r="G730" s="1"/>
      <c r="H730" s="1"/>
      <c r="I730" s="1"/>
      <c r="J730" s="240"/>
      <c r="K730" s="240"/>
      <c r="L730" s="240"/>
      <c r="M730" s="240"/>
      <c r="N730" s="240"/>
      <c r="O730" s="240"/>
      <c r="P730" s="240"/>
      <c r="Q730" s="240"/>
      <c r="R730" s="240"/>
      <c r="S730" s="240"/>
      <c r="T730" s="240"/>
      <c r="U730" s="240"/>
      <c r="V730" s="240"/>
      <c r="W730" s="240"/>
      <c r="X730" s="240"/>
      <c r="Y730" s="240"/>
      <c r="Z730" s="240"/>
    </row>
    <row r="731" spans="1:26" ht="12.75" customHeight="1">
      <c r="A731" s="1"/>
      <c r="B731" s="1"/>
      <c r="C731" s="1"/>
      <c r="D731" s="1"/>
      <c r="E731" s="1"/>
      <c r="F731" s="1"/>
      <c r="G731" s="1"/>
      <c r="H731" s="1"/>
      <c r="I731" s="1"/>
      <c r="J731" s="240"/>
      <c r="K731" s="240"/>
      <c r="L731" s="240"/>
      <c r="M731" s="240"/>
      <c r="N731" s="240"/>
      <c r="O731" s="240"/>
      <c r="P731" s="240"/>
      <c r="Q731" s="240"/>
      <c r="R731" s="240"/>
      <c r="S731" s="240"/>
      <c r="T731" s="240"/>
      <c r="U731" s="240"/>
      <c r="V731" s="240"/>
      <c r="W731" s="240"/>
      <c r="X731" s="240"/>
      <c r="Y731" s="240"/>
      <c r="Z731" s="240"/>
    </row>
    <row r="732" spans="1:26" ht="12.75" customHeight="1">
      <c r="A732" s="1"/>
      <c r="B732" s="1"/>
      <c r="C732" s="1"/>
      <c r="D732" s="1"/>
      <c r="E732" s="1"/>
      <c r="F732" s="1"/>
      <c r="G732" s="1"/>
      <c r="H732" s="1"/>
      <c r="I732" s="1"/>
      <c r="J732" s="240"/>
      <c r="K732" s="240"/>
      <c r="L732" s="240"/>
      <c r="M732" s="240"/>
      <c r="N732" s="240"/>
      <c r="O732" s="240"/>
      <c r="P732" s="240"/>
      <c r="Q732" s="240"/>
      <c r="R732" s="240"/>
      <c r="S732" s="240"/>
      <c r="T732" s="240"/>
      <c r="U732" s="240"/>
      <c r="V732" s="240"/>
      <c r="W732" s="240"/>
      <c r="X732" s="240"/>
      <c r="Y732" s="240"/>
      <c r="Z732" s="240"/>
    </row>
    <row r="733" spans="1:26" ht="12.75" customHeight="1">
      <c r="A733" s="1"/>
      <c r="B733" s="1"/>
      <c r="C733" s="1"/>
      <c r="D733" s="1"/>
      <c r="E733" s="1"/>
      <c r="F733" s="1"/>
      <c r="G733" s="1"/>
      <c r="H733" s="1"/>
      <c r="I733" s="1"/>
      <c r="J733" s="240"/>
      <c r="K733" s="240"/>
      <c r="L733" s="240"/>
      <c r="M733" s="240"/>
      <c r="N733" s="240"/>
      <c r="O733" s="240"/>
      <c r="P733" s="240"/>
      <c r="Q733" s="240"/>
      <c r="R733" s="240"/>
      <c r="S733" s="240"/>
      <c r="T733" s="240"/>
      <c r="U733" s="240"/>
      <c r="V733" s="240"/>
      <c r="W733" s="240"/>
      <c r="X733" s="240"/>
      <c r="Y733" s="240"/>
      <c r="Z733" s="240"/>
    </row>
    <row r="734" spans="1:26" ht="12.75" customHeight="1">
      <c r="A734" s="1"/>
      <c r="B734" s="1"/>
      <c r="C734" s="1"/>
      <c r="D734" s="1"/>
      <c r="E734" s="1"/>
      <c r="F734" s="1"/>
      <c r="G734" s="1"/>
      <c r="H734" s="1"/>
      <c r="I734" s="1"/>
      <c r="J734" s="240"/>
      <c r="K734" s="240"/>
      <c r="L734" s="240"/>
      <c r="M734" s="240"/>
      <c r="N734" s="240"/>
      <c r="O734" s="240"/>
      <c r="P734" s="240"/>
      <c r="Q734" s="240"/>
      <c r="R734" s="240"/>
      <c r="S734" s="240"/>
      <c r="T734" s="240"/>
      <c r="U734" s="240"/>
      <c r="V734" s="240"/>
      <c r="W734" s="240"/>
      <c r="X734" s="240"/>
      <c r="Y734" s="240"/>
      <c r="Z734" s="240"/>
    </row>
    <row r="735" spans="1:26" ht="12.75" customHeight="1">
      <c r="A735" s="1"/>
      <c r="B735" s="1"/>
      <c r="C735" s="1"/>
      <c r="D735" s="1"/>
      <c r="E735" s="1"/>
      <c r="F735" s="1"/>
      <c r="G735" s="1"/>
      <c r="H735" s="1"/>
      <c r="I735" s="1"/>
      <c r="J735" s="240"/>
      <c r="K735" s="240"/>
      <c r="L735" s="240"/>
      <c r="M735" s="240"/>
      <c r="N735" s="240"/>
      <c r="O735" s="240"/>
      <c r="P735" s="240"/>
      <c r="Q735" s="240"/>
      <c r="R735" s="240"/>
      <c r="S735" s="240"/>
      <c r="T735" s="240"/>
      <c r="U735" s="240"/>
      <c r="V735" s="240"/>
      <c r="W735" s="240"/>
      <c r="X735" s="240"/>
      <c r="Y735" s="240"/>
      <c r="Z735" s="240"/>
    </row>
    <row r="736" spans="1:26" ht="12.75" customHeight="1">
      <c r="A736" s="1"/>
      <c r="B736" s="1"/>
      <c r="C736" s="1"/>
      <c r="D736" s="1"/>
      <c r="E736" s="1"/>
      <c r="F736" s="1"/>
      <c r="G736" s="1"/>
      <c r="H736" s="1"/>
      <c r="I736" s="1"/>
      <c r="J736" s="240"/>
      <c r="K736" s="240"/>
      <c r="L736" s="240"/>
      <c r="M736" s="240"/>
      <c r="N736" s="240"/>
      <c r="O736" s="240"/>
      <c r="P736" s="240"/>
      <c r="Q736" s="240"/>
      <c r="R736" s="240"/>
      <c r="S736" s="240"/>
      <c r="T736" s="240"/>
      <c r="U736" s="240"/>
      <c r="V736" s="240"/>
      <c r="W736" s="240"/>
      <c r="X736" s="240"/>
      <c r="Y736" s="240"/>
      <c r="Z736" s="240"/>
    </row>
    <row r="737" spans="1:26" ht="12.75" customHeight="1">
      <c r="A737" s="1"/>
      <c r="B737" s="1"/>
      <c r="C737" s="1"/>
      <c r="D737" s="1"/>
      <c r="E737" s="1"/>
      <c r="F737" s="1"/>
      <c r="G737" s="1"/>
      <c r="H737" s="1"/>
      <c r="I737" s="1"/>
      <c r="J737" s="240"/>
      <c r="K737" s="240"/>
      <c r="L737" s="240"/>
      <c r="M737" s="240"/>
      <c r="N737" s="240"/>
      <c r="O737" s="240"/>
      <c r="P737" s="240"/>
      <c r="Q737" s="240"/>
      <c r="R737" s="240"/>
      <c r="S737" s="240"/>
      <c r="T737" s="240"/>
      <c r="U737" s="240"/>
      <c r="V737" s="240"/>
      <c r="W737" s="240"/>
      <c r="X737" s="240"/>
      <c r="Y737" s="240"/>
      <c r="Z737" s="240"/>
    </row>
    <row r="738" spans="1:26" ht="12.75" customHeight="1">
      <c r="A738" s="1"/>
      <c r="B738" s="1"/>
      <c r="C738" s="1"/>
      <c r="D738" s="1"/>
      <c r="E738" s="1"/>
      <c r="F738" s="1"/>
      <c r="G738" s="1"/>
      <c r="H738" s="1"/>
      <c r="I738" s="1"/>
      <c r="J738" s="240"/>
      <c r="K738" s="240"/>
      <c r="L738" s="240"/>
      <c r="M738" s="240"/>
      <c r="N738" s="240"/>
      <c r="O738" s="240"/>
      <c r="P738" s="240"/>
      <c r="Q738" s="240"/>
      <c r="R738" s="240"/>
      <c r="S738" s="240"/>
      <c r="T738" s="240"/>
      <c r="U738" s="240"/>
      <c r="V738" s="240"/>
      <c r="W738" s="240"/>
      <c r="X738" s="240"/>
      <c r="Y738" s="240"/>
      <c r="Z738" s="240"/>
    </row>
    <row r="739" spans="1:26" ht="12.75" customHeight="1">
      <c r="A739" s="1"/>
      <c r="B739" s="1"/>
      <c r="C739" s="1"/>
      <c r="D739" s="1"/>
      <c r="E739" s="1"/>
      <c r="F739" s="1"/>
      <c r="G739" s="1"/>
      <c r="H739" s="1"/>
      <c r="I739" s="1"/>
      <c r="J739" s="240"/>
      <c r="K739" s="240"/>
      <c r="L739" s="240"/>
      <c r="M739" s="240"/>
      <c r="N739" s="240"/>
      <c r="O739" s="240"/>
      <c r="P739" s="240"/>
      <c r="Q739" s="240"/>
      <c r="R739" s="240"/>
      <c r="S739" s="240"/>
      <c r="T739" s="240"/>
      <c r="U739" s="240"/>
      <c r="V739" s="240"/>
      <c r="W739" s="240"/>
      <c r="X739" s="240"/>
      <c r="Y739" s="240"/>
      <c r="Z739" s="240"/>
    </row>
    <row r="740" spans="1:26" ht="12.75" customHeight="1">
      <c r="A740" s="1"/>
      <c r="B740" s="1"/>
      <c r="C740" s="1"/>
      <c r="D740" s="1"/>
      <c r="E740" s="1"/>
      <c r="F740" s="1"/>
      <c r="G740" s="1"/>
      <c r="H740" s="1"/>
      <c r="I740" s="1"/>
      <c r="J740" s="240"/>
      <c r="K740" s="240"/>
      <c r="L740" s="240"/>
      <c r="M740" s="240"/>
      <c r="N740" s="240"/>
      <c r="O740" s="240"/>
      <c r="P740" s="240"/>
      <c r="Q740" s="240"/>
      <c r="R740" s="240"/>
      <c r="S740" s="240"/>
      <c r="T740" s="240"/>
      <c r="U740" s="240"/>
      <c r="V740" s="240"/>
      <c r="W740" s="240"/>
      <c r="X740" s="240"/>
      <c r="Y740" s="240"/>
      <c r="Z740" s="240"/>
    </row>
    <row r="741" spans="1:26" ht="12.75" customHeight="1">
      <c r="A741" s="1"/>
      <c r="B741" s="1"/>
      <c r="C741" s="1"/>
      <c r="D741" s="1"/>
      <c r="E741" s="1"/>
      <c r="F741" s="1"/>
      <c r="G741" s="1"/>
      <c r="H741" s="1"/>
      <c r="I741" s="1"/>
      <c r="J741" s="240"/>
      <c r="K741" s="240"/>
      <c r="L741" s="240"/>
      <c r="M741" s="240"/>
      <c r="N741" s="240"/>
      <c r="O741" s="240"/>
      <c r="P741" s="240"/>
      <c r="Q741" s="240"/>
      <c r="R741" s="240"/>
      <c r="S741" s="240"/>
      <c r="T741" s="240"/>
      <c r="U741" s="240"/>
      <c r="V741" s="240"/>
      <c r="W741" s="240"/>
      <c r="X741" s="240"/>
      <c r="Y741" s="240"/>
      <c r="Z741" s="240"/>
    </row>
    <row r="742" spans="1:26" ht="12.75" customHeight="1">
      <c r="A742" s="1"/>
      <c r="B742" s="1"/>
      <c r="C742" s="1"/>
      <c r="D742" s="1"/>
      <c r="E742" s="1"/>
      <c r="F742" s="1"/>
      <c r="G742" s="1"/>
      <c r="H742" s="1"/>
      <c r="I742" s="1"/>
      <c r="J742" s="240"/>
      <c r="K742" s="240"/>
      <c r="L742" s="240"/>
      <c r="M742" s="240"/>
      <c r="N742" s="240"/>
      <c r="O742" s="240"/>
      <c r="P742" s="240"/>
      <c r="Q742" s="240"/>
      <c r="R742" s="240"/>
      <c r="S742" s="240"/>
      <c r="T742" s="240"/>
      <c r="U742" s="240"/>
      <c r="V742" s="240"/>
      <c r="W742" s="240"/>
      <c r="X742" s="240"/>
      <c r="Y742" s="240"/>
      <c r="Z742" s="240"/>
    </row>
    <row r="743" spans="1:26" ht="12.75" customHeight="1">
      <c r="A743" s="1"/>
      <c r="B743" s="1"/>
      <c r="C743" s="1"/>
      <c r="D743" s="1"/>
      <c r="E743" s="1"/>
      <c r="F743" s="1"/>
      <c r="G743" s="1"/>
      <c r="H743" s="1"/>
      <c r="I743" s="1"/>
      <c r="J743" s="240"/>
      <c r="K743" s="240"/>
      <c r="L743" s="240"/>
      <c r="M743" s="240"/>
      <c r="N743" s="240"/>
      <c r="O743" s="240"/>
      <c r="P743" s="240"/>
      <c r="Q743" s="240"/>
      <c r="R743" s="240"/>
      <c r="S743" s="240"/>
      <c r="T743" s="240"/>
      <c r="U743" s="240"/>
      <c r="V743" s="240"/>
      <c r="W743" s="240"/>
      <c r="X743" s="240"/>
      <c r="Y743" s="240"/>
      <c r="Z743" s="240"/>
    </row>
    <row r="744" spans="1:26" ht="12.75" customHeight="1">
      <c r="A744" s="1"/>
      <c r="B744" s="1"/>
      <c r="C744" s="1"/>
      <c r="D744" s="1"/>
      <c r="E744" s="1"/>
      <c r="F744" s="1"/>
      <c r="G744" s="1"/>
      <c r="H744" s="1"/>
      <c r="I744" s="1"/>
      <c r="J744" s="240"/>
      <c r="K744" s="240"/>
      <c r="L744" s="240"/>
      <c r="M744" s="240"/>
      <c r="N744" s="240"/>
      <c r="O744" s="240"/>
      <c r="P744" s="240"/>
      <c r="Q744" s="240"/>
      <c r="R744" s="240"/>
      <c r="S744" s="240"/>
      <c r="T744" s="240"/>
      <c r="U744" s="240"/>
      <c r="V744" s="240"/>
      <c r="W744" s="240"/>
      <c r="X744" s="240"/>
      <c r="Y744" s="240"/>
      <c r="Z744" s="240"/>
    </row>
    <row r="745" spans="1:26" ht="12.75" customHeight="1">
      <c r="A745" s="1"/>
      <c r="B745" s="1"/>
      <c r="C745" s="1"/>
      <c r="D745" s="1"/>
      <c r="E745" s="1"/>
      <c r="F745" s="1"/>
      <c r="G745" s="1"/>
      <c r="H745" s="1"/>
      <c r="I745" s="1"/>
      <c r="J745" s="240"/>
      <c r="K745" s="240"/>
      <c r="L745" s="240"/>
      <c r="M745" s="240"/>
      <c r="N745" s="240"/>
      <c r="O745" s="240"/>
      <c r="P745" s="240"/>
      <c r="Q745" s="240"/>
      <c r="R745" s="240"/>
      <c r="S745" s="240"/>
      <c r="T745" s="240"/>
      <c r="U745" s="240"/>
      <c r="V745" s="240"/>
      <c r="W745" s="240"/>
      <c r="X745" s="240"/>
      <c r="Y745" s="240"/>
      <c r="Z745" s="240"/>
    </row>
    <row r="746" spans="1:26" ht="12.75" customHeight="1">
      <c r="A746" s="1"/>
      <c r="B746" s="1"/>
      <c r="C746" s="1"/>
      <c r="D746" s="1"/>
      <c r="E746" s="1"/>
      <c r="F746" s="1"/>
      <c r="G746" s="1"/>
      <c r="H746" s="1"/>
      <c r="I746" s="1"/>
      <c r="J746" s="240"/>
      <c r="K746" s="240"/>
      <c r="L746" s="240"/>
      <c r="M746" s="240"/>
      <c r="N746" s="240"/>
      <c r="O746" s="240"/>
      <c r="P746" s="240"/>
      <c r="Q746" s="240"/>
      <c r="R746" s="240"/>
      <c r="S746" s="240"/>
      <c r="T746" s="240"/>
      <c r="U746" s="240"/>
      <c r="V746" s="240"/>
      <c r="W746" s="240"/>
      <c r="X746" s="240"/>
      <c r="Y746" s="240"/>
      <c r="Z746" s="240"/>
    </row>
    <row r="747" spans="1:26" ht="12.75" customHeight="1">
      <c r="A747" s="1"/>
      <c r="B747" s="1"/>
      <c r="C747" s="1"/>
      <c r="D747" s="1"/>
      <c r="E747" s="1"/>
      <c r="F747" s="1"/>
      <c r="G747" s="1"/>
      <c r="H747" s="1"/>
      <c r="I747" s="1"/>
      <c r="J747" s="240"/>
      <c r="K747" s="240"/>
      <c r="L747" s="240"/>
      <c r="M747" s="240"/>
      <c r="N747" s="240"/>
      <c r="O747" s="240"/>
      <c r="P747" s="240"/>
      <c r="Q747" s="240"/>
      <c r="R747" s="240"/>
      <c r="S747" s="240"/>
      <c r="T747" s="240"/>
      <c r="U747" s="240"/>
      <c r="V747" s="240"/>
      <c r="W747" s="240"/>
      <c r="X747" s="240"/>
      <c r="Y747" s="240"/>
      <c r="Z747" s="240"/>
    </row>
    <row r="748" spans="1:26" ht="12.75" customHeight="1">
      <c r="A748" s="1"/>
      <c r="B748" s="1"/>
      <c r="C748" s="1"/>
      <c r="D748" s="1"/>
      <c r="E748" s="1"/>
      <c r="F748" s="1"/>
      <c r="G748" s="1"/>
      <c r="H748" s="1"/>
      <c r="I748" s="1"/>
      <c r="J748" s="240"/>
      <c r="K748" s="240"/>
      <c r="L748" s="240"/>
      <c r="M748" s="240"/>
      <c r="N748" s="240"/>
      <c r="O748" s="240"/>
      <c r="P748" s="240"/>
      <c r="Q748" s="240"/>
      <c r="R748" s="240"/>
      <c r="S748" s="240"/>
      <c r="T748" s="240"/>
      <c r="U748" s="240"/>
      <c r="V748" s="240"/>
      <c r="W748" s="240"/>
      <c r="X748" s="240"/>
      <c r="Y748" s="240"/>
      <c r="Z748" s="240"/>
    </row>
    <row r="749" spans="1:26" ht="12.75" customHeight="1">
      <c r="A749" s="1"/>
      <c r="B749" s="1"/>
      <c r="C749" s="1"/>
      <c r="D749" s="1"/>
      <c r="E749" s="1"/>
      <c r="F749" s="1"/>
      <c r="G749" s="1"/>
      <c r="H749" s="1"/>
      <c r="I749" s="1"/>
      <c r="J749" s="240"/>
      <c r="K749" s="240"/>
      <c r="L749" s="240"/>
      <c r="M749" s="240"/>
      <c r="N749" s="240"/>
      <c r="O749" s="240"/>
      <c r="P749" s="240"/>
      <c r="Q749" s="240"/>
      <c r="R749" s="240"/>
      <c r="S749" s="240"/>
      <c r="T749" s="240"/>
      <c r="U749" s="240"/>
      <c r="V749" s="240"/>
      <c r="W749" s="240"/>
      <c r="X749" s="240"/>
      <c r="Y749" s="240"/>
      <c r="Z749" s="240"/>
    </row>
    <row r="750" spans="1:26" ht="12.75" customHeight="1">
      <c r="A750" s="1"/>
      <c r="B750" s="1"/>
      <c r="C750" s="1"/>
      <c r="D750" s="1"/>
      <c r="E750" s="1"/>
      <c r="F750" s="1"/>
      <c r="G750" s="1"/>
      <c r="H750" s="1"/>
      <c r="I750" s="1"/>
      <c r="J750" s="240"/>
      <c r="K750" s="240"/>
      <c r="L750" s="240"/>
      <c r="M750" s="240"/>
      <c r="N750" s="240"/>
      <c r="O750" s="240"/>
      <c r="P750" s="240"/>
      <c r="Q750" s="240"/>
      <c r="R750" s="240"/>
      <c r="S750" s="240"/>
      <c r="T750" s="240"/>
      <c r="U750" s="240"/>
      <c r="V750" s="240"/>
      <c r="W750" s="240"/>
      <c r="X750" s="240"/>
      <c r="Y750" s="240"/>
      <c r="Z750" s="240"/>
    </row>
    <row r="751" spans="1:26" ht="12.75" customHeight="1">
      <c r="A751" s="1"/>
      <c r="B751" s="1"/>
      <c r="C751" s="1"/>
      <c r="D751" s="1"/>
      <c r="E751" s="1"/>
      <c r="F751" s="1"/>
      <c r="G751" s="1"/>
      <c r="H751" s="1"/>
      <c r="I751" s="1"/>
      <c r="J751" s="240"/>
      <c r="K751" s="240"/>
      <c r="L751" s="240"/>
      <c r="M751" s="240"/>
      <c r="N751" s="240"/>
      <c r="O751" s="240"/>
      <c r="P751" s="240"/>
      <c r="Q751" s="240"/>
      <c r="R751" s="240"/>
      <c r="S751" s="240"/>
      <c r="T751" s="240"/>
      <c r="U751" s="240"/>
      <c r="V751" s="240"/>
      <c r="W751" s="240"/>
      <c r="X751" s="240"/>
      <c r="Y751" s="240"/>
      <c r="Z751" s="240"/>
    </row>
    <row r="752" spans="1:26" ht="12.75" customHeight="1">
      <c r="A752" s="1"/>
      <c r="B752" s="1"/>
      <c r="C752" s="1"/>
      <c r="D752" s="1"/>
      <c r="E752" s="1"/>
      <c r="F752" s="1"/>
      <c r="G752" s="1"/>
      <c r="H752" s="1"/>
      <c r="I752" s="1"/>
      <c r="J752" s="240"/>
      <c r="K752" s="240"/>
      <c r="L752" s="240"/>
      <c r="M752" s="240"/>
      <c r="N752" s="240"/>
      <c r="O752" s="240"/>
      <c r="P752" s="240"/>
      <c r="Q752" s="240"/>
      <c r="R752" s="240"/>
      <c r="S752" s="240"/>
      <c r="T752" s="240"/>
      <c r="U752" s="240"/>
      <c r="V752" s="240"/>
      <c r="W752" s="240"/>
      <c r="X752" s="240"/>
      <c r="Y752" s="240"/>
      <c r="Z752" s="240"/>
    </row>
    <row r="753" spans="1:26" ht="12.75" customHeight="1">
      <c r="A753" s="1"/>
      <c r="B753" s="1"/>
      <c r="C753" s="1"/>
      <c r="D753" s="1"/>
      <c r="E753" s="1"/>
      <c r="F753" s="1"/>
      <c r="G753" s="1"/>
      <c r="H753" s="1"/>
      <c r="I753" s="1"/>
      <c r="J753" s="240"/>
      <c r="K753" s="240"/>
      <c r="L753" s="240"/>
      <c r="M753" s="240"/>
      <c r="N753" s="240"/>
      <c r="O753" s="240"/>
      <c r="P753" s="240"/>
      <c r="Q753" s="240"/>
      <c r="R753" s="240"/>
      <c r="S753" s="240"/>
      <c r="T753" s="240"/>
      <c r="U753" s="240"/>
      <c r="V753" s="240"/>
      <c r="W753" s="240"/>
      <c r="X753" s="240"/>
      <c r="Y753" s="240"/>
      <c r="Z753" s="240"/>
    </row>
    <row r="754" spans="1:26" ht="12.75" customHeight="1">
      <c r="A754" s="1"/>
      <c r="B754" s="1"/>
      <c r="C754" s="1"/>
      <c r="D754" s="1"/>
      <c r="E754" s="1"/>
      <c r="F754" s="1"/>
      <c r="G754" s="1"/>
      <c r="H754" s="1"/>
      <c r="I754" s="1"/>
      <c r="J754" s="240"/>
      <c r="K754" s="240"/>
      <c r="L754" s="240"/>
      <c r="M754" s="240"/>
      <c r="N754" s="240"/>
      <c r="O754" s="240"/>
      <c r="P754" s="240"/>
      <c r="Q754" s="240"/>
      <c r="R754" s="240"/>
      <c r="S754" s="240"/>
      <c r="T754" s="240"/>
      <c r="U754" s="240"/>
      <c r="V754" s="240"/>
      <c r="W754" s="240"/>
      <c r="X754" s="240"/>
      <c r="Y754" s="240"/>
      <c r="Z754" s="240"/>
    </row>
    <row r="755" spans="1:26" ht="12.75" customHeight="1">
      <c r="A755" s="1"/>
      <c r="B755" s="1"/>
      <c r="C755" s="1"/>
      <c r="D755" s="1"/>
      <c r="E755" s="1"/>
      <c r="F755" s="1"/>
      <c r="G755" s="1"/>
      <c r="H755" s="1"/>
      <c r="I755" s="1"/>
      <c r="J755" s="240"/>
      <c r="K755" s="240"/>
      <c r="L755" s="240"/>
      <c r="M755" s="240"/>
      <c r="N755" s="240"/>
      <c r="O755" s="240"/>
      <c r="P755" s="240"/>
      <c r="Q755" s="240"/>
      <c r="R755" s="240"/>
      <c r="S755" s="240"/>
      <c r="T755" s="240"/>
      <c r="U755" s="240"/>
      <c r="V755" s="240"/>
      <c r="W755" s="240"/>
      <c r="X755" s="240"/>
      <c r="Y755" s="240"/>
      <c r="Z755" s="240"/>
    </row>
    <row r="756" spans="1:26" ht="12.75" customHeight="1">
      <c r="A756" s="1"/>
      <c r="B756" s="1"/>
      <c r="C756" s="1"/>
      <c r="D756" s="1"/>
      <c r="E756" s="1"/>
      <c r="F756" s="1"/>
      <c r="G756" s="1"/>
      <c r="H756" s="1"/>
      <c r="I756" s="1"/>
      <c r="J756" s="240"/>
      <c r="K756" s="240"/>
      <c r="L756" s="240"/>
      <c r="M756" s="240"/>
      <c r="N756" s="240"/>
      <c r="O756" s="240"/>
      <c r="P756" s="240"/>
      <c r="Q756" s="240"/>
      <c r="R756" s="240"/>
      <c r="S756" s="240"/>
      <c r="T756" s="240"/>
      <c r="U756" s="240"/>
      <c r="V756" s="240"/>
      <c r="W756" s="240"/>
      <c r="X756" s="240"/>
      <c r="Y756" s="240"/>
      <c r="Z756" s="240"/>
    </row>
    <row r="757" spans="1:26" ht="12.75" customHeight="1">
      <c r="A757" s="1"/>
      <c r="B757" s="1"/>
      <c r="C757" s="1"/>
      <c r="D757" s="1"/>
      <c r="E757" s="1"/>
      <c r="F757" s="1"/>
      <c r="G757" s="1"/>
      <c r="H757" s="1"/>
      <c r="I757" s="1"/>
      <c r="J757" s="240"/>
      <c r="K757" s="240"/>
      <c r="L757" s="240"/>
      <c r="M757" s="240"/>
      <c r="N757" s="240"/>
      <c r="O757" s="240"/>
      <c r="P757" s="240"/>
      <c r="Q757" s="240"/>
      <c r="R757" s="240"/>
      <c r="S757" s="240"/>
      <c r="T757" s="240"/>
      <c r="U757" s="240"/>
      <c r="V757" s="240"/>
      <c r="W757" s="240"/>
      <c r="X757" s="240"/>
      <c r="Y757" s="240"/>
      <c r="Z757" s="240"/>
    </row>
    <row r="758" spans="1:26" ht="12.75" customHeight="1">
      <c r="A758" s="1"/>
      <c r="B758" s="1"/>
      <c r="C758" s="1"/>
      <c r="D758" s="1"/>
      <c r="E758" s="1"/>
      <c r="F758" s="1"/>
      <c r="G758" s="1"/>
      <c r="H758" s="1"/>
      <c r="I758" s="1"/>
      <c r="J758" s="240"/>
      <c r="K758" s="240"/>
      <c r="L758" s="240"/>
      <c r="M758" s="240"/>
      <c r="N758" s="240"/>
      <c r="O758" s="240"/>
      <c r="P758" s="240"/>
      <c r="Q758" s="240"/>
      <c r="R758" s="240"/>
      <c r="S758" s="240"/>
      <c r="T758" s="240"/>
      <c r="U758" s="240"/>
      <c r="V758" s="240"/>
      <c r="W758" s="240"/>
      <c r="X758" s="240"/>
      <c r="Y758" s="240"/>
      <c r="Z758" s="240"/>
    </row>
    <row r="759" spans="1:26" ht="12.75" customHeight="1">
      <c r="A759" s="1"/>
      <c r="B759" s="1"/>
      <c r="C759" s="1"/>
      <c r="D759" s="1"/>
      <c r="E759" s="1"/>
      <c r="F759" s="1"/>
      <c r="G759" s="1"/>
      <c r="H759" s="1"/>
      <c r="I759" s="1"/>
      <c r="J759" s="240"/>
      <c r="K759" s="240"/>
      <c r="L759" s="240"/>
      <c r="M759" s="240"/>
      <c r="N759" s="240"/>
      <c r="O759" s="240"/>
      <c r="P759" s="240"/>
      <c r="Q759" s="240"/>
      <c r="R759" s="240"/>
      <c r="S759" s="240"/>
      <c r="T759" s="240"/>
      <c r="U759" s="240"/>
      <c r="V759" s="240"/>
      <c r="W759" s="240"/>
      <c r="X759" s="240"/>
      <c r="Y759" s="240"/>
      <c r="Z759" s="240"/>
    </row>
    <row r="760" spans="1:26" ht="12.75" customHeight="1">
      <c r="A760" s="1"/>
      <c r="B760" s="1"/>
      <c r="C760" s="1"/>
      <c r="D760" s="1"/>
      <c r="E760" s="1"/>
      <c r="F760" s="1"/>
      <c r="G760" s="1"/>
      <c r="H760" s="1"/>
      <c r="I760" s="1"/>
      <c r="J760" s="240"/>
      <c r="K760" s="240"/>
      <c r="L760" s="240"/>
      <c r="M760" s="240"/>
      <c r="N760" s="240"/>
      <c r="O760" s="240"/>
      <c r="P760" s="240"/>
      <c r="Q760" s="240"/>
      <c r="R760" s="240"/>
      <c r="S760" s="240"/>
      <c r="T760" s="240"/>
      <c r="U760" s="240"/>
      <c r="V760" s="240"/>
      <c r="W760" s="240"/>
      <c r="X760" s="240"/>
      <c r="Y760" s="240"/>
      <c r="Z760" s="240"/>
    </row>
    <row r="761" spans="1:26" ht="12.75" customHeight="1">
      <c r="A761" s="1"/>
      <c r="B761" s="1"/>
      <c r="C761" s="1"/>
      <c r="D761" s="1"/>
      <c r="E761" s="1"/>
      <c r="F761" s="1"/>
      <c r="G761" s="1"/>
      <c r="H761" s="1"/>
      <c r="I761" s="1"/>
      <c r="J761" s="240"/>
      <c r="K761" s="240"/>
      <c r="L761" s="240"/>
      <c r="M761" s="240"/>
      <c r="N761" s="240"/>
      <c r="O761" s="240"/>
      <c r="P761" s="240"/>
      <c r="Q761" s="240"/>
      <c r="R761" s="240"/>
      <c r="S761" s="240"/>
      <c r="T761" s="240"/>
      <c r="U761" s="240"/>
      <c r="V761" s="240"/>
      <c r="W761" s="240"/>
      <c r="X761" s="240"/>
      <c r="Y761" s="240"/>
      <c r="Z761" s="240"/>
    </row>
    <row r="762" spans="1:26" ht="12.75" customHeight="1">
      <c r="A762" s="1"/>
      <c r="B762" s="1"/>
      <c r="C762" s="1"/>
      <c r="D762" s="1"/>
      <c r="E762" s="1"/>
      <c r="F762" s="1"/>
      <c r="G762" s="1"/>
      <c r="H762" s="1"/>
      <c r="I762" s="1"/>
      <c r="J762" s="240"/>
      <c r="K762" s="240"/>
      <c r="L762" s="240"/>
      <c r="M762" s="240"/>
      <c r="N762" s="240"/>
      <c r="O762" s="240"/>
      <c r="P762" s="240"/>
      <c r="Q762" s="240"/>
      <c r="R762" s="240"/>
      <c r="S762" s="240"/>
      <c r="T762" s="240"/>
      <c r="U762" s="240"/>
      <c r="V762" s="240"/>
      <c r="W762" s="240"/>
      <c r="X762" s="240"/>
      <c r="Y762" s="240"/>
      <c r="Z762" s="240"/>
    </row>
    <row r="763" spans="1:26" ht="12.75" customHeight="1">
      <c r="A763" s="1"/>
      <c r="B763" s="1"/>
      <c r="C763" s="1"/>
      <c r="D763" s="1"/>
      <c r="E763" s="1"/>
      <c r="F763" s="1"/>
      <c r="G763" s="1"/>
      <c r="H763" s="1"/>
      <c r="I763" s="1"/>
      <c r="J763" s="240"/>
      <c r="K763" s="240"/>
      <c r="L763" s="240"/>
      <c r="M763" s="240"/>
      <c r="N763" s="240"/>
      <c r="O763" s="240"/>
      <c r="P763" s="240"/>
      <c r="Q763" s="240"/>
      <c r="R763" s="240"/>
      <c r="S763" s="240"/>
      <c r="T763" s="240"/>
      <c r="U763" s="240"/>
      <c r="V763" s="240"/>
      <c r="W763" s="240"/>
      <c r="X763" s="240"/>
      <c r="Y763" s="240"/>
      <c r="Z763" s="240"/>
    </row>
    <row r="764" spans="1:26" ht="12.75" customHeight="1">
      <c r="A764" s="1"/>
      <c r="B764" s="1"/>
      <c r="C764" s="1"/>
      <c r="D764" s="1"/>
      <c r="E764" s="1"/>
      <c r="F764" s="1"/>
      <c r="G764" s="1"/>
      <c r="H764" s="1"/>
      <c r="I764" s="1"/>
      <c r="J764" s="240"/>
      <c r="K764" s="240"/>
      <c r="L764" s="240"/>
      <c r="M764" s="240"/>
      <c r="N764" s="240"/>
      <c r="O764" s="240"/>
      <c r="P764" s="240"/>
      <c r="Q764" s="240"/>
      <c r="R764" s="240"/>
      <c r="S764" s="240"/>
      <c r="T764" s="240"/>
      <c r="U764" s="240"/>
      <c r="V764" s="240"/>
      <c r="W764" s="240"/>
      <c r="X764" s="240"/>
      <c r="Y764" s="240"/>
      <c r="Z764" s="240"/>
    </row>
    <row r="765" spans="1:26" ht="12.75" customHeight="1">
      <c r="A765" s="1"/>
      <c r="B765" s="1"/>
      <c r="C765" s="1"/>
      <c r="D765" s="1"/>
      <c r="E765" s="1"/>
      <c r="F765" s="1"/>
      <c r="G765" s="1"/>
      <c r="H765" s="1"/>
      <c r="I765" s="1"/>
      <c r="J765" s="240"/>
      <c r="K765" s="240"/>
      <c r="L765" s="240"/>
      <c r="M765" s="240"/>
      <c r="N765" s="240"/>
      <c r="O765" s="240"/>
      <c r="P765" s="240"/>
      <c r="Q765" s="240"/>
      <c r="R765" s="240"/>
      <c r="S765" s="240"/>
      <c r="T765" s="240"/>
      <c r="U765" s="240"/>
      <c r="V765" s="240"/>
      <c r="W765" s="240"/>
      <c r="X765" s="240"/>
      <c r="Y765" s="240"/>
      <c r="Z765" s="240"/>
    </row>
    <row r="766" spans="1:26" ht="12.75" customHeight="1">
      <c r="A766" s="1"/>
      <c r="B766" s="1"/>
      <c r="C766" s="1"/>
      <c r="D766" s="1"/>
      <c r="E766" s="1"/>
      <c r="F766" s="1"/>
      <c r="G766" s="1"/>
      <c r="H766" s="1"/>
      <c r="I766" s="1"/>
      <c r="J766" s="240"/>
      <c r="K766" s="240"/>
      <c r="L766" s="240"/>
      <c r="M766" s="240"/>
      <c r="N766" s="240"/>
      <c r="O766" s="240"/>
      <c r="P766" s="240"/>
      <c r="Q766" s="240"/>
      <c r="R766" s="240"/>
      <c r="S766" s="240"/>
      <c r="T766" s="240"/>
      <c r="U766" s="240"/>
      <c r="V766" s="240"/>
      <c r="W766" s="240"/>
      <c r="X766" s="240"/>
      <c r="Y766" s="240"/>
      <c r="Z766" s="240"/>
    </row>
    <row r="767" spans="1:26" ht="12.75" customHeight="1">
      <c r="A767" s="1"/>
      <c r="B767" s="1"/>
      <c r="C767" s="1"/>
      <c r="D767" s="1"/>
      <c r="E767" s="1"/>
      <c r="F767" s="1"/>
      <c r="G767" s="1"/>
      <c r="H767" s="1"/>
      <c r="I767" s="1"/>
      <c r="J767" s="240"/>
      <c r="K767" s="240"/>
      <c r="L767" s="240"/>
      <c r="M767" s="240"/>
      <c r="N767" s="240"/>
      <c r="O767" s="240"/>
      <c r="P767" s="240"/>
      <c r="Q767" s="240"/>
      <c r="R767" s="240"/>
      <c r="S767" s="240"/>
      <c r="T767" s="240"/>
      <c r="U767" s="240"/>
      <c r="V767" s="240"/>
      <c r="W767" s="240"/>
      <c r="X767" s="240"/>
      <c r="Y767" s="240"/>
      <c r="Z767" s="240"/>
    </row>
    <row r="768" spans="1:26" ht="12.75" customHeight="1">
      <c r="A768" s="1"/>
      <c r="B768" s="1"/>
      <c r="C768" s="1"/>
      <c r="D768" s="1"/>
      <c r="E768" s="1"/>
      <c r="F768" s="1"/>
      <c r="G768" s="1"/>
      <c r="H768" s="1"/>
      <c r="I768" s="1"/>
      <c r="J768" s="240"/>
      <c r="K768" s="240"/>
      <c r="L768" s="240"/>
      <c r="M768" s="240"/>
      <c r="N768" s="240"/>
      <c r="O768" s="240"/>
      <c r="P768" s="240"/>
      <c r="Q768" s="240"/>
      <c r="R768" s="240"/>
      <c r="S768" s="240"/>
      <c r="T768" s="240"/>
      <c r="U768" s="240"/>
      <c r="V768" s="240"/>
      <c r="W768" s="240"/>
      <c r="X768" s="240"/>
      <c r="Y768" s="240"/>
      <c r="Z768" s="240"/>
    </row>
    <row r="769" spans="1:26" ht="12.75" customHeight="1">
      <c r="A769" s="1"/>
      <c r="B769" s="1"/>
      <c r="C769" s="1"/>
      <c r="D769" s="1"/>
      <c r="E769" s="1"/>
      <c r="F769" s="1"/>
      <c r="G769" s="1"/>
      <c r="H769" s="1"/>
      <c r="I769" s="1"/>
      <c r="J769" s="240"/>
      <c r="K769" s="240"/>
      <c r="L769" s="240"/>
      <c r="M769" s="240"/>
      <c r="N769" s="240"/>
      <c r="O769" s="240"/>
      <c r="P769" s="240"/>
      <c r="Q769" s="240"/>
      <c r="R769" s="240"/>
      <c r="S769" s="240"/>
      <c r="T769" s="240"/>
      <c r="U769" s="240"/>
      <c r="V769" s="240"/>
      <c r="W769" s="240"/>
      <c r="X769" s="240"/>
      <c r="Y769" s="240"/>
      <c r="Z769" s="240"/>
    </row>
    <row r="770" spans="1:26" ht="12.75" customHeight="1">
      <c r="A770" s="1"/>
      <c r="B770" s="1"/>
      <c r="C770" s="1"/>
      <c r="D770" s="1"/>
      <c r="E770" s="1"/>
      <c r="F770" s="1"/>
      <c r="G770" s="1"/>
      <c r="H770" s="1"/>
      <c r="I770" s="1"/>
      <c r="J770" s="240"/>
      <c r="K770" s="240"/>
      <c r="L770" s="240"/>
      <c r="M770" s="240"/>
      <c r="N770" s="240"/>
      <c r="O770" s="240"/>
      <c r="P770" s="240"/>
      <c r="Q770" s="240"/>
      <c r="R770" s="240"/>
      <c r="S770" s="240"/>
      <c r="T770" s="240"/>
      <c r="U770" s="240"/>
      <c r="V770" s="240"/>
      <c r="W770" s="240"/>
      <c r="X770" s="240"/>
      <c r="Y770" s="240"/>
      <c r="Z770" s="240"/>
    </row>
    <row r="771" spans="1:26" ht="12.75" customHeight="1">
      <c r="A771" s="1"/>
      <c r="B771" s="1"/>
      <c r="C771" s="1"/>
      <c r="D771" s="1"/>
      <c r="E771" s="1"/>
      <c r="F771" s="1"/>
      <c r="G771" s="1"/>
      <c r="H771" s="1"/>
      <c r="I771" s="1"/>
      <c r="J771" s="240"/>
      <c r="K771" s="240"/>
      <c r="L771" s="240"/>
      <c r="M771" s="240"/>
      <c r="N771" s="240"/>
      <c r="O771" s="240"/>
      <c r="P771" s="240"/>
      <c r="Q771" s="240"/>
      <c r="R771" s="240"/>
      <c r="S771" s="240"/>
      <c r="T771" s="240"/>
      <c r="U771" s="240"/>
      <c r="V771" s="240"/>
      <c r="W771" s="240"/>
      <c r="X771" s="240"/>
      <c r="Y771" s="240"/>
      <c r="Z771" s="240"/>
    </row>
    <row r="772" spans="1:26" ht="12.75" customHeight="1">
      <c r="A772" s="1"/>
      <c r="B772" s="1"/>
      <c r="C772" s="1"/>
      <c r="D772" s="1"/>
      <c r="E772" s="1"/>
      <c r="F772" s="1"/>
      <c r="G772" s="1"/>
      <c r="H772" s="1"/>
      <c r="I772" s="1"/>
      <c r="J772" s="240"/>
      <c r="K772" s="240"/>
      <c r="L772" s="240"/>
      <c r="M772" s="240"/>
      <c r="N772" s="240"/>
      <c r="O772" s="240"/>
      <c r="P772" s="240"/>
      <c r="Q772" s="240"/>
      <c r="R772" s="240"/>
      <c r="S772" s="240"/>
      <c r="T772" s="240"/>
      <c r="U772" s="240"/>
      <c r="V772" s="240"/>
      <c r="W772" s="240"/>
      <c r="X772" s="240"/>
      <c r="Y772" s="240"/>
      <c r="Z772" s="240"/>
    </row>
    <row r="773" spans="1:26" ht="12.75" customHeight="1">
      <c r="A773" s="1"/>
      <c r="B773" s="1"/>
      <c r="C773" s="1"/>
      <c r="D773" s="1"/>
      <c r="E773" s="1"/>
      <c r="F773" s="1"/>
      <c r="G773" s="1"/>
      <c r="H773" s="1"/>
      <c r="I773" s="1"/>
      <c r="J773" s="240"/>
      <c r="K773" s="240"/>
      <c r="L773" s="240"/>
      <c r="M773" s="240"/>
      <c r="N773" s="240"/>
      <c r="O773" s="240"/>
      <c r="P773" s="240"/>
      <c r="Q773" s="240"/>
      <c r="R773" s="240"/>
      <c r="S773" s="240"/>
      <c r="T773" s="240"/>
      <c r="U773" s="240"/>
      <c r="V773" s="240"/>
      <c r="W773" s="240"/>
      <c r="X773" s="240"/>
      <c r="Y773" s="240"/>
      <c r="Z773" s="240"/>
    </row>
    <row r="774" spans="1:26" ht="12.75" customHeight="1">
      <c r="A774" s="1"/>
      <c r="B774" s="1"/>
      <c r="C774" s="1"/>
      <c r="D774" s="1"/>
      <c r="E774" s="1"/>
      <c r="F774" s="1"/>
      <c r="G774" s="1"/>
      <c r="H774" s="1"/>
      <c r="I774" s="1"/>
      <c r="J774" s="240"/>
      <c r="K774" s="240"/>
      <c r="L774" s="240"/>
      <c r="M774" s="240"/>
      <c r="N774" s="240"/>
      <c r="O774" s="240"/>
      <c r="P774" s="240"/>
      <c r="Q774" s="240"/>
      <c r="R774" s="240"/>
      <c r="S774" s="240"/>
      <c r="T774" s="240"/>
      <c r="U774" s="240"/>
      <c r="V774" s="240"/>
      <c r="W774" s="240"/>
      <c r="X774" s="240"/>
      <c r="Y774" s="240"/>
      <c r="Z774" s="240"/>
    </row>
    <row r="775" spans="1:26" ht="12.75" customHeight="1">
      <c r="A775" s="1"/>
      <c r="B775" s="1"/>
      <c r="C775" s="1"/>
      <c r="D775" s="1"/>
      <c r="E775" s="1"/>
      <c r="F775" s="1"/>
      <c r="G775" s="1"/>
      <c r="H775" s="1"/>
      <c r="I775" s="1"/>
      <c r="J775" s="240"/>
      <c r="K775" s="240"/>
      <c r="L775" s="240"/>
      <c r="M775" s="240"/>
      <c r="N775" s="240"/>
      <c r="O775" s="240"/>
      <c r="P775" s="240"/>
      <c r="Q775" s="240"/>
      <c r="R775" s="240"/>
      <c r="S775" s="240"/>
      <c r="T775" s="240"/>
      <c r="U775" s="240"/>
      <c r="V775" s="240"/>
      <c r="W775" s="240"/>
      <c r="X775" s="240"/>
      <c r="Y775" s="240"/>
      <c r="Z775" s="240"/>
    </row>
    <row r="776" spans="1:26" ht="12.75" customHeight="1">
      <c r="A776" s="1"/>
      <c r="B776" s="1"/>
      <c r="C776" s="1"/>
      <c r="D776" s="1"/>
      <c r="E776" s="1"/>
      <c r="F776" s="1"/>
      <c r="G776" s="1"/>
      <c r="H776" s="1"/>
      <c r="I776" s="1"/>
      <c r="J776" s="240"/>
      <c r="K776" s="240"/>
      <c r="L776" s="240"/>
      <c r="M776" s="240"/>
      <c r="N776" s="240"/>
      <c r="O776" s="240"/>
      <c r="P776" s="240"/>
      <c r="Q776" s="240"/>
      <c r="R776" s="240"/>
      <c r="S776" s="240"/>
      <c r="T776" s="240"/>
      <c r="U776" s="240"/>
      <c r="V776" s="240"/>
      <c r="W776" s="240"/>
      <c r="X776" s="240"/>
      <c r="Y776" s="240"/>
      <c r="Z776" s="240"/>
    </row>
    <row r="777" spans="1:26" ht="12.75" customHeight="1">
      <c r="A777" s="1"/>
      <c r="B777" s="1"/>
      <c r="C777" s="1"/>
      <c r="D777" s="1"/>
      <c r="E777" s="1"/>
      <c r="F777" s="1"/>
      <c r="G777" s="1"/>
      <c r="H777" s="1"/>
      <c r="I777" s="1"/>
      <c r="J777" s="240"/>
      <c r="K777" s="240"/>
      <c r="L777" s="240"/>
      <c r="M777" s="240"/>
      <c r="N777" s="240"/>
      <c r="O777" s="240"/>
      <c r="P777" s="240"/>
      <c r="Q777" s="240"/>
      <c r="R777" s="240"/>
      <c r="S777" s="240"/>
      <c r="T777" s="240"/>
      <c r="U777" s="240"/>
      <c r="V777" s="240"/>
      <c r="W777" s="240"/>
      <c r="X777" s="240"/>
      <c r="Y777" s="240"/>
      <c r="Z777" s="240"/>
    </row>
    <row r="778" spans="1:26" ht="12.75" customHeight="1">
      <c r="A778" s="1"/>
      <c r="B778" s="1"/>
      <c r="C778" s="1"/>
      <c r="D778" s="1"/>
      <c r="E778" s="1"/>
      <c r="F778" s="1"/>
      <c r="G778" s="1"/>
      <c r="H778" s="1"/>
      <c r="I778" s="1"/>
      <c r="J778" s="240"/>
      <c r="K778" s="240"/>
      <c r="L778" s="240"/>
      <c r="M778" s="240"/>
      <c r="N778" s="240"/>
      <c r="O778" s="240"/>
      <c r="P778" s="240"/>
      <c r="Q778" s="240"/>
      <c r="R778" s="240"/>
      <c r="S778" s="240"/>
      <c r="T778" s="240"/>
      <c r="U778" s="240"/>
      <c r="V778" s="240"/>
      <c r="W778" s="240"/>
      <c r="X778" s="240"/>
      <c r="Y778" s="240"/>
      <c r="Z778" s="240"/>
    </row>
    <row r="779" spans="1:26" ht="12.75" customHeight="1">
      <c r="A779" s="1"/>
      <c r="B779" s="1"/>
      <c r="C779" s="1"/>
      <c r="D779" s="1"/>
      <c r="E779" s="1"/>
      <c r="F779" s="1"/>
      <c r="G779" s="1"/>
      <c r="H779" s="1"/>
      <c r="I779" s="1"/>
      <c r="J779" s="240"/>
      <c r="K779" s="240"/>
      <c r="L779" s="240"/>
      <c r="M779" s="240"/>
      <c r="N779" s="240"/>
      <c r="O779" s="240"/>
      <c r="P779" s="240"/>
      <c r="Q779" s="240"/>
      <c r="R779" s="240"/>
      <c r="S779" s="240"/>
      <c r="T779" s="240"/>
      <c r="U779" s="240"/>
      <c r="V779" s="240"/>
      <c r="W779" s="240"/>
      <c r="X779" s="240"/>
      <c r="Y779" s="240"/>
      <c r="Z779" s="240"/>
    </row>
    <row r="780" spans="1:26" ht="12.75" customHeight="1">
      <c r="A780" s="1"/>
      <c r="B780" s="1"/>
      <c r="C780" s="1"/>
      <c r="D780" s="1"/>
      <c r="E780" s="1"/>
      <c r="F780" s="1"/>
      <c r="G780" s="1"/>
      <c r="H780" s="1"/>
      <c r="I780" s="1"/>
      <c r="J780" s="240"/>
      <c r="K780" s="240"/>
      <c r="L780" s="240"/>
      <c r="M780" s="240"/>
      <c r="N780" s="240"/>
      <c r="O780" s="240"/>
      <c r="P780" s="240"/>
      <c r="Q780" s="240"/>
      <c r="R780" s="240"/>
      <c r="S780" s="240"/>
      <c r="T780" s="240"/>
      <c r="U780" s="240"/>
      <c r="V780" s="240"/>
      <c r="W780" s="240"/>
      <c r="X780" s="240"/>
      <c r="Y780" s="240"/>
      <c r="Z780" s="240"/>
    </row>
    <row r="781" spans="1:26" ht="12.75" customHeight="1">
      <c r="A781" s="1"/>
      <c r="B781" s="1"/>
      <c r="C781" s="1"/>
      <c r="D781" s="1"/>
      <c r="E781" s="1"/>
      <c r="F781" s="1"/>
      <c r="G781" s="1"/>
      <c r="H781" s="1"/>
      <c r="I781" s="1"/>
      <c r="J781" s="240"/>
      <c r="K781" s="240"/>
      <c r="L781" s="240"/>
      <c r="M781" s="240"/>
      <c r="N781" s="240"/>
      <c r="O781" s="240"/>
      <c r="P781" s="240"/>
      <c r="Q781" s="240"/>
      <c r="R781" s="240"/>
      <c r="S781" s="240"/>
      <c r="T781" s="240"/>
      <c r="U781" s="240"/>
      <c r="V781" s="240"/>
      <c r="W781" s="240"/>
      <c r="X781" s="240"/>
      <c r="Y781" s="240"/>
      <c r="Z781" s="240"/>
    </row>
    <row r="782" spans="1:26" ht="12.75" customHeight="1">
      <c r="A782" s="1"/>
      <c r="B782" s="1"/>
      <c r="C782" s="1"/>
      <c r="D782" s="1"/>
      <c r="E782" s="1"/>
      <c r="F782" s="1"/>
      <c r="G782" s="1"/>
      <c r="H782" s="1"/>
      <c r="I782" s="1"/>
      <c r="J782" s="240"/>
      <c r="K782" s="240"/>
      <c r="L782" s="240"/>
      <c r="M782" s="240"/>
      <c r="N782" s="240"/>
      <c r="O782" s="240"/>
      <c r="P782" s="240"/>
      <c r="Q782" s="240"/>
      <c r="R782" s="240"/>
      <c r="S782" s="240"/>
      <c r="T782" s="240"/>
      <c r="U782" s="240"/>
      <c r="V782" s="240"/>
      <c r="W782" s="240"/>
      <c r="X782" s="240"/>
      <c r="Y782" s="240"/>
      <c r="Z782" s="240"/>
    </row>
    <row r="783" spans="1:26" ht="12.75" customHeight="1">
      <c r="A783" s="1"/>
      <c r="B783" s="1"/>
      <c r="C783" s="1"/>
      <c r="D783" s="1"/>
      <c r="E783" s="1"/>
      <c r="F783" s="1"/>
      <c r="G783" s="1"/>
      <c r="H783" s="1"/>
      <c r="I783" s="1"/>
      <c r="J783" s="240"/>
      <c r="K783" s="240"/>
      <c r="L783" s="240"/>
      <c r="M783" s="240"/>
      <c r="N783" s="240"/>
      <c r="O783" s="240"/>
      <c r="P783" s="240"/>
      <c r="Q783" s="240"/>
      <c r="R783" s="240"/>
      <c r="S783" s="240"/>
      <c r="T783" s="240"/>
      <c r="U783" s="240"/>
      <c r="V783" s="240"/>
      <c r="W783" s="240"/>
      <c r="X783" s="240"/>
      <c r="Y783" s="240"/>
      <c r="Z783" s="240"/>
    </row>
    <row r="784" spans="1:26" ht="12.75" customHeight="1">
      <c r="A784" s="1"/>
      <c r="B784" s="1"/>
      <c r="C784" s="1"/>
      <c r="D784" s="1"/>
      <c r="E784" s="1"/>
      <c r="F784" s="1"/>
      <c r="G784" s="1"/>
      <c r="H784" s="1"/>
      <c r="I784" s="1"/>
      <c r="J784" s="240"/>
      <c r="K784" s="240"/>
      <c r="L784" s="240"/>
      <c r="M784" s="240"/>
      <c r="N784" s="240"/>
      <c r="O784" s="240"/>
      <c r="P784" s="240"/>
      <c r="Q784" s="240"/>
      <c r="R784" s="240"/>
      <c r="S784" s="240"/>
      <c r="T784" s="240"/>
      <c r="U784" s="240"/>
      <c r="V784" s="240"/>
      <c r="W784" s="240"/>
      <c r="X784" s="240"/>
      <c r="Y784" s="240"/>
      <c r="Z784" s="240"/>
    </row>
    <row r="785" spans="1:26" ht="12.75" customHeight="1">
      <c r="A785" s="1"/>
      <c r="B785" s="1"/>
      <c r="C785" s="1"/>
      <c r="D785" s="1"/>
      <c r="E785" s="1"/>
      <c r="F785" s="1"/>
      <c r="G785" s="1"/>
      <c r="H785" s="1"/>
      <c r="I785" s="1"/>
      <c r="J785" s="240"/>
      <c r="K785" s="240"/>
      <c r="L785" s="240"/>
      <c r="M785" s="240"/>
      <c r="N785" s="240"/>
      <c r="O785" s="240"/>
      <c r="P785" s="240"/>
      <c r="Q785" s="240"/>
      <c r="R785" s="240"/>
      <c r="S785" s="240"/>
      <c r="T785" s="240"/>
      <c r="U785" s="240"/>
      <c r="V785" s="240"/>
      <c r="W785" s="240"/>
      <c r="X785" s="240"/>
      <c r="Y785" s="240"/>
      <c r="Z785" s="240"/>
    </row>
    <row r="786" spans="1:26" ht="12.75" customHeight="1">
      <c r="A786" s="1"/>
      <c r="B786" s="1"/>
      <c r="C786" s="1"/>
      <c r="D786" s="1"/>
      <c r="E786" s="1"/>
      <c r="F786" s="1"/>
      <c r="G786" s="1"/>
      <c r="H786" s="1"/>
      <c r="I786" s="1"/>
      <c r="J786" s="240"/>
      <c r="K786" s="240"/>
      <c r="L786" s="240"/>
      <c r="M786" s="240"/>
      <c r="N786" s="240"/>
      <c r="O786" s="240"/>
      <c r="P786" s="240"/>
      <c r="Q786" s="240"/>
      <c r="R786" s="240"/>
      <c r="S786" s="240"/>
      <c r="T786" s="240"/>
      <c r="U786" s="240"/>
      <c r="V786" s="240"/>
      <c r="W786" s="240"/>
      <c r="X786" s="240"/>
      <c r="Y786" s="240"/>
      <c r="Z786" s="240"/>
    </row>
    <row r="787" spans="1:26" ht="12.75" customHeight="1">
      <c r="A787" s="1"/>
      <c r="B787" s="1"/>
      <c r="C787" s="1"/>
      <c r="D787" s="1"/>
      <c r="E787" s="1"/>
      <c r="F787" s="1"/>
      <c r="G787" s="1"/>
      <c r="H787" s="1"/>
      <c r="I787" s="1"/>
      <c r="J787" s="240"/>
      <c r="K787" s="240"/>
      <c r="L787" s="240"/>
      <c r="M787" s="240"/>
      <c r="N787" s="240"/>
      <c r="O787" s="240"/>
      <c r="P787" s="240"/>
      <c r="Q787" s="240"/>
      <c r="R787" s="240"/>
      <c r="S787" s="240"/>
      <c r="T787" s="240"/>
      <c r="U787" s="240"/>
      <c r="V787" s="240"/>
      <c r="W787" s="240"/>
      <c r="X787" s="240"/>
      <c r="Y787" s="240"/>
      <c r="Z787" s="240"/>
    </row>
    <row r="788" spans="1:26" ht="12.75" customHeight="1">
      <c r="A788" s="1"/>
      <c r="B788" s="1"/>
      <c r="C788" s="1"/>
      <c r="D788" s="1"/>
      <c r="E788" s="1"/>
      <c r="F788" s="1"/>
      <c r="G788" s="1"/>
      <c r="H788" s="1"/>
      <c r="I788" s="1"/>
      <c r="J788" s="240"/>
      <c r="K788" s="240"/>
      <c r="L788" s="240"/>
      <c r="M788" s="240"/>
      <c r="N788" s="240"/>
      <c r="O788" s="240"/>
      <c r="P788" s="240"/>
      <c r="Q788" s="240"/>
      <c r="R788" s="240"/>
      <c r="S788" s="240"/>
      <c r="T788" s="240"/>
      <c r="U788" s="240"/>
      <c r="V788" s="240"/>
      <c r="W788" s="240"/>
      <c r="X788" s="240"/>
      <c r="Y788" s="240"/>
      <c r="Z788" s="240"/>
    </row>
    <row r="789" spans="1:26" ht="12.75" customHeight="1">
      <c r="A789" s="1"/>
      <c r="B789" s="1"/>
      <c r="C789" s="1"/>
      <c r="D789" s="1"/>
      <c r="E789" s="1"/>
      <c r="F789" s="1"/>
      <c r="G789" s="1"/>
      <c r="H789" s="1"/>
      <c r="I789" s="1"/>
      <c r="J789" s="240"/>
      <c r="K789" s="240"/>
      <c r="L789" s="240"/>
      <c r="M789" s="240"/>
      <c r="N789" s="240"/>
      <c r="O789" s="240"/>
      <c r="P789" s="240"/>
      <c r="Q789" s="240"/>
      <c r="R789" s="240"/>
      <c r="S789" s="240"/>
      <c r="T789" s="240"/>
      <c r="U789" s="240"/>
      <c r="V789" s="240"/>
      <c r="W789" s="240"/>
      <c r="X789" s="240"/>
      <c r="Y789" s="240"/>
      <c r="Z789" s="240"/>
    </row>
    <row r="790" spans="1:26" ht="12.75" customHeight="1">
      <c r="A790" s="1"/>
      <c r="B790" s="1"/>
      <c r="C790" s="1"/>
      <c r="D790" s="1"/>
      <c r="E790" s="1"/>
      <c r="F790" s="1"/>
      <c r="G790" s="1"/>
      <c r="H790" s="1"/>
      <c r="I790" s="1"/>
      <c r="J790" s="240"/>
      <c r="K790" s="240"/>
      <c r="L790" s="240"/>
      <c r="M790" s="240"/>
      <c r="N790" s="240"/>
      <c r="O790" s="240"/>
      <c r="P790" s="240"/>
      <c r="Q790" s="240"/>
      <c r="R790" s="240"/>
      <c r="S790" s="240"/>
      <c r="T790" s="240"/>
      <c r="U790" s="240"/>
      <c r="V790" s="240"/>
      <c r="W790" s="240"/>
      <c r="X790" s="240"/>
      <c r="Y790" s="240"/>
      <c r="Z790" s="240"/>
    </row>
    <row r="791" spans="1:26" ht="12.75" customHeight="1">
      <c r="A791" s="1"/>
      <c r="B791" s="1"/>
      <c r="C791" s="1"/>
      <c r="D791" s="1"/>
      <c r="E791" s="1"/>
      <c r="F791" s="1"/>
      <c r="G791" s="1"/>
      <c r="H791" s="1"/>
      <c r="I791" s="1"/>
      <c r="J791" s="240"/>
      <c r="K791" s="240"/>
      <c r="L791" s="240"/>
      <c r="M791" s="240"/>
      <c r="N791" s="240"/>
      <c r="O791" s="240"/>
      <c r="P791" s="240"/>
      <c r="Q791" s="240"/>
      <c r="R791" s="240"/>
      <c r="S791" s="240"/>
      <c r="T791" s="240"/>
      <c r="U791" s="240"/>
      <c r="V791" s="240"/>
      <c r="W791" s="240"/>
      <c r="X791" s="240"/>
      <c r="Y791" s="240"/>
      <c r="Z791" s="240"/>
    </row>
    <row r="792" spans="1:26" ht="12.75" customHeight="1">
      <c r="A792" s="1"/>
      <c r="B792" s="1"/>
      <c r="C792" s="1"/>
      <c r="D792" s="1"/>
      <c r="E792" s="1"/>
      <c r="F792" s="1"/>
      <c r="G792" s="1"/>
      <c r="H792" s="1"/>
      <c r="I792" s="1"/>
      <c r="J792" s="240"/>
      <c r="K792" s="240"/>
      <c r="L792" s="240"/>
      <c r="M792" s="240"/>
      <c r="N792" s="240"/>
      <c r="O792" s="240"/>
      <c r="P792" s="240"/>
      <c r="Q792" s="240"/>
      <c r="R792" s="240"/>
      <c r="S792" s="240"/>
      <c r="T792" s="240"/>
      <c r="U792" s="240"/>
      <c r="V792" s="240"/>
      <c r="W792" s="240"/>
      <c r="X792" s="240"/>
      <c r="Y792" s="240"/>
      <c r="Z792" s="240"/>
    </row>
    <row r="793" spans="1:26" ht="12.75" customHeight="1">
      <c r="A793" s="1"/>
      <c r="B793" s="1"/>
      <c r="C793" s="1"/>
      <c r="D793" s="1"/>
      <c r="E793" s="1"/>
      <c r="F793" s="1"/>
      <c r="G793" s="1"/>
      <c r="H793" s="1"/>
      <c r="I793" s="1"/>
      <c r="J793" s="240"/>
      <c r="K793" s="240"/>
      <c r="L793" s="240"/>
      <c r="M793" s="240"/>
      <c r="N793" s="240"/>
      <c r="O793" s="240"/>
      <c r="P793" s="240"/>
      <c r="Q793" s="240"/>
      <c r="R793" s="240"/>
      <c r="S793" s="240"/>
      <c r="T793" s="240"/>
      <c r="U793" s="240"/>
      <c r="V793" s="240"/>
      <c r="W793" s="240"/>
      <c r="X793" s="240"/>
      <c r="Y793" s="240"/>
      <c r="Z793" s="240"/>
    </row>
    <row r="794" spans="1:26" ht="12.75" customHeight="1">
      <c r="A794" s="1"/>
      <c r="B794" s="1"/>
      <c r="C794" s="1"/>
      <c r="D794" s="1"/>
      <c r="E794" s="1"/>
      <c r="F794" s="1"/>
      <c r="G794" s="1"/>
      <c r="H794" s="1"/>
      <c r="I794" s="1"/>
      <c r="J794" s="240"/>
      <c r="K794" s="240"/>
      <c r="L794" s="240"/>
      <c r="M794" s="240"/>
      <c r="N794" s="240"/>
      <c r="O794" s="240"/>
      <c r="P794" s="240"/>
      <c r="Q794" s="240"/>
      <c r="R794" s="240"/>
      <c r="S794" s="240"/>
      <c r="T794" s="240"/>
      <c r="U794" s="240"/>
      <c r="V794" s="240"/>
      <c r="W794" s="240"/>
      <c r="X794" s="240"/>
      <c r="Y794" s="240"/>
      <c r="Z794" s="240"/>
    </row>
    <row r="795" spans="1:26" ht="12.75" customHeight="1">
      <c r="A795" s="1"/>
      <c r="B795" s="1"/>
      <c r="C795" s="1"/>
      <c r="D795" s="1"/>
      <c r="E795" s="1"/>
      <c r="F795" s="1"/>
      <c r="G795" s="1"/>
      <c r="H795" s="1"/>
      <c r="I795" s="1"/>
      <c r="J795" s="240"/>
      <c r="K795" s="240"/>
      <c r="L795" s="240"/>
      <c r="M795" s="240"/>
      <c r="N795" s="240"/>
      <c r="O795" s="240"/>
      <c r="P795" s="240"/>
      <c r="Q795" s="240"/>
      <c r="R795" s="240"/>
      <c r="S795" s="240"/>
      <c r="T795" s="240"/>
      <c r="U795" s="240"/>
      <c r="V795" s="240"/>
      <c r="W795" s="240"/>
      <c r="X795" s="240"/>
      <c r="Y795" s="240"/>
      <c r="Z795" s="240"/>
    </row>
    <row r="796" spans="1:26" ht="12.75" customHeight="1">
      <c r="A796" s="1"/>
      <c r="B796" s="1"/>
      <c r="C796" s="1"/>
      <c r="D796" s="1"/>
      <c r="E796" s="1"/>
      <c r="F796" s="1"/>
      <c r="G796" s="1"/>
      <c r="H796" s="1"/>
      <c r="I796" s="1"/>
      <c r="J796" s="240"/>
      <c r="K796" s="240"/>
      <c r="L796" s="240"/>
      <c r="M796" s="240"/>
      <c r="N796" s="240"/>
      <c r="O796" s="240"/>
      <c r="P796" s="240"/>
      <c r="Q796" s="240"/>
      <c r="R796" s="240"/>
      <c r="S796" s="240"/>
      <c r="T796" s="240"/>
      <c r="U796" s="240"/>
      <c r="V796" s="240"/>
      <c r="W796" s="240"/>
      <c r="X796" s="240"/>
      <c r="Y796" s="240"/>
      <c r="Z796" s="240"/>
    </row>
    <row r="797" spans="1:26" ht="12.75" customHeight="1">
      <c r="A797" s="1"/>
      <c r="B797" s="1"/>
      <c r="C797" s="1"/>
      <c r="D797" s="1"/>
      <c r="E797" s="1"/>
      <c r="F797" s="1"/>
      <c r="G797" s="1"/>
      <c r="H797" s="1"/>
      <c r="I797" s="1"/>
      <c r="J797" s="240"/>
      <c r="K797" s="240"/>
      <c r="L797" s="240"/>
      <c r="M797" s="240"/>
      <c r="N797" s="240"/>
      <c r="O797" s="240"/>
      <c r="P797" s="240"/>
      <c r="Q797" s="240"/>
      <c r="R797" s="240"/>
      <c r="S797" s="240"/>
      <c r="T797" s="240"/>
      <c r="U797" s="240"/>
      <c r="V797" s="240"/>
      <c r="W797" s="240"/>
      <c r="X797" s="240"/>
      <c r="Y797" s="240"/>
      <c r="Z797" s="240"/>
    </row>
    <row r="798" spans="1:26" ht="12.75" customHeight="1">
      <c r="A798" s="1"/>
      <c r="B798" s="1"/>
      <c r="C798" s="1"/>
      <c r="D798" s="1"/>
      <c r="E798" s="1"/>
      <c r="F798" s="1"/>
      <c r="G798" s="1"/>
      <c r="H798" s="1"/>
      <c r="I798" s="1"/>
      <c r="J798" s="240"/>
      <c r="K798" s="240"/>
      <c r="L798" s="240"/>
      <c r="M798" s="240"/>
      <c r="N798" s="240"/>
      <c r="O798" s="240"/>
      <c r="P798" s="240"/>
      <c r="Q798" s="240"/>
      <c r="R798" s="240"/>
      <c r="S798" s="240"/>
      <c r="T798" s="240"/>
      <c r="U798" s="240"/>
      <c r="V798" s="240"/>
      <c r="W798" s="240"/>
      <c r="X798" s="240"/>
      <c r="Y798" s="240"/>
      <c r="Z798" s="240"/>
    </row>
    <row r="799" spans="1:26" ht="12.75" customHeight="1">
      <c r="A799" s="1"/>
      <c r="B799" s="1"/>
      <c r="C799" s="1"/>
      <c r="D799" s="1"/>
      <c r="E799" s="1"/>
      <c r="F799" s="1"/>
      <c r="G799" s="1"/>
      <c r="H799" s="1"/>
      <c r="I799" s="1"/>
      <c r="J799" s="240"/>
      <c r="K799" s="240"/>
      <c r="L799" s="240"/>
      <c r="M799" s="240"/>
      <c r="N799" s="240"/>
      <c r="O799" s="240"/>
      <c r="P799" s="240"/>
      <c r="Q799" s="240"/>
      <c r="R799" s="240"/>
      <c r="S799" s="240"/>
      <c r="T799" s="240"/>
      <c r="U799" s="240"/>
      <c r="V799" s="240"/>
      <c r="W799" s="240"/>
      <c r="X799" s="240"/>
      <c r="Y799" s="240"/>
      <c r="Z799" s="240"/>
    </row>
    <row r="800" spans="1:26" ht="12.75" customHeight="1">
      <c r="A800" s="1"/>
      <c r="B800" s="1"/>
      <c r="C800" s="1"/>
      <c r="D800" s="1"/>
      <c r="E800" s="1"/>
      <c r="F800" s="1"/>
      <c r="G800" s="1"/>
      <c r="H800" s="1"/>
      <c r="I800" s="1"/>
      <c r="J800" s="240"/>
      <c r="K800" s="240"/>
      <c r="L800" s="240"/>
      <c r="M800" s="240"/>
      <c r="N800" s="240"/>
      <c r="O800" s="240"/>
      <c r="P800" s="240"/>
      <c r="Q800" s="240"/>
      <c r="R800" s="240"/>
      <c r="S800" s="240"/>
      <c r="T800" s="240"/>
      <c r="U800" s="240"/>
      <c r="V800" s="240"/>
      <c r="W800" s="240"/>
      <c r="X800" s="240"/>
      <c r="Y800" s="240"/>
      <c r="Z800" s="240"/>
    </row>
    <row r="801" spans="1:26" ht="12.75" customHeight="1">
      <c r="A801" s="1"/>
      <c r="B801" s="1"/>
      <c r="C801" s="1"/>
      <c r="D801" s="1"/>
      <c r="E801" s="1"/>
      <c r="F801" s="1"/>
      <c r="G801" s="1"/>
      <c r="H801" s="1"/>
      <c r="I801" s="1"/>
      <c r="J801" s="240"/>
      <c r="K801" s="240"/>
      <c r="L801" s="240"/>
      <c r="M801" s="240"/>
      <c r="N801" s="240"/>
      <c r="O801" s="240"/>
      <c r="P801" s="240"/>
      <c r="Q801" s="240"/>
      <c r="R801" s="240"/>
      <c r="S801" s="240"/>
      <c r="T801" s="240"/>
      <c r="U801" s="240"/>
      <c r="V801" s="240"/>
      <c r="W801" s="240"/>
      <c r="X801" s="240"/>
      <c r="Y801" s="240"/>
      <c r="Z801" s="240"/>
    </row>
    <row r="802" spans="1:26" ht="12.75" customHeight="1">
      <c r="A802" s="1"/>
      <c r="B802" s="1"/>
      <c r="C802" s="1"/>
      <c r="D802" s="1"/>
      <c r="E802" s="1"/>
      <c r="F802" s="1"/>
      <c r="G802" s="1"/>
      <c r="H802" s="1"/>
      <c r="I802" s="1"/>
      <c r="J802" s="240"/>
      <c r="K802" s="240"/>
      <c r="L802" s="240"/>
      <c r="M802" s="240"/>
      <c r="N802" s="240"/>
      <c r="O802" s="240"/>
      <c r="P802" s="240"/>
      <c r="Q802" s="240"/>
      <c r="R802" s="240"/>
      <c r="S802" s="240"/>
      <c r="T802" s="240"/>
      <c r="U802" s="240"/>
      <c r="V802" s="240"/>
      <c r="W802" s="240"/>
      <c r="X802" s="240"/>
      <c r="Y802" s="240"/>
      <c r="Z802" s="240"/>
    </row>
    <row r="803" spans="1:26" ht="12.75" customHeight="1">
      <c r="A803" s="1"/>
      <c r="B803" s="1"/>
      <c r="C803" s="1"/>
      <c r="D803" s="1"/>
      <c r="E803" s="1"/>
      <c r="F803" s="1"/>
      <c r="G803" s="1"/>
      <c r="H803" s="1"/>
      <c r="I803" s="1"/>
      <c r="J803" s="240"/>
      <c r="K803" s="240"/>
      <c r="L803" s="240"/>
      <c r="M803" s="240"/>
      <c r="N803" s="240"/>
      <c r="O803" s="240"/>
      <c r="P803" s="240"/>
      <c r="Q803" s="240"/>
      <c r="R803" s="240"/>
      <c r="S803" s="240"/>
      <c r="T803" s="240"/>
      <c r="U803" s="240"/>
      <c r="V803" s="240"/>
      <c r="W803" s="240"/>
      <c r="X803" s="240"/>
      <c r="Y803" s="240"/>
      <c r="Z803" s="240"/>
    </row>
    <row r="804" spans="1:26" ht="12.75" customHeight="1">
      <c r="A804" s="1"/>
      <c r="B804" s="1"/>
      <c r="C804" s="1"/>
      <c r="D804" s="1"/>
      <c r="E804" s="1"/>
      <c r="F804" s="1"/>
      <c r="G804" s="1"/>
      <c r="H804" s="1"/>
      <c r="I804" s="1"/>
      <c r="J804" s="240"/>
      <c r="K804" s="240"/>
      <c r="L804" s="240"/>
      <c r="M804" s="240"/>
      <c r="N804" s="240"/>
      <c r="O804" s="240"/>
      <c r="P804" s="240"/>
      <c r="Q804" s="240"/>
      <c r="R804" s="240"/>
      <c r="S804" s="240"/>
      <c r="T804" s="240"/>
      <c r="U804" s="240"/>
      <c r="V804" s="240"/>
      <c r="W804" s="240"/>
      <c r="X804" s="240"/>
      <c r="Y804" s="240"/>
      <c r="Z804" s="240"/>
    </row>
    <row r="805" spans="1:26" ht="12.75" customHeight="1">
      <c r="A805" s="1"/>
      <c r="B805" s="1"/>
      <c r="C805" s="1"/>
      <c r="D805" s="1"/>
      <c r="E805" s="1"/>
      <c r="F805" s="1"/>
      <c r="G805" s="1"/>
      <c r="H805" s="1"/>
      <c r="I805" s="1"/>
      <c r="J805" s="240"/>
      <c r="K805" s="240"/>
      <c r="L805" s="240"/>
      <c r="M805" s="240"/>
      <c r="N805" s="240"/>
      <c r="O805" s="240"/>
      <c r="P805" s="240"/>
      <c r="Q805" s="240"/>
      <c r="R805" s="240"/>
      <c r="S805" s="240"/>
      <c r="T805" s="240"/>
      <c r="U805" s="240"/>
      <c r="V805" s="240"/>
      <c r="W805" s="240"/>
      <c r="X805" s="240"/>
      <c r="Y805" s="240"/>
      <c r="Z805" s="240"/>
    </row>
    <row r="806" spans="1:26" ht="12.75" customHeight="1">
      <c r="A806" s="1"/>
      <c r="B806" s="1"/>
      <c r="C806" s="1"/>
      <c r="D806" s="1"/>
      <c r="E806" s="1"/>
      <c r="F806" s="1"/>
      <c r="G806" s="1"/>
      <c r="H806" s="1"/>
      <c r="I806" s="1"/>
      <c r="J806" s="240"/>
      <c r="K806" s="240"/>
      <c r="L806" s="240"/>
      <c r="M806" s="240"/>
      <c r="N806" s="240"/>
      <c r="O806" s="240"/>
      <c r="P806" s="240"/>
      <c r="Q806" s="240"/>
      <c r="R806" s="240"/>
      <c r="S806" s="240"/>
      <c r="T806" s="240"/>
      <c r="U806" s="240"/>
      <c r="V806" s="240"/>
      <c r="W806" s="240"/>
      <c r="X806" s="240"/>
      <c r="Y806" s="240"/>
      <c r="Z806" s="240"/>
    </row>
    <row r="807" spans="1:26" ht="12.75" customHeight="1">
      <c r="A807" s="1"/>
      <c r="B807" s="1"/>
      <c r="C807" s="1"/>
      <c r="D807" s="1"/>
      <c r="E807" s="1"/>
      <c r="F807" s="1"/>
      <c r="G807" s="1"/>
      <c r="H807" s="1"/>
      <c r="I807" s="1"/>
      <c r="J807" s="240"/>
      <c r="K807" s="240"/>
      <c r="L807" s="240"/>
      <c r="M807" s="240"/>
      <c r="N807" s="240"/>
      <c r="O807" s="240"/>
      <c r="P807" s="240"/>
      <c r="Q807" s="240"/>
      <c r="R807" s="240"/>
      <c r="S807" s="240"/>
      <c r="T807" s="240"/>
      <c r="U807" s="240"/>
      <c r="V807" s="240"/>
      <c r="W807" s="240"/>
      <c r="X807" s="240"/>
      <c r="Y807" s="240"/>
      <c r="Z807" s="240"/>
    </row>
    <row r="808" spans="1:26" ht="12.75" customHeight="1">
      <c r="A808" s="1"/>
      <c r="B808" s="1"/>
      <c r="C808" s="1"/>
      <c r="D808" s="1"/>
      <c r="E808" s="1"/>
      <c r="F808" s="1"/>
      <c r="G808" s="1"/>
      <c r="H808" s="1"/>
      <c r="I808" s="1"/>
      <c r="J808" s="240"/>
      <c r="K808" s="240"/>
      <c r="L808" s="240"/>
      <c r="M808" s="240"/>
      <c r="N808" s="240"/>
      <c r="O808" s="240"/>
      <c r="P808" s="240"/>
      <c r="Q808" s="240"/>
      <c r="R808" s="240"/>
      <c r="S808" s="240"/>
      <c r="T808" s="240"/>
      <c r="U808" s="240"/>
      <c r="V808" s="240"/>
      <c r="W808" s="240"/>
      <c r="X808" s="240"/>
      <c r="Y808" s="240"/>
      <c r="Z808" s="240"/>
    </row>
    <row r="809" spans="1:26" ht="12.75" customHeight="1">
      <c r="A809" s="1"/>
      <c r="B809" s="1"/>
      <c r="C809" s="1"/>
      <c r="D809" s="1"/>
      <c r="E809" s="1"/>
      <c r="F809" s="1"/>
      <c r="G809" s="1"/>
      <c r="H809" s="1"/>
      <c r="I809" s="1"/>
      <c r="J809" s="240"/>
      <c r="K809" s="240"/>
      <c r="L809" s="240"/>
      <c r="M809" s="240"/>
      <c r="N809" s="240"/>
      <c r="O809" s="240"/>
      <c r="P809" s="240"/>
      <c r="Q809" s="240"/>
      <c r="R809" s="240"/>
      <c r="S809" s="240"/>
      <c r="T809" s="240"/>
      <c r="U809" s="240"/>
      <c r="V809" s="240"/>
      <c r="W809" s="240"/>
      <c r="X809" s="240"/>
      <c r="Y809" s="240"/>
      <c r="Z809" s="240"/>
    </row>
    <row r="810" spans="1:26" ht="12.75" customHeight="1">
      <c r="A810" s="1"/>
      <c r="B810" s="1"/>
      <c r="C810" s="1"/>
      <c r="D810" s="1"/>
      <c r="E810" s="1"/>
      <c r="F810" s="1"/>
      <c r="G810" s="1"/>
      <c r="H810" s="1"/>
      <c r="I810" s="1"/>
      <c r="J810" s="240"/>
      <c r="K810" s="240"/>
      <c r="L810" s="240"/>
      <c r="M810" s="240"/>
      <c r="N810" s="240"/>
      <c r="O810" s="240"/>
      <c r="P810" s="240"/>
      <c r="Q810" s="240"/>
      <c r="R810" s="240"/>
      <c r="S810" s="240"/>
      <c r="T810" s="240"/>
      <c r="U810" s="240"/>
      <c r="V810" s="240"/>
      <c r="W810" s="240"/>
      <c r="X810" s="240"/>
      <c r="Y810" s="240"/>
      <c r="Z810" s="240"/>
    </row>
    <row r="811" spans="1:26" ht="12.75" customHeight="1">
      <c r="A811" s="1"/>
      <c r="B811" s="1"/>
      <c r="C811" s="1"/>
      <c r="D811" s="1"/>
      <c r="E811" s="1"/>
      <c r="F811" s="1"/>
      <c r="G811" s="1"/>
      <c r="H811" s="1"/>
      <c r="I811" s="1"/>
      <c r="J811" s="240"/>
      <c r="K811" s="240"/>
      <c r="L811" s="240"/>
      <c r="M811" s="240"/>
      <c r="N811" s="240"/>
      <c r="O811" s="240"/>
      <c r="P811" s="240"/>
      <c r="Q811" s="240"/>
      <c r="R811" s="240"/>
      <c r="S811" s="240"/>
      <c r="T811" s="240"/>
      <c r="U811" s="240"/>
      <c r="V811" s="240"/>
      <c r="W811" s="240"/>
      <c r="X811" s="240"/>
      <c r="Y811" s="240"/>
      <c r="Z811" s="240"/>
    </row>
    <row r="812" spans="1:26" ht="12.75" customHeight="1">
      <c r="A812" s="1"/>
      <c r="B812" s="1"/>
      <c r="C812" s="1"/>
      <c r="D812" s="1"/>
      <c r="E812" s="1"/>
      <c r="F812" s="1"/>
      <c r="G812" s="1"/>
      <c r="H812" s="1"/>
      <c r="I812" s="1"/>
      <c r="J812" s="240"/>
      <c r="K812" s="240"/>
      <c r="L812" s="240"/>
      <c r="M812" s="240"/>
      <c r="N812" s="240"/>
      <c r="O812" s="240"/>
      <c r="P812" s="240"/>
      <c r="Q812" s="240"/>
      <c r="R812" s="240"/>
      <c r="S812" s="240"/>
      <c r="T812" s="240"/>
      <c r="U812" s="240"/>
      <c r="V812" s="240"/>
      <c r="W812" s="240"/>
      <c r="X812" s="240"/>
      <c r="Y812" s="240"/>
      <c r="Z812" s="240"/>
    </row>
    <row r="813" spans="1:26" ht="12.75" customHeight="1">
      <c r="A813" s="1"/>
      <c r="B813" s="1"/>
      <c r="C813" s="1"/>
      <c r="D813" s="1"/>
      <c r="E813" s="1"/>
      <c r="F813" s="1"/>
      <c r="G813" s="1"/>
      <c r="H813" s="1"/>
      <c r="I813" s="1"/>
      <c r="J813" s="240"/>
      <c r="K813" s="240"/>
      <c r="L813" s="240"/>
      <c r="M813" s="240"/>
      <c r="N813" s="240"/>
      <c r="O813" s="240"/>
      <c r="P813" s="240"/>
      <c r="Q813" s="240"/>
      <c r="R813" s="240"/>
      <c r="S813" s="240"/>
      <c r="T813" s="240"/>
      <c r="U813" s="240"/>
      <c r="V813" s="240"/>
      <c r="W813" s="240"/>
      <c r="X813" s="240"/>
      <c r="Y813" s="240"/>
      <c r="Z813" s="240"/>
    </row>
    <row r="814" spans="1:26" ht="12.75" customHeight="1">
      <c r="A814" s="1"/>
      <c r="B814" s="1"/>
      <c r="C814" s="1"/>
      <c r="D814" s="1"/>
      <c r="E814" s="1"/>
      <c r="F814" s="1"/>
      <c r="G814" s="1"/>
      <c r="H814" s="1"/>
      <c r="I814" s="1"/>
      <c r="J814" s="240"/>
      <c r="K814" s="240"/>
      <c r="L814" s="240"/>
      <c r="M814" s="240"/>
      <c r="N814" s="240"/>
      <c r="O814" s="240"/>
      <c r="P814" s="240"/>
      <c r="Q814" s="240"/>
      <c r="R814" s="240"/>
      <c r="S814" s="240"/>
      <c r="T814" s="240"/>
      <c r="U814" s="240"/>
      <c r="V814" s="240"/>
      <c r="W814" s="240"/>
      <c r="X814" s="240"/>
      <c r="Y814" s="240"/>
      <c r="Z814" s="240"/>
    </row>
    <row r="815" spans="1:26" ht="12.75" customHeight="1">
      <c r="A815" s="1"/>
      <c r="B815" s="1"/>
      <c r="C815" s="1"/>
      <c r="D815" s="1"/>
      <c r="E815" s="1"/>
      <c r="F815" s="1"/>
      <c r="G815" s="1"/>
      <c r="H815" s="1"/>
      <c r="I815" s="1"/>
      <c r="J815" s="240"/>
      <c r="K815" s="240"/>
      <c r="L815" s="240"/>
      <c r="M815" s="240"/>
      <c r="N815" s="240"/>
      <c r="O815" s="240"/>
      <c r="P815" s="240"/>
      <c r="Q815" s="240"/>
      <c r="R815" s="240"/>
      <c r="S815" s="240"/>
      <c r="T815" s="240"/>
      <c r="U815" s="240"/>
      <c r="V815" s="240"/>
      <c r="W815" s="240"/>
      <c r="X815" s="240"/>
      <c r="Y815" s="240"/>
      <c r="Z815" s="240"/>
    </row>
    <row r="816" spans="1:26" ht="12.75" customHeight="1">
      <c r="A816" s="1"/>
      <c r="B816" s="1"/>
      <c r="C816" s="1"/>
      <c r="D816" s="1"/>
      <c r="E816" s="1"/>
      <c r="F816" s="1"/>
      <c r="G816" s="1"/>
      <c r="H816" s="1"/>
      <c r="I816" s="1"/>
      <c r="J816" s="240"/>
      <c r="K816" s="240"/>
      <c r="L816" s="240"/>
      <c r="M816" s="240"/>
      <c r="N816" s="240"/>
      <c r="O816" s="240"/>
      <c r="P816" s="240"/>
      <c r="Q816" s="240"/>
      <c r="R816" s="240"/>
      <c r="S816" s="240"/>
      <c r="T816" s="240"/>
      <c r="U816" s="240"/>
      <c r="V816" s="240"/>
      <c r="W816" s="240"/>
      <c r="X816" s="240"/>
      <c r="Y816" s="240"/>
      <c r="Z816" s="240"/>
    </row>
    <row r="817" spans="1:26" ht="12.75" customHeight="1">
      <c r="A817" s="1"/>
      <c r="B817" s="1"/>
      <c r="C817" s="1"/>
      <c r="D817" s="1"/>
      <c r="E817" s="1"/>
      <c r="F817" s="1"/>
      <c r="G817" s="1"/>
      <c r="H817" s="1"/>
      <c r="I817" s="1"/>
      <c r="J817" s="240"/>
      <c r="K817" s="240"/>
      <c r="L817" s="240"/>
      <c r="M817" s="240"/>
      <c r="N817" s="240"/>
      <c r="O817" s="240"/>
      <c r="P817" s="240"/>
      <c r="Q817" s="240"/>
      <c r="R817" s="240"/>
      <c r="S817" s="240"/>
      <c r="T817" s="240"/>
      <c r="U817" s="240"/>
      <c r="V817" s="240"/>
      <c r="W817" s="240"/>
      <c r="X817" s="240"/>
      <c r="Y817" s="240"/>
      <c r="Z817" s="240"/>
    </row>
    <row r="818" spans="1:26" ht="12.75" customHeight="1">
      <c r="A818" s="1"/>
      <c r="B818" s="1"/>
      <c r="C818" s="1"/>
      <c r="D818" s="1"/>
      <c r="E818" s="1"/>
      <c r="F818" s="1"/>
      <c r="G818" s="1"/>
      <c r="H818" s="1"/>
      <c r="I818" s="1"/>
      <c r="J818" s="240"/>
      <c r="K818" s="240"/>
      <c r="L818" s="240"/>
      <c r="M818" s="240"/>
      <c r="N818" s="240"/>
      <c r="O818" s="240"/>
      <c r="P818" s="240"/>
      <c r="Q818" s="240"/>
      <c r="R818" s="240"/>
      <c r="S818" s="240"/>
      <c r="T818" s="240"/>
      <c r="U818" s="240"/>
      <c r="V818" s="240"/>
      <c r="W818" s="240"/>
      <c r="X818" s="240"/>
      <c r="Y818" s="240"/>
      <c r="Z818" s="240"/>
    </row>
    <row r="819" spans="1:26" ht="12.75" customHeight="1">
      <c r="A819" s="1"/>
      <c r="B819" s="1"/>
      <c r="C819" s="1"/>
      <c r="D819" s="1"/>
      <c r="E819" s="1"/>
      <c r="F819" s="1"/>
      <c r="G819" s="1"/>
      <c r="H819" s="1"/>
      <c r="I819" s="1"/>
      <c r="J819" s="240"/>
      <c r="K819" s="240"/>
      <c r="L819" s="240"/>
      <c r="M819" s="240"/>
      <c r="N819" s="240"/>
      <c r="O819" s="240"/>
      <c r="P819" s="240"/>
      <c r="Q819" s="240"/>
      <c r="R819" s="240"/>
      <c r="S819" s="240"/>
      <c r="T819" s="240"/>
      <c r="U819" s="240"/>
      <c r="V819" s="240"/>
      <c r="W819" s="240"/>
      <c r="X819" s="240"/>
      <c r="Y819" s="240"/>
      <c r="Z819" s="240"/>
    </row>
    <row r="820" spans="1:26" ht="12.75" customHeight="1">
      <c r="A820" s="1"/>
      <c r="B820" s="1"/>
      <c r="C820" s="1"/>
      <c r="D820" s="1"/>
      <c r="E820" s="1"/>
      <c r="F820" s="1"/>
      <c r="G820" s="1"/>
      <c r="H820" s="1"/>
      <c r="I820" s="1"/>
      <c r="J820" s="240"/>
      <c r="K820" s="240"/>
      <c r="L820" s="240"/>
      <c r="M820" s="240"/>
      <c r="N820" s="240"/>
      <c r="O820" s="240"/>
      <c r="P820" s="240"/>
      <c r="Q820" s="240"/>
      <c r="R820" s="240"/>
      <c r="S820" s="240"/>
      <c r="T820" s="240"/>
      <c r="U820" s="240"/>
      <c r="V820" s="240"/>
      <c r="W820" s="240"/>
      <c r="X820" s="240"/>
      <c r="Y820" s="240"/>
      <c r="Z820" s="240"/>
    </row>
    <row r="821" spans="1:26" ht="12.75" customHeight="1">
      <c r="A821" s="1"/>
      <c r="B821" s="1"/>
      <c r="C821" s="1"/>
      <c r="D821" s="1"/>
      <c r="E821" s="1"/>
      <c r="F821" s="1"/>
      <c r="G821" s="1"/>
      <c r="H821" s="1"/>
      <c r="I821" s="1"/>
      <c r="J821" s="240"/>
      <c r="K821" s="240"/>
      <c r="L821" s="240"/>
      <c r="M821" s="240"/>
      <c r="N821" s="240"/>
      <c r="O821" s="240"/>
      <c r="P821" s="240"/>
      <c r="Q821" s="240"/>
      <c r="R821" s="240"/>
      <c r="S821" s="240"/>
      <c r="T821" s="240"/>
      <c r="U821" s="240"/>
      <c r="V821" s="240"/>
      <c r="W821" s="240"/>
      <c r="X821" s="240"/>
      <c r="Y821" s="240"/>
      <c r="Z821" s="240"/>
    </row>
    <row r="822" spans="1:26" ht="12.75" customHeight="1">
      <c r="A822" s="1"/>
      <c r="B822" s="1"/>
      <c r="C822" s="1"/>
      <c r="D822" s="1"/>
      <c r="E822" s="1"/>
      <c r="F822" s="1"/>
      <c r="G822" s="1"/>
      <c r="H822" s="1"/>
      <c r="I822" s="1"/>
      <c r="J822" s="240"/>
      <c r="K822" s="240"/>
      <c r="L822" s="240"/>
      <c r="M822" s="240"/>
      <c r="N822" s="240"/>
      <c r="O822" s="240"/>
      <c r="P822" s="240"/>
      <c r="Q822" s="240"/>
      <c r="R822" s="240"/>
      <c r="S822" s="240"/>
      <c r="T822" s="240"/>
      <c r="U822" s="240"/>
      <c r="V822" s="240"/>
      <c r="W822" s="240"/>
      <c r="X822" s="240"/>
      <c r="Y822" s="240"/>
      <c r="Z822" s="240"/>
    </row>
    <row r="823" spans="1:26" ht="12.75" customHeight="1">
      <c r="A823" s="1"/>
      <c r="B823" s="1"/>
      <c r="C823" s="1"/>
      <c r="D823" s="1"/>
      <c r="E823" s="1"/>
      <c r="F823" s="1"/>
      <c r="G823" s="1"/>
      <c r="H823" s="1"/>
      <c r="I823" s="1"/>
      <c r="J823" s="240"/>
      <c r="K823" s="240"/>
      <c r="L823" s="240"/>
      <c r="M823" s="240"/>
      <c r="N823" s="240"/>
      <c r="O823" s="240"/>
      <c r="P823" s="240"/>
      <c r="Q823" s="240"/>
      <c r="R823" s="240"/>
      <c r="S823" s="240"/>
      <c r="T823" s="240"/>
      <c r="U823" s="240"/>
      <c r="V823" s="240"/>
      <c r="W823" s="240"/>
      <c r="X823" s="240"/>
      <c r="Y823" s="240"/>
      <c r="Z823" s="240"/>
    </row>
    <row r="824" spans="1:26" ht="12.75" customHeight="1">
      <c r="A824" s="1"/>
      <c r="B824" s="1"/>
      <c r="C824" s="1"/>
      <c r="D824" s="1"/>
      <c r="E824" s="1"/>
      <c r="F824" s="1"/>
      <c r="G824" s="1"/>
      <c r="H824" s="1"/>
      <c r="I824" s="1"/>
      <c r="J824" s="240"/>
      <c r="K824" s="240"/>
      <c r="L824" s="240"/>
      <c r="M824" s="240"/>
      <c r="N824" s="240"/>
      <c r="O824" s="240"/>
      <c r="P824" s="240"/>
      <c r="Q824" s="240"/>
      <c r="R824" s="240"/>
      <c r="S824" s="240"/>
      <c r="T824" s="240"/>
      <c r="U824" s="240"/>
      <c r="V824" s="240"/>
      <c r="W824" s="240"/>
      <c r="X824" s="240"/>
      <c r="Y824" s="240"/>
      <c r="Z824" s="240"/>
    </row>
    <row r="825" spans="1:26" ht="12.75" customHeight="1">
      <c r="A825" s="1"/>
      <c r="B825" s="1"/>
      <c r="C825" s="1"/>
      <c r="D825" s="1"/>
      <c r="E825" s="1"/>
      <c r="F825" s="1"/>
      <c r="G825" s="1"/>
      <c r="H825" s="1"/>
      <c r="I825" s="1"/>
      <c r="J825" s="240"/>
      <c r="K825" s="240"/>
      <c r="L825" s="240"/>
      <c r="M825" s="240"/>
      <c r="N825" s="240"/>
      <c r="O825" s="240"/>
      <c r="P825" s="240"/>
      <c r="Q825" s="240"/>
      <c r="R825" s="240"/>
      <c r="S825" s="240"/>
      <c r="T825" s="240"/>
      <c r="U825" s="240"/>
      <c r="V825" s="240"/>
      <c r="W825" s="240"/>
      <c r="X825" s="240"/>
      <c r="Y825" s="240"/>
      <c r="Z825" s="240"/>
    </row>
    <row r="826" spans="1:26" ht="12.75" customHeight="1">
      <c r="A826" s="1"/>
      <c r="B826" s="1"/>
      <c r="C826" s="1"/>
      <c r="D826" s="1"/>
      <c r="E826" s="1"/>
      <c r="F826" s="1"/>
      <c r="G826" s="1"/>
      <c r="H826" s="1"/>
      <c r="I826" s="1"/>
      <c r="J826" s="240"/>
      <c r="K826" s="240"/>
      <c r="L826" s="240"/>
      <c r="M826" s="240"/>
      <c r="N826" s="240"/>
      <c r="O826" s="240"/>
      <c r="P826" s="240"/>
      <c r="Q826" s="240"/>
      <c r="R826" s="240"/>
      <c r="S826" s="240"/>
      <c r="T826" s="240"/>
      <c r="U826" s="240"/>
      <c r="V826" s="240"/>
      <c r="W826" s="240"/>
      <c r="X826" s="240"/>
      <c r="Y826" s="240"/>
      <c r="Z826" s="240"/>
    </row>
    <row r="827" spans="1:26" ht="12.75" customHeight="1">
      <c r="A827" s="1"/>
      <c r="B827" s="1"/>
      <c r="C827" s="1"/>
      <c r="D827" s="1"/>
      <c r="E827" s="1"/>
      <c r="F827" s="1"/>
      <c r="G827" s="1"/>
      <c r="H827" s="1"/>
      <c r="I827" s="1"/>
      <c r="J827" s="240"/>
      <c r="K827" s="240"/>
      <c r="L827" s="240"/>
      <c r="M827" s="240"/>
      <c r="N827" s="240"/>
      <c r="O827" s="240"/>
      <c r="P827" s="240"/>
      <c r="Q827" s="240"/>
      <c r="R827" s="240"/>
      <c r="S827" s="240"/>
      <c r="T827" s="240"/>
      <c r="U827" s="240"/>
      <c r="V827" s="240"/>
      <c r="W827" s="240"/>
      <c r="X827" s="240"/>
      <c r="Y827" s="240"/>
      <c r="Z827" s="240"/>
    </row>
    <row r="828" spans="1:26" ht="12.75" customHeight="1">
      <c r="A828" s="1"/>
      <c r="B828" s="1"/>
      <c r="C828" s="1"/>
      <c r="D828" s="1"/>
      <c r="E828" s="1"/>
      <c r="F828" s="1"/>
      <c r="G828" s="1"/>
      <c r="H828" s="1"/>
      <c r="I828" s="1"/>
      <c r="J828" s="240"/>
      <c r="K828" s="240"/>
      <c r="L828" s="240"/>
      <c r="M828" s="240"/>
      <c r="N828" s="240"/>
      <c r="O828" s="240"/>
      <c r="P828" s="240"/>
      <c r="Q828" s="240"/>
      <c r="R828" s="240"/>
      <c r="S828" s="240"/>
      <c r="T828" s="240"/>
      <c r="U828" s="240"/>
      <c r="V828" s="240"/>
      <c r="W828" s="240"/>
      <c r="X828" s="240"/>
      <c r="Y828" s="240"/>
      <c r="Z828" s="240"/>
    </row>
    <row r="829" spans="1:26" ht="12.75" customHeight="1">
      <c r="A829" s="1"/>
      <c r="B829" s="1"/>
      <c r="C829" s="1"/>
      <c r="D829" s="1"/>
      <c r="E829" s="1"/>
      <c r="F829" s="1"/>
      <c r="G829" s="1"/>
      <c r="H829" s="1"/>
      <c r="I829" s="1"/>
      <c r="J829" s="240"/>
      <c r="K829" s="240"/>
      <c r="L829" s="240"/>
      <c r="M829" s="240"/>
      <c r="N829" s="240"/>
      <c r="O829" s="240"/>
      <c r="P829" s="240"/>
      <c r="Q829" s="240"/>
      <c r="R829" s="240"/>
      <c r="S829" s="240"/>
      <c r="T829" s="240"/>
      <c r="U829" s="240"/>
      <c r="V829" s="240"/>
      <c r="W829" s="240"/>
      <c r="X829" s="240"/>
      <c r="Y829" s="240"/>
      <c r="Z829" s="240"/>
    </row>
    <row r="830" spans="1:26" ht="12.75" customHeight="1">
      <c r="A830" s="1"/>
      <c r="B830" s="1"/>
      <c r="C830" s="1"/>
      <c r="D830" s="1"/>
      <c r="E830" s="1"/>
      <c r="F830" s="1"/>
      <c r="G830" s="1"/>
      <c r="H830" s="1"/>
      <c r="I830" s="1"/>
      <c r="J830" s="240"/>
      <c r="K830" s="240"/>
      <c r="L830" s="240"/>
      <c r="M830" s="240"/>
      <c r="N830" s="240"/>
      <c r="O830" s="240"/>
      <c r="P830" s="240"/>
      <c r="Q830" s="240"/>
      <c r="R830" s="240"/>
      <c r="S830" s="240"/>
      <c r="T830" s="240"/>
      <c r="U830" s="240"/>
      <c r="V830" s="240"/>
      <c r="W830" s="240"/>
      <c r="X830" s="240"/>
      <c r="Y830" s="240"/>
      <c r="Z830" s="240"/>
    </row>
    <row r="831" spans="1:26" ht="12.75" customHeight="1">
      <c r="A831" s="1"/>
      <c r="B831" s="1"/>
      <c r="C831" s="1"/>
      <c r="D831" s="1"/>
      <c r="E831" s="1"/>
      <c r="F831" s="1"/>
      <c r="G831" s="1"/>
      <c r="H831" s="1"/>
      <c r="I831" s="1"/>
      <c r="J831" s="240"/>
      <c r="K831" s="240"/>
      <c r="L831" s="240"/>
      <c r="M831" s="240"/>
      <c r="N831" s="240"/>
      <c r="O831" s="240"/>
      <c r="P831" s="240"/>
      <c r="Q831" s="240"/>
      <c r="R831" s="240"/>
      <c r="S831" s="240"/>
      <c r="T831" s="240"/>
      <c r="U831" s="240"/>
      <c r="V831" s="240"/>
      <c r="W831" s="240"/>
      <c r="X831" s="240"/>
      <c r="Y831" s="240"/>
      <c r="Z831" s="240"/>
    </row>
    <row r="832" spans="1:26" ht="12.75" customHeight="1">
      <c r="A832" s="1"/>
      <c r="B832" s="1"/>
      <c r="C832" s="1"/>
      <c r="D832" s="1"/>
      <c r="E832" s="1"/>
      <c r="F832" s="1"/>
      <c r="G832" s="1"/>
      <c r="H832" s="1"/>
      <c r="I832" s="1"/>
      <c r="J832" s="240"/>
      <c r="K832" s="240"/>
      <c r="L832" s="240"/>
      <c r="M832" s="240"/>
      <c r="N832" s="240"/>
      <c r="O832" s="240"/>
      <c r="P832" s="240"/>
      <c r="Q832" s="240"/>
      <c r="R832" s="240"/>
      <c r="S832" s="240"/>
      <c r="T832" s="240"/>
      <c r="U832" s="240"/>
      <c r="V832" s="240"/>
      <c r="W832" s="240"/>
      <c r="X832" s="240"/>
      <c r="Y832" s="240"/>
      <c r="Z832" s="240"/>
    </row>
    <row r="833" spans="1:26" ht="12.75" customHeight="1">
      <c r="A833" s="1"/>
      <c r="B833" s="1"/>
      <c r="C833" s="1"/>
      <c r="D833" s="1"/>
      <c r="E833" s="1"/>
      <c r="F833" s="1"/>
      <c r="G833" s="1"/>
      <c r="H833" s="1"/>
      <c r="I833" s="1"/>
      <c r="J833" s="240"/>
      <c r="K833" s="240"/>
      <c r="L833" s="240"/>
      <c r="M833" s="240"/>
      <c r="N833" s="240"/>
      <c r="O833" s="240"/>
      <c r="P833" s="240"/>
      <c r="Q833" s="240"/>
      <c r="R833" s="240"/>
      <c r="S833" s="240"/>
      <c r="T833" s="240"/>
      <c r="U833" s="240"/>
      <c r="V833" s="240"/>
      <c r="W833" s="240"/>
      <c r="X833" s="240"/>
      <c r="Y833" s="240"/>
      <c r="Z833" s="240"/>
    </row>
    <row r="834" spans="1:26" ht="12.75" customHeight="1">
      <c r="A834" s="1"/>
      <c r="B834" s="1"/>
      <c r="C834" s="1"/>
      <c r="D834" s="1"/>
      <c r="E834" s="1"/>
      <c r="F834" s="1"/>
      <c r="G834" s="1"/>
      <c r="H834" s="1"/>
      <c r="I834" s="1"/>
      <c r="J834" s="240"/>
      <c r="K834" s="240"/>
      <c r="L834" s="240"/>
      <c r="M834" s="240"/>
      <c r="N834" s="240"/>
      <c r="O834" s="240"/>
      <c r="P834" s="240"/>
      <c r="Q834" s="240"/>
      <c r="R834" s="240"/>
      <c r="S834" s="240"/>
      <c r="T834" s="240"/>
      <c r="U834" s="240"/>
      <c r="V834" s="240"/>
      <c r="W834" s="240"/>
      <c r="X834" s="240"/>
      <c r="Y834" s="240"/>
      <c r="Z834" s="240"/>
    </row>
    <row r="835" spans="1:26" ht="12.75" customHeight="1">
      <c r="A835" s="1"/>
      <c r="B835" s="1"/>
      <c r="C835" s="1"/>
      <c r="D835" s="1"/>
      <c r="E835" s="1"/>
      <c r="F835" s="1"/>
      <c r="G835" s="1"/>
      <c r="H835" s="1"/>
      <c r="I835" s="1"/>
      <c r="J835" s="240"/>
      <c r="K835" s="240"/>
      <c r="L835" s="240"/>
      <c r="M835" s="240"/>
      <c r="N835" s="240"/>
      <c r="O835" s="240"/>
      <c r="P835" s="240"/>
      <c r="Q835" s="240"/>
      <c r="R835" s="240"/>
      <c r="S835" s="240"/>
      <c r="T835" s="240"/>
      <c r="U835" s="240"/>
      <c r="V835" s="240"/>
      <c r="W835" s="240"/>
      <c r="X835" s="240"/>
      <c r="Y835" s="240"/>
      <c r="Z835" s="240"/>
    </row>
    <row r="836" spans="1:26" ht="12.75" customHeight="1">
      <c r="A836" s="1"/>
      <c r="B836" s="1"/>
      <c r="C836" s="1"/>
      <c r="D836" s="1"/>
      <c r="E836" s="1"/>
      <c r="F836" s="1"/>
      <c r="G836" s="1"/>
      <c r="H836" s="1"/>
      <c r="I836" s="1"/>
      <c r="J836" s="240"/>
      <c r="K836" s="240"/>
      <c r="L836" s="240"/>
      <c r="M836" s="240"/>
      <c r="N836" s="240"/>
      <c r="O836" s="240"/>
      <c r="P836" s="240"/>
      <c r="Q836" s="240"/>
      <c r="R836" s="240"/>
      <c r="S836" s="240"/>
      <c r="T836" s="240"/>
      <c r="U836" s="240"/>
      <c r="V836" s="240"/>
      <c r="W836" s="240"/>
      <c r="X836" s="240"/>
      <c r="Y836" s="240"/>
      <c r="Z836" s="240"/>
    </row>
    <row r="837" spans="1:26" ht="12.75" customHeight="1">
      <c r="A837" s="1"/>
      <c r="B837" s="1"/>
      <c r="C837" s="1"/>
      <c r="D837" s="1"/>
      <c r="E837" s="1"/>
      <c r="F837" s="1"/>
      <c r="G837" s="1"/>
      <c r="H837" s="1"/>
      <c r="I837" s="1"/>
      <c r="J837" s="240"/>
      <c r="K837" s="240"/>
      <c r="L837" s="240"/>
      <c r="M837" s="240"/>
      <c r="N837" s="240"/>
      <c r="O837" s="240"/>
      <c r="P837" s="240"/>
      <c r="Q837" s="240"/>
      <c r="R837" s="240"/>
      <c r="S837" s="240"/>
      <c r="T837" s="240"/>
      <c r="U837" s="240"/>
      <c r="V837" s="240"/>
      <c r="W837" s="240"/>
      <c r="X837" s="240"/>
      <c r="Y837" s="240"/>
      <c r="Z837" s="240"/>
    </row>
    <row r="838" spans="1:26" ht="12.75" customHeight="1">
      <c r="A838" s="1"/>
      <c r="B838" s="1"/>
      <c r="C838" s="1"/>
      <c r="D838" s="1"/>
      <c r="E838" s="1"/>
      <c r="F838" s="1"/>
      <c r="G838" s="1"/>
      <c r="H838" s="1"/>
      <c r="I838" s="1"/>
      <c r="J838" s="240"/>
      <c r="K838" s="240"/>
      <c r="L838" s="240"/>
      <c r="M838" s="240"/>
      <c r="N838" s="240"/>
      <c r="O838" s="240"/>
      <c r="P838" s="240"/>
      <c r="Q838" s="240"/>
      <c r="R838" s="240"/>
      <c r="S838" s="240"/>
      <c r="T838" s="240"/>
      <c r="U838" s="240"/>
      <c r="V838" s="240"/>
      <c r="W838" s="240"/>
      <c r="X838" s="240"/>
      <c r="Y838" s="240"/>
      <c r="Z838" s="240"/>
    </row>
    <row r="839" spans="1:26" ht="12.75" customHeight="1">
      <c r="A839" s="1"/>
      <c r="B839" s="1"/>
      <c r="C839" s="1"/>
      <c r="D839" s="1"/>
      <c r="E839" s="1"/>
      <c r="F839" s="1"/>
      <c r="G839" s="1"/>
      <c r="H839" s="1"/>
      <c r="I839" s="1"/>
      <c r="J839" s="240"/>
      <c r="K839" s="240"/>
      <c r="L839" s="240"/>
      <c r="M839" s="240"/>
      <c r="N839" s="240"/>
      <c r="O839" s="240"/>
      <c r="P839" s="240"/>
      <c r="Q839" s="240"/>
      <c r="R839" s="240"/>
      <c r="S839" s="240"/>
      <c r="T839" s="240"/>
      <c r="U839" s="240"/>
      <c r="V839" s="240"/>
      <c r="W839" s="240"/>
      <c r="X839" s="240"/>
      <c r="Y839" s="240"/>
      <c r="Z839" s="240"/>
    </row>
    <row r="840" spans="1:26" ht="12.75" customHeight="1">
      <c r="A840" s="1"/>
      <c r="B840" s="1"/>
      <c r="C840" s="1"/>
      <c r="D840" s="1"/>
      <c r="E840" s="1"/>
      <c r="F840" s="1"/>
      <c r="G840" s="1"/>
      <c r="H840" s="1"/>
      <c r="I840" s="1"/>
      <c r="J840" s="240"/>
      <c r="K840" s="240"/>
      <c r="L840" s="240"/>
      <c r="M840" s="240"/>
      <c r="N840" s="240"/>
      <c r="O840" s="240"/>
      <c r="P840" s="240"/>
      <c r="Q840" s="240"/>
      <c r="R840" s="240"/>
      <c r="S840" s="240"/>
      <c r="T840" s="240"/>
      <c r="U840" s="240"/>
      <c r="V840" s="240"/>
      <c r="W840" s="240"/>
      <c r="X840" s="240"/>
      <c r="Y840" s="240"/>
      <c r="Z840" s="240"/>
    </row>
    <row r="841" spans="1:26" ht="12.75" customHeight="1">
      <c r="A841" s="1"/>
      <c r="B841" s="1"/>
      <c r="C841" s="1"/>
      <c r="D841" s="1"/>
      <c r="E841" s="1"/>
      <c r="F841" s="1"/>
      <c r="G841" s="1"/>
      <c r="H841" s="1"/>
      <c r="I841" s="1"/>
      <c r="J841" s="240"/>
      <c r="K841" s="240"/>
      <c r="L841" s="240"/>
      <c r="M841" s="240"/>
      <c r="N841" s="240"/>
      <c r="O841" s="240"/>
      <c r="P841" s="240"/>
      <c r="Q841" s="240"/>
      <c r="R841" s="240"/>
      <c r="S841" s="240"/>
      <c r="T841" s="240"/>
      <c r="U841" s="240"/>
      <c r="V841" s="240"/>
      <c r="W841" s="240"/>
      <c r="X841" s="240"/>
      <c r="Y841" s="240"/>
      <c r="Z841" s="240"/>
    </row>
    <row r="842" spans="1:26" ht="12.75" customHeight="1">
      <c r="A842" s="1"/>
      <c r="B842" s="1"/>
      <c r="C842" s="1"/>
      <c r="D842" s="1"/>
      <c r="E842" s="1"/>
      <c r="F842" s="1"/>
      <c r="G842" s="1"/>
      <c r="H842" s="1"/>
      <c r="I842" s="1"/>
      <c r="J842" s="240"/>
      <c r="K842" s="240"/>
      <c r="L842" s="240"/>
      <c r="M842" s="240"/>
      <c r="N842" s="240"/>
      <c r="O842" s="240"/>
      <c r="P842" s="240"/>
      <c r="Q842" s="240"/>
      <c r="R842" s="240"/>
      <c r="S842" s="240"/>
      <c r="T842" s="240"/>
      <c r="U842" s="240"/>
      <c r="V842" s="240"/>
      <c r="W842" s="240"/>
      <c r="X842" s="240"/>
      <c r="Y842" s="240"/>
      <c r="Z842" s="240"/>
    </row>
    <row r="843" spans="1:26" ht="12.75" customHeight="1">
      <c r="A843" s="1"/>
      <c r="B843" s="1"/>
      <c r="C843" s="1"/>
      <c r="D843" s="1"/>
      <c r="E843" s="1"/>
      <c r="F843" s="1"/>
      <c r="G843" s="1"/>
      <c r="H843" s="1"/>
      <c r="I843" s="1"/>
      <c r="J843" s="240"/>
      <c r="K843" s="240"/>
      <c r="L843" s="240"/>
      <c r="M843" s="240"/>
      <c r="N843" s="240"/>
      <c r="O843" s="240"/>
      <c r="P843" s="240"/>
      <c r="Q843" s="240"/>
      <c r="R843" s="240"/>
      <c r="S843" s="240"/>
      <c r="T843" s="240"/>
      <c r="U843" s="240"/>
      <c r="V843" s="240"/>
      <c r="W843" s="240"/>
      <c r="X843" s="240"/>
      <c r="Y843" s="240"/>
      <c r="Z843" s="240"/>
    </row>
    <row r="844" spans="1:26" ht="12.75" customHeight="1">
      <c r="A844" s="1"/>
      <c r="B844" s="1"/>
      <c r="C844" s="1"/>
      <c r="D844" s="1"/>
      <c r="E844" s="1"/>
      <c r="F844" s="1"/>
      <c r="G844" s="1"/>
      <c r="H844" s="1"/>
      <c r="I844" s="1"/>
      <c r="J844" s="240"/>
      <c r="K844" s="240"/>
      <c r="L844" s="240"/>
      <c r="M844" s="240"/>
      <c r="N844" s="240"/>
      <c r="O844" s="240"/>
      <c r="P844" s="240"/>
      <c r="Q844" s="240"/>
      <c r="R844" s="240"/>
      <c r="S844" s="240"/>
      <c r="T844" s="240"/>
      <c r="U844" s="240"/>
      <c r="V844" s="240"/>
      <c r="W844" s="240"/>
      <c r="X844" s="240"/>
      <c r="Y844" s="240"/>
      <c r="Z844" s="240"/>
    </row>
    <row r="845" spans="1:26" ht="12.75" customHeight="1">
      <c r="A845" s="1"/>
      <c r="B845" s="1"/>
      <c r="C845" s="1"/>
      <c r="D845" s="1"/>
      <c r="E845" s="1"/>
      <c r="F845" s="1"/>
      <c r="G845" s="1"/>
      <c r="H845" s="1"/>
      <c r="I845" s="1"/>
      <c r="J845" s="240"/>
      <c r="K845" s="240"/>
      <c r="L845" s="240"/>
      <c r="M845" s="240"/>
      <c r="N845" s="240"/>
      <c r="O845" s="240"/>
      <c r="P845" s="240"/>
      <c r="Q845" s="240"/>
      <c r="R845" s="240"/>
      <c r="S845" s="240"/>
      <c r="T845" s="240"/>
      <c r="U845" s="240"/>
      <c r="V845" s="240"/>
      <c r="W845" s="240"/>
      <c r="X845" s="240"/>
      <c r="Y845" s="240"/>
      <c r="Z845" s="240"/>
    </row>
    <row r="846" spans="1:26" ht="12.75" customHeight="1">
      <c r="A846" s="1"/>
      <c r="B846" s="1"/>
      <c r="C846" s="1"/>
      <c r="D846" s="1"/>
      <c r="E846" s="1"/>
      <c r="F846" s="1"/>
      <c r="G846" s="1"/>
      <c r="H846" s="1"/>
      <c r="I846" s="1"/>
      <c r="J846" s="240"/>
      <c r="K846" s="240"/>
      <c r="L846" s="240"/>
      <c r="M846" s="240"/>
      <c r="N846" s="240"/>
      <c r="O846" s="240"/>
      <c r="P846" s="240"/>
      <c r="Q846" s="240"/>
      <c r="R846" s="240"/>
      <c r="S846" s="240"/>
      <c r="T846" s="240"/>
      <c r="U846" s="240"/>
      <c r="V846" s="240"/>
      <c r="W846" s="240"/>
      <c r="X846" s="240"/>
      <c r="Y846" s="240"/>
      <c r="Z846" s="240"/>
    </row>
    <row r="847" spans="1:26" ht="12.75" customHeight="1">
      <c r="A847" s="1"/>
      <c r="B847" s="1"/>
      <c r="C847" s="1"/>
      <c r="D847" s="1"/>
      <c r="E847" s="1"/>
      <c r="F847" s="1"/>
      <c r="G847" s="1"/>
      <c r="H847" s="1"/>
      <c r="I847" s="1"/>
      <c r="J847" s="240"/>
      <c r="K847" s="240"/>
      <c r="L847" s="240"/>
      <c r="M847" s="240"/>
      <c r="N847" s="240"/>
      <c r="O847" s="240"/>
      <c r="P847" s="240"/>
      <c r="Q847" s="240"/>
      <c r="R847" s="240"/>
      <c r="S847" s="240"/>
      <c r="T847" s="240"/>
      <c r="U847" s="240"/>
      <c r="V847" s="240"/>
      <c r="W847" s="240"/>
      <c r="X847" s="240"/>
      <c r="Y847" s="240"/>
      <c r="Z847" s="240"/>
    </row>
    <row r="848" spans="1:26" ht="12.75" customHeight="1">
      <c r="A848" s="1"/>
      <c r="B848" s="1"/>
      <c r="C848" s="1"/>
      <c r="D848" s="1"/>
      <c r="E848" s="1"/>
      <c r="F848" s="1"/>
      <c r="G848" s="1"/>
      <c r="H848" s="1"/>
      <c r="I848" s="1"/>
      <c r="J848" s="240"/>
      <c r="K848" s="240"/>
      <c r="L848" s="240"/>
      <c r="M848" s="240"/>
      <c r="N848" s="240"/>
      <c r="O848" s="240"/>
      <c r="P848" s="240"/>
      <c r="Q848" s="240"/>
      <c r="R848" s="240"/>
      <c r="S848" s="240"/>
      <c r="T848" s="240"/>
      <c r="U848" s="240"/>
      <c r="V848" s="240"/>
      <c r="W848" s="240"/>
      <c r="X848" s="240"/>
      <c r="Y848" s="240"/>
      <c r="Z848" s="240"/>
    </row>
    <row r="849" spans="1:26" ht="12.75" customHeight="1">
      <c r="A849" s="1"/>
      <c r="B849" s="1"/>
      <c r="C849" s="1"/>
      <c r="D849" s="1"/>
      <c r="E849" s="1"/>
      <c r="F849" s="1"/>
      <c r="G849" s="1"/>
      <c r="H849" s="1"/>
      <c r="I849" s="1"/>
      <c r="J849" s="240"/>
      <c r="K849" s="240"/>
      <c r="L849" s="240"/>
      <c r="M849" s="240"/>
      <c r="N849" s="240"/>
      <c r="O849" s="240"/>
      <c r="P849" s="240"/>
      <c r="Q849" s="240"/>
      <c r="R849" s="240"/>
      <c r="S849" s="240"/>
      <c r="T849" s="240"/>
      <c r="U849" s="240"/>
      <c r="V849" s="240"/>
      <c r="W849" s="240"/>
      <c r="X849" s="240"/>
      <c r="Y849" s="240"/>
      <c r="Z849" s="240"/>
    </row>
    <row r="850" spans="1:26" ht="12.75" customHeight="1">
      <c r="A850" s="1"/>
      <c r="B850" s="1"/>
      <c r="C850" s="1"/>
      <c r="D850" s="1"/>
      <c r="E850" s="1"/>
      <c r="F850" s="1"/>
      <c r="G850" s="1"/>
      <c r="H850" s="1"/>
      <c r="I850" s="1"/>
      <c r="J850" s="240"/>
      <c r="K850" s="240"/>
      <c r="L850" s="240"/>
      <c r="M850" s="240"/>
      <c r="N850" s="240"/>
      <c r="O850" s="240"/>
      <c r="P850" s="240"/>
      <c r="Q850" s="240"/>
      <c r="R850" s="240"/>
      <c r="S850" s="240"/>
      <c r="T850" s="240"/>
      <c r="U850" s="240"/>
      <c r="V850" s="240"/>
      <c r="W850" s="240"/>
      <c r="X850" s="240"/>
      <c r="Y850" s="240"/>
      <c r="Z850" s="240"/>
    </row>
    <row r="851" spans="1:26" ht="12.75" customHeight="1">
      <c r="A851" s="1"/>
      <c r="B851" s="1"/>
      <c r="C851" s="1"/>
      <c r="D851" s="1"/>
      <c r="E851" s="1"/>
      <c r="F851" s="1"/>
      <c r="G851" s="1"/>
      <c r="H851" s="1"/>
      <c r="I851" s="1"/>
      <c r="J851" s="240"/>
      <c r="K851" s="240"/>
      <c r="L851" s="240"/>
      <c r="M851" s="240"/>
      <c r="N851" s="240"/>
      <c r="O851" s="240"/>
      <c r="P851" s="240"/>
      <c r="Q851" s="240"/>
      <c r="R851" s="240"/>
      <c r="S851" s="240"/>
      <c r="T851" s="240"/>
      <c r="U851" s="240"/>
      <c r="V851" s="240"/>
      <c r="W851" s="240"/>
      <c r="X851" s="240"/>
      <c r="Y851" s="240"/>
      <c r="Z851" s="240"/>
    </row>
    <row r="852" spans="1:26" ht="12.75" customHeight="1">
      <c r="A852" s="1"/>
      <c r="B852" s="1"/>
      <c r="C852" s="1"/>
      <c r="D852" s="1"/>
      <c r="E852" s="1"/>
      <c r="F852" s="1"/>
      <c r="G852" s="1"/>
      <c r="H852" s="1"/>
      <c r="I852" s="1"/>
      <c r="J852" s="240"/>
      <c r="K852" s="240"/>
      <c r="L852" s="240"/>
      <c r="M852" s="240"/>
      <c r="N852" s="240"/>
      <c r="O852" s="240"/>
      <c r="P852" s="240"/>
      <c r="Q852" s="240"/>
      <c r="R852" s="240"/>
      <c r="S852" s="240"/>
      <c r="T852" s="240"/>
      <c r="U852" s="240"/>
      <c r="V852" s="240"/>
      <c r="W852" s="240"/>
      <c r="X852" s="240"/>
      <c r="Y852" s="240"/>
      <c r="Z852" s="240"/>
    </row>
    <row r="853" spans="1:26" ht="12.75" customHeight="1">
      <c r="A853" s="1"/>
      <c r="B853" s="1"/>
      <c r="C853" s="1"/>
      <c r="D853" s="1"/>
      <c r="E853" s="1"/>
      <c r="F853" s="1"/>
      <c r="G853" s="1"/>
      <c r="H853" s="1"/>
      <c r="I853" s="1"/>
      <c r="J853" s="240"/>
      <c r="K853" s="240"/>
      <c r="L853" s="240"/>
      <c r="M853" s="240"/>
      <c r="N853" s="240"/>
      <c r="O853" s="240"/>
      <c r="P853" s="240"/>
      <c r="Q853" s="240"/>
      <c r="R853" s="240"/>
      <c r="S853" s="240"/>
      <c r="T853" s="240"/>
      <c r="U853" s="240"/>
      <c r="V853" s="240"/>
      <c r="W853" s="240"/>
      <c r="X853" s="240"/>
      <c r="Y853" s="240"/>
      <c r="Z853" s="240"/>
    </row>
    <row r="854" spans="1:26" ht="12.75" customHeight="1">
      <c r="A854" s="1"/>
      <c r="B854" s="1"/>
      <c r="C854" s="1"/>
      <c r="D854" s="1"/>
      <c r="E854" s="1"/>
      <c r="F854" s="1"/>
      <c r="G854" s="1"/>
      <c r="H854" s="1"/>
      <c r="I854" s="1"/>
      <c r="J854" s="240"/>
      <c r="K854" s="240"/>
      <c r="L854" s="240"/>
      <c r="M854" s="240"/>
      <c r="N854" s="240"/>
      <c r="O854" s="240"/>
      <c r="P854" s="240"/>
      <c r="Q854" s="240"/>
      <c r="R854" s="240"/>
      <c r="S854" s="240"/>
      <c r="T854" s="240"/>
      <c r="U854" s="240"/>
      <c r="V854" s="240"/>
      <c r="W854" s="240"/>
      <c r="X854" s="240"/>
      <c r="Y854" s="240"/>
      <c r="Z854" s="240"/>
    </row>
    <row r="855" spans="1:26" ht="12.75" customHeight="1">
      <c r="A855" s="1"/>
      <c r="B855" s="1"/>
      <c r="C855" s="1"/>
      <c r="D855" s="1"/>
      <c r="E855" s="1"/>
      <c r="F855" s="1"/>
      <c r="G855" s="1"/>
      <c r="H855" s="1"/>
      <c r="I855" s="1"/>
      <c r="J855" s="240"/>
      <c r="K855" s="240"/>
      <c r="L855" s="240"/>
      <c r="M855" s="240"/>
      <c r="N855" s="240"/>
      <c r="O855" s="240"/>
      <c r="P855" s="240"/>
      <c r="Q855" s="240"/>
      <c r="R855" s="240"/>
      <c r="S855" s="240"/>
      <c r="T855" s="240"/>
      <c r="U855" s="240"/>
      <c r="V855" s="240"/>
      <c r="W855" s="240"/>
      <c r="X855" s="240"/>
      <c r="Y855" s="240"/>
      <c r="Z855" s="240"/>
    </row>
    <row r="856" spans="1:26" ht="12.75" customHeight="1">
      <c r="A856" s="1"/>
      <c r="B856" s="1"/>
      <c r="C856" s="1"/>
      <c r="D856" s="1"/>
      <c r="E856" s="1"/>
      <c r="F856" s="1"/>
      <c r="G856" s="1"/>
      <c r="H856" s="1"/>
      <c r="I856" s="1"/>
      <c r="J856" s="240"/>
      <c r="K856" s="240"/>
      <c r="L856" s="240"/>
      <c r="M856" s="240"/>
      <c r="N856" s="240"/>
      <c r="O856" s="240"/>
      <c r="P856" s="240"/>
      <c r="Q856" s="240"/>
      <c r="R856" s="240"/>
      <c r="S856" s="240"/>
      <c r="T856" s="240"/>
      <c r="U856" s="240"/>
      <c r="V856" s="240"/>
      <c r="W856" s="240"/>
      <c r="X856" s="240"/>
      <c r="Y856" s="240"/>
      <c r="Z856" s="240"/>
    </row>
    <row r="857" spans="1:26" ht="12.75" customHeight="1">
      <c r="A857" s="1"/>
      <c r="B857" s="1"/>
      <c r="C857" s="1"/>
      <c r="D857" s="1"/>
      <c r="E857" s="1"/>
      <c r="F857" s="1"/>
      <c r="G857" s="1"/>
      <c r="H857" s="1"/>
      <c r="I857" s="1"/>
      <c r="J857" s="240"/>
      <c r="K857" s="240"/>
      <c r="L857" s="240"/>
      <c r="M857" s="240"/>
      <c r="N857" s="240"/>
      <c r="O857" s="240"/>
      <c r="P857" s="240"/>
      <c r="Q857" s="240"/>
      <c r="R857" s="240"/>
      <c r="S857" s="240"/>
      <c r="T857" s="240"/>
      <c r="U857" s="240"/>
      <c r="V857" s="240"/>
      <c r="W857" s="240"/>
      <c r="X857" s="240"/>
      <c r="Y857" s="240"/>
      <c r="Z857" s="240"/>
    </row>
    <row r="858" spans="1:26" ht="12.75" customHeight="1">
      <c r="A858" s="1"/>
      <c r="B858" s="1"/>
      <c r="C858" s="1"/>
      <c r="D858" s="1"/>
      <c r="E858" s="1"/>
      <c r="F858" s="1"/>
      <c r="G858" s="1"/>
      <c r="H858" s="1"/>
      <c r="I858" s="1"/>
      <c r="J858" s="240"/>
      <c r="K858" s="240"/>
      <c r="L858" s="240"/>
      <c r="M858" s="240"/>
      <c r="N858" s="240"/>
      <c r="O858" s="240"/>
      <c r="P858" s="240"/>
      <c r="Q858" s="240"/>
      <c r="R858" s="240"/>
      <c r="S858" s="240"/>
      <c r="T858" s="240"/>
      <c r="U858" s="240"/>
      <c r="V858" s="240"/>
      <c r="W858" s="240"/>
      <c r="X858" s="240"/>
      <c r="Y858" s="240"/>
      <c r="Z858" s="240"/>
    </row>
    <row r="859" spans="1:26" ht="12.75" customHeight="1">
      <c r="A859" s="1"/>
      <c r="B859" s="1"/>
      <c r="C859" s="1"/>
      <c r="D859" s="1"/>
      <c r="E859" s="1"/>
      <c r="F859" s="1"/>
      <c r="G859" s="1"/>
      <c r="H859" s="1"/>
      <c r="I859" s="1"/>
      <c r="J859" s="240"/>
      <c r="K859" s="240"/>
      <c r="L859" s="240"/>
      <c r="M859" s="240"/>
      <c r="N859" s="240"/>
      <c r="O859" s="240"/>
      <c r="P859" s="240"/>
      <c r="Q859" s="240"/>
      <c r="R859" s="240"/>
      <c r="S859" s="240"/>
      <c r="T859" s="240"/>
      <c r="U859" s="240"/>
      <c r="V859" s="240"/>
      <c r="W859" s="240"/>
      <c r="X859" s="240"/>
      <c r="Y859" s="240"/>
      <c r="Z859" s="240"/>
    </row>
    <row r="860" spans="1:26" ht="12.75" customHeight="1">
      <c r="A860" s="1"/>
      <c r="B860" s="1"/>
      <c r="C860" s="1"/>
      <c r="D860" s="1"/>
      <c r="E860" s="1"/>
      <c r="F860" s="1"/>
      <c r="G860" s="1"/>
      <c r="H860" s="1"/>
      <c r="I860" s="1"/>
      <c r="J860" s="240"/>
      <c r="K860" s="240"/>
      <c r="L860" s="240"/>
      <c r="M860" s="240"/>
      <c r="N860" s="240"/>
      <c r="O860" s="240"/>
      <c r="P860" s="240"/>
      <c r="Q860" s="240"/>
      <c r="R860" s="240"/>
      <c r="S860" s="240"/>
      <c r="T860" s="240"/>
      <c r="U860" s="240"/>
      <c r="V860" s="240"/>
      <c r="W860" s="240"/>
      <c r="X860" s="240"/>
      <c r="Y860" s="240"/>
      <c r="Z860" s="240"/>
    </row>
    <row r="861" spans="1:26" ht="12.75" customHeight="1">
      <c r="A861" s="1"/>
      <c r="B861" s="1"/>
      <c r="C861" s="1"/>
      <c r="D861" s="1"/>
      <c r="E861" s="1"/>
      <c r="F861" s="1"/>
      <c r="G861" s="1"/>
      <c r="H861" s="1"/>
      <c r="I861" s="1"/>
      <c r="J861" s="240"/>
      <c r="K861" s="240"/>
      <c r="L861" s="240"/>
      <c r="M861" s="240"/>
      <c r="N861" s="240"/>
      <c r="O861" s="240"/>
      <c r="P861" s="240"/>
      <c r="Q861" s="240"/>
      <c r="R861" s="240"/>
      <c r="S861" s="240"/>
      <c r="T861" s="240"/>
      <c r="U861" s="240"/>
      <c r="V861" s="240"/>
      <c r="W861" s="240"/>
      <c r="X861" s="240"/>
      <c r="Y861" s="240"/>
      <c r="Z861" s="240"/>
    </row>
    <row r="862" spans="1:26" ht="12.75" customHeight="1">
      <c r="A862" s="1"/>
      <c r="B862" s="1"/>
      <c r="C862" s="1"/>
      <c r="D862" s="1"/>
      <c r="E862" s="1"/>
      <c r="F862" s="1"/>
      <c r="G862" s="1"/>
      <c r="H862" s="1"/>
      <c r="I862" s="1"/>
      <c r="J862" s="240"/>
      <c r="K862" s="240"/>
      <c r="L862" s="240"/>
      <c r="M862" s="240"/>
      <c r="N862" s="240"/>
      <c r="O862" s="240"/>
      <c r="P862" s="240"/>
      <c r="Q862" s="240"/>
      <c r="R862" s="240"/>
      <c r="S862" s="240"/>
      <c r="T862" s="240"/>
      <c r="U862" s="240"/>
      <c r="V862" s="240"/>
      <c r="W862" s="240"/>
      <c r="X862" s="240"/>
      <c r="Y862" s="240"/>
      <c r="Z862" s="240"/>
    </row>
    <row r="863" spans="1:26" ht="12.75" customHeight="1">
      <c r="A863" s="1"/>
      <c r="B863" s="1"/>
      <c r="C863" s="1"/>
      <c r="D863" s="1"/>
      <c r="E863" s="1"/>
      <c r="F863" s="1"/>
      <c r="G863" s="1"/>
      <c r="H863" s="1"/>
      <c r="I863" s="1"/>
      <c r="J863" s="240"/>
      <c r="K863" s="240"/>
      <c r="L863" s="240"/>
      <c r="M863" s="240"/>
      <c r="N863" s="240"/>
      <c r="O863" s="240"/>
      <c r="P863" s="240"/>
      <c r="Q863" s="240"/>
      <c r="R863" s="240"/>
      <c r="S863" s="240"/>
      <c r="T863" s="240"/>
      <c r="U863" s="240"/>
      <c r="V863" s="240"/>
      <c r="W863" s="240"/>
      <c r="X863" s="240"/>
      <c r="Y863" s="240"/>
      <c r="Z863" s="240"/>
    </row>
    <row r="864" spans="1:26" ht="12.75" customHeight="1">
      <c r="A864" s="1"/>
      <c r="B864" s="1"/>
      <c r="C864" s="1"/>
      <c r="D864" s="1"/>
      <c r="E864" s="1"/>
      <c r="F864" s="1"/>
      <c r="G864" s="1"/>
      <c r="H864" s="1"/>
      <c r="I864" s="1"/>
      <c r="J864" s="240"/>
      <c r="K864" s="240"/>
      <c r="L864" s="240"/>
      <c r="M864" s="240"/>
      <c r="N864" s="240"/>
      <c r="O864" s="240"/>
      <c r="P864" s="240"/>
      <c r="Q864" s="240"/>
      <c r="R864" s="240"/>
      <c r="S864" s="240"/>
      <c r="T864" s="240"/>
      <c r="U864" s="240"/>
      <c r="V864" s="240"/>
      <c r="W864" s="240"/>
      <c r="X864" s="240"/>
      <c r="Y864" s="240"/>
      <c r="Z864" s="240"/>
    </row>
    <row r="865" spans="1:26" ht="12.75" customHeight="1">
      <c r="A865" s="1"/>
      <c r="B865" s="1"/>
      <c r="C865" s="1"/>
      <c r="D865" s="1"/>
      <c r="E865" s="1"/>
      <c r="F865" s="1"/>
      <c r="G865" s="1"/>
      <c r="H865" s="1"/>
      <c r="I865" s="1"/>
      <c r="J865" s="240"/>
      <c r="K865" s="240"/>
      <c r="L865" s="240"/>
      <c r="M865" s="240"/>
      <c r="N865" s="240"/>
      <c r="O865" s="240"/>
      <c r="P865" s="240"/>
      <c r="Q865" s="240"/>
      <c r="R865" s="240"/>
      <c r="S865" s="240"/>
      <c r="T865" s="240"/>
      <c r="U865" s="240"/>
      <c r="V865" s="240"/>
      <c r="W865" s="240"/>
      <c r="X865" s="240"/>
      <c r="Y865" s="240"/>
      <c r="Z865" s="240"/>
    </row>
    <row r="866" spans="1:26" ht="12.75" customHeight="1">
      <c r="A866" s="1"/>
      <c r="B866" s="1"/>
      <c r="C866" s="1"/>
      <c r="D866" s="1"/>
      <c r="E866" s="1"/>
      <c r="F866" s="1"/>
      <c r="G866" s="1"/>
      <c r="H866" s="1"/>
      <c r="I866" s="1"/>
      <c r="J866" s="240"/>
      <c r="K866" s="240"/>
      <c r="L866" s="240"/>
      <c r="M866" s="240"/>
      <c r="N866" s="240"/>
      <c r="O866" s="240"/>
      <c r="P866" s="240"/>
      <c r="Q866" s="240"/>
      <c r="R866" s="240"/>
      <c r="S866" s="240"/>
      <c r="T866" s="240"/>
      <c r="U866" s="240"/>
      <c r="V866" s="240"/>
      <c r="W866" s="240"/>
      <c r="X866" s="240"/>
      <c r="Y866" s="240"/>
      <c r="Z866" s="240"/>
    </row>
    <row r="867" spans="1:26" ht="12.75" customHeight="1">
      <c r="A867" s="1"/>
      <c r="B867" s="1"/>
      <c r="C867" s="1"/>
      <c r="D867" s="1"/>
      <c r="E867" s="1"/>
      <c r="F867" s="1"/>
      <c r="G867" s="1"/>
      <c r="H867" s="1"/>
      <c r="I867" s="1"/>
      <c r="J867" s="240"/>
      <c r="K867" s="240"/>
      <c r="L867" s="240"/>
      <c r="M867" s="240"/>
      <c r="N867" s="240"/>
      <c r="O867" s="240"/>
      <c r="P867" s="240"/>
      <c r="Q867" s="240"/>
      <c r="R867" s="240"/>
      <c r="S867" s="240"/>
      <c r="T867" s="240"/>
      <c r="U867" s="240"/>
      <c r="V867" s="240"/>
      <c r="W867" s="240"/>
      <c r="X867" s="240"/>
      <c r="Y867" s="240"/>
      <c r="Z867" s="240"/>
    </row>
    <row r="868" spans="1:26" ht="12.75" customHeight="1">
      <c r="A868" s="1"/>
      <c r="B868" s="1"/>
      <c r="C868" s="1"/>
      <c r="D868" s="1"/>
      <c r="E868" s="1"/>
      <c r="F868" s="1"/>
      <c r="G868" s="1"/>
      <c r="H868" s="1"/>
      <c r="I868" s="1"/>
      <c r="J868" s="240"/>
      <c r="K868" s="240"/>
      <c r="L868" s="240"/>
      <c r="M868" s="240"/>
      <c r="N868" s="240"/>
      <c r="O868" s="240"/>
      <c r="P868" s="240"/>
      <c r="Q868" s="240"/>
      <c r="R868" s="240"/>
      <c r="S868" s="240"/>
      <c r="T868" s="240"/>
      <c r="U868" s="240"/>
      <c r="V868" s="240"/>
      <c r="W868" s="240"/>
      <c r="X868" s="240"/>
      <c r="Y868" s="240"/>
      <c r="Z868" s="240"/>
    </row>
    <row r="869" spans="1:26" ht="12.75" customHeight="1">
      <c r="A869" s="1"/>
      <c r="B869" s="1"/>
      <c r="C869" s="1"/>
      <c r="D869" s="1"/>
      <c r="E869" s="1"/>
      <c r="F869" s="1"/>
      <c r="G869" s="1"/>
      <c r="H869" s="1"/>
      <c r="I869" s="1"/>
      <c r="J869" s="240"/>
      <c r="K869" s="240"/>
      <c r="L869" s="240"/>
      <c r="M869" s="240"/>
      <c r="N869" s="240"/>
      <c r="O869" s="240"/>
      <c r="P869" s="240"/>
      <c r="Q869" s="240"/>
      <c r="R869" s="240"/>
      <c r="S869" s="240"/>
      <c r="T869" s="240"/>
      <c r="U869" s="240"/>
      <c r="V869" s="240"/>
      <c r="W869" s="240"/>
      <c r="X869" s="240"/>
      <c r="Y869" s="240"/>
      <c r="Z869" s="240"/>
    </row>
    <row r="870" spans="1:26" ht="12.75" customHeight="1">
      <c r="A870" s="1"/>
      <c r="B870" s="1"/>
      <c r="C870" s="1"/>
      <c r="D870" s="1"/>
      <c r="E870" s="1"/>
      <c r="F870" s="1"/>
      <c r="G870" s="1"/>
      <c r="H870" s="1"/>
      <c r="I870" s="1"/>
      <c r="J870" s="240"/>
      <c r="K870" s="240"/>
      <c r="L870" s="240"/>
      <c r="M870" s="240"/>
      <c r="N870" s="240"/>
      <c r="O870" s="240"/>
      <c r="P870" s="240"/>
      <c r="Q870" s="240"/>
      <c r="R870" s="240"/>
      <c r="S870" s="240"/>
      <c r="T870" s="240"/>
      <c r="U870" s="240"/>
      <c r="V870" s="240"/>
      <c r="W870" s="240"/>
      <c r="X870" s="240"/>
      <c r="Y870" s="240"/>
      <c r="Z870" s="240"/>
    </row>
    <row r="871" spans="1:26" ht="12.75" customHeight="1">
      <c r="A871" s="1"/>
      <c r="B871" s="1"/>
      <c r="C871" s="1"/>
      <c r="D871" s="1"/>
      <c r="E871" s="1"/>
      <c r="F871" s="1"/>
      <c r="G871" s="1"/>
      <c r="H871" s="1"/>
      <c r="I871" s="1"/>
      <c r="J871" s="240"/>
      <c r="K871" s="240"/>
      <c r="L871" s="240"/>
      <c r="M871" s="240"/>
      <c r="N871" s="240"/>
      <c r="O871" s="240"/>
      <c r="P871" s="240"/>
      <c r="Q871" s="240"/>
      <c r="R871" s="240"/>
      <c r="S871" s="240"/>
      <c r="T871" s="240"/>
      <c r="U871" s="240"/>
      <c r="V871" s="240"/>
      <c r="W871" s="240"/>
      <c r="X871" s="240"/>
      <c r="Y871" s="240"/>
      <c r="Z871" s="240"/>
    </row>
    <row r="872" spans="1:26" ht="12.75" customHeight="1">
      <c r="A872" s="1"/>
      <c r="B872" s="1"/>
      <c r="C872" s="1"/>
      <c r="D872" s="1"/>
      <c r="E872" s="1"/>
      <c r="F872" s="1"/>
      <c r="G872" s="1"/>
      <c r="H872" s="1"/>
      <c r="I872" s="1"/>
      <c r="J872" s="240"/>
      <c r="K872" s="240"/>
      <c r="L872" s="240"/>
      <c r="M872" s="240"/>
      <c r="N872" s="240"/>
      <c r="O872" s="240"/>
      <c r="P872" s="240"/>
      <c r="Q872" s="240"/>
      <c r="R872" s="240"/>
      <c r="S872" s="240"/>
      <c r="T872" s="240"/>
      <c r="U872" s="240"/>
      <c r="V872" s="240"/>
      <c r="W872" s="240"/>
      <c r="X872" s="240"/>
      <c r="Y872" s="240"/>
      <c r="Z872" s="240"/>
    </row>
    <row r="873" spans="1:26" ht="12.75" customHeight="1">
      <c r="A873" s="1"/>
      <c r="B873" s="1"/>
      <c r="C873" s="1"/>
      <c r="D873" s="1"/>
      <c r="E873" s="1"/>
      <c r="F873" s="1"/>
      <c r="G873" s="1"/>
      <c r="H873" s="1"/>
      <c r="I873" s="1"/>
      <c r="J873" s="240"/>
      <c r="K873" s="240"/>
      <c r="L873" s="240"/>
      <c r="M873" s="240"/>
      <c r="N873" s="240"/>
      <c r="O873" s="240"/>
      <c r="P873" s="240"/>
      <c r="Q873" s="240"/>
      <c r="R873" s="240"/>
      <c r="S873" s="240"/>
      <c r="T873" s="240"/>
      <c r="U873" s="240"/>
      <c r="V873" s="240"/>
      <c r="W873" s="240"/>
      <c r="X873" s="240"/>
      <c r="Y873" s="240"/>
      <c r="Z873" s="240"/>
    </row>
    <row r="874" spans="1:26" ht="12.75" customHeight="1">
      <c r="A874" s="1"/>
      <c r="B874" s="1"/>
      <c r="C874" s="1"/>
      <c r="D874" s="1"/>
      <c r="E874" s="1"/>
      <c r="F874" s="1"/>
      <c r="G874" s="1"/>
      <c r="H874" s="1"/>
      <c r="I874" s="1"/>
      <c r="J874" s="240"/>
      <c r="K874" s="240"/>
      <c r="L874" s="240"/>
      <c r="M874" s="240"/>
      <c r="N874" s="240"/>
      <c r="O874" s="240"/>
      <c r="P874" s="240"/>
      <c r="Q874" s="240"/>
      <c r="R874" s="240"/>
      <c r="S874" s="240"/>
      <c r="T874" s="240"/>
      <c r="U874" s="240"/>
      <c r="V874" s="240"/>
      <c r="W874" s="240"/>
      <c r="X874" s="240"/>
      <c r="Y874" s="240"/>
      <c r="Z874" s="240"/>
    </row>
    <row r="875" spans="1:26" ht="12.75" customHeight="1">
      <c r="A875" s="1"/>
      <c r="B875" s="1"/>
      <c r="C875" s="1"/>
      <c r="D875" s="1"/>
      <c r="E875" s="1"/>
      <c r="F875" s="1"/>
      <c r="G875" s="1"/>
      <c r="H875" s="1"/>
      <c r="I875" s="1"/>
      <c r="J875" s="240"/>
      <c r="K875" s="240"/>
      <c r="L875" s="240"/>
      <c r="M875" s="240"/>
      <c r="N875" s="240"/>
      <c r="O875" s="240"/>
      <c r="P875" s="240"/>
      <c r="Q875" s="240"/>
      <c r="R875" s="240"/>
      <c r="S875" s="240"/>
      <c r="T875" s="240"/>
      <c r="U875" s="240"/>
      <c r="V875" s="240"/>
      <c r="W875" s="240"/>
      <c r="X875" s="240"/>
      <c r="Y875" s="240"/>
      <c r="Z875" s="240"/>
    </row>
    <row r="876" spans="1:26" ht="12.75" customHeight="1">
      <c r="A876" s="1"/>
      <c r="B876" s="1"/>
      <c r="C876" s="1"/>
      <c r="D876" s="1"/>
      <c r="E876" s="1"/>
      <c r="F876" s="1"/>
      <c r="G876" s="1"/>
      <c r="H876" s="1"/>
      <c r="I876" s="1"/>
      <c r="J876" s="240"/>
      <c r="K876" s="240"/>
      <c r="L876" s="240"/>
      <c r="M876" s="240"/>
      <c r="N876" s="240"/>
      <c r="O876" s="240"/>
      <c r="P876" s="240"/>
      <c r="Q876" s="240"/>
      <c r="R876" s="240"/>
      <c r="S876" s="240"/>
      <c r="T876" s="240"/>
      <c r="U876" s="240"/>
      <c r="V876" s="240"/>
      <c r="W876" s="240"/>
      <c r="X876" s="240"/>
      <c r="Y876" s="240"/>
      <c r="Z876" s="240"/>
    </row>
    <row r="877" spans="1:26" ht="12.75" customHeight="1">
      <c r="A877" s="1"/>
      <c r="B877" s="1"/>
      <c r="C877" s="1"/>
      <c r="D877" s="1"/>
      <c r="E877" s="1"/>
      <c r="F877" s="1"/>
      <c r="G877" s="1"/>
      <c r="H877" s="1"/>
      <c r="I877" s="1"/>
      <c r="J877" s="240"/>
      <c r="K877" s="240"/>
      <c r="L877" s="240"/>
      <c r="M877" s="240"/>
      <c r="N877" s="240"/>
      <c r="O877" s="240"/>
      <c r="P877" s="240"/>
      <c r="Q877" s="240"/>
      <c r="R877" s="240"/>
      <c r="S877" s="240"/>
      <c r="T877" s="240"/>
      <c r="U877" s="240"/>
      <c r="V877" s="240"/>
      <c r="W877" s="240"/>
      <c r="X877" s="240"/>
      <c r="Y877" s="240"/>
      <c r="Z877" s="240"/>
    </row>
    <row r="878" spans="1:26" ht="12.75" customHeight="1">
      <c r="A878" s="1"/>
      <c r="B878" s="1"/>
      <c r="C878" s="1"/>
      <c r="D878" s="1"/>
      <c r="E878" s="1"/>
      <c r="F878" s="1"/>
      <c r="G878" s="1"/>
      <c r="H878" s="1"/>
      <c r="I878" s="1"/>
      <c r="J878" s="240"/>
      <c r="K878" s="240"/>
      <c r="L878" s="240"/>
      <c r="M878" s="240"/>
      <c r="N878" s="240"/>
      <c r="O878" s="240"/>
      <c r="P878" s="240"/>
      <c r="Q878" s="240"/>
      <c r="R878" s="240"/>
      <c r="S878" s="240"/>
      <c r="T878" s="240"/>
      <c r="U878" s="240"/>
      <c r="V878" s="240"/>
      <c r="W878" s="240"/>
      <c r="X878" s="240"/>
      <c r="Y878" s="240"/>
      <c r="Z878" s="240"/>
    </row>
    <row r="879" spans="1:26" ht="12.75" customHeight="1">
      <c r="A879" s="1"/>
      <c r="B879" s="1"/>
      <c r="C879" s="1"/>
      <c r="D879" s="1"/>
      <c r="E879" s="1"/>
      <c r="F879" s="1"/>
      <c r="G879" s="1"/>
      <c r="H879" s="1"/>
      <c r="I879" s="1"/>
      <c r="J879" s="240"/>
      <c r="K879" s="240"/>
      <c r="L879" s="240"/>
      <c r="M879" s="240"/>
      <c r="N879" s="240"/>
      <c r="O879" s="240"/>
      <c r="P879" s="240"/>
      <c r="Q879" s="240"/>
      <c r="R879" s="240"/>
      <c r="S879" s="240"/>
      <c r="T879" s="240"/>
      <c r="U879" s="240"/>
      <c r="V879" s="240"/>
      <c r="W879" s="240"/>
      <c r="X879" s="240"/>
      <c r="Y879" s="240"/>
      <c r="Z879" s="240"/>
    </row>
    <row r="880" spans="1:26" ht="12.75" customHeight="1">
      <c r="A880" s="1"/>
      <c r="B880" s="1"/>
      <c r="C880" s="1"/>
      <c r="D880" s="1"/>
      <c r="E880" s="1"/>
      <c r="F880" s="1"/>
      <c r="G880" s="1"/>
      <c r="H880" s="1"/>
      <c r="I880" s="1"/>
      <c r="J880" s="240"/>
      <c r="K880" s="240"/>
      <c r="L880" s="240"/>
      <c r="M880" s="240"/>
      <c r="N880" s="240"/>
      <c r="O880" s="240"/>
      <c r="P880" s="240"/>
      <c r="Q880" s="240"/>
      <c r="R880" s="240"/>
      <c r="S880" s="240"/>
      <c r="T880" s="240"/>
      <c r="U880" s="240"/>
      <c r="V880" s="240"/>
      <c r="W880" s="240"/>
      <c r="X880" s="240"/>
      <c r="Y880" s="240"/>
      <c r="Z880" s="240"/>
    </row>
    <row r="881" spans="1:26" ht="12.75" customHeight="1">
      <c r="A881" s="1"/>
      <c r="B881" s="1"/>
      <c r="C881" s="1"/>
      <c r="D881" s="1"/>
      <c r="E881" s="1"/>
      <c r="F881" s="1"/>
      <c r="G881" s="1"/>
      <c r="H881" s="1"/>
      <c r="I881" s="1"/>
      <c r="J881" s="240"/>
      <c r="K881" s="240"/>
      <c r="L881" s="240"/>
      <c r="M881" s="240"/>
      <c r="N881" s="240"/>
      <c r="O881" s="240"/>
      <c r="P881" s="240"/>
      <c r="Q881" s="240"/>
      <c r="R881" s="240"/>
      <c r="S881" s="240"/>
      <c r="T881" s="240"/>
      <c r="U881" s="240"/>
      <c r="V881" s="240"/>
      <c r="W881" s="240"/>
      <c r="X881" s="240"/>
      <c r="Y881" s="240"/>
      <c r="Z881" s="240"/>
    </row>
    <row r="882" spans="1:26" ht="12.75" customHeight="1">
      <c r="A882" s="1"/>
      <c r="B882" s="1"/>
      <c r="C882" s="1"/>
      <c r="D882" s="1"/>
      <c r="E882" s="1"/>
      <c r="F882" s="1"/>
      <c r="G882" s="1"/>
      <c r="H882" s="1"/>
      <c r="I882" s="1"/>
      <c r="J882" s="240"/>
      <c r="K882" s="240"/>
      <c r="L882" s="240"/>
      <c r="M882" s="240"/>
      <c r="N882" s="240"/>
      <c r="O882" s="240"/>
      <c r="P882" s="240"/>
      <c r="Q882" s="240"/>
      <c r="R882" s="240"/>
      <c r="S882" s="240"/>
      <c r="T882" s="240"/>
      <c r="U882" s="240"/>
      <c r="V882" s="240"/>
      <c r="W882" s="240"/>
      <c r="X882" s="240"/>
      <c r="Y882" s="240"/>
      <c r="Z882" s="240"/>
    </row>
    <row r="883" spans="1:26" ht="12.75" customHeight="1">
      <c r="A883" s="1"/>
      <c r="B883" s="1"/>
      <c r="C883" s="1"/>
      <c r="D883" s="1"/>
      <c r="E883" s="1"/>
      <c r="F883" s="1"/>
      <c r="G883" s="1"/>
      <c r="H883" s="1"/>
      <c r="I883" s="1"/>
      <c r="J883" s="240"/>
      <c r="K883" s="240"/>
      <c r="L883" s="240"/>
      <c r="M883" s="240"/>
      <c r="N883" s="240"/>
      <c r="O883" s="240"/>
      <c r="P883" s="240"/>
      <c r="Q883" s="240"/>
      <c r="R883" s="240"/>
      <c r="S883" s="240"/>
      <c r="T883" s="240"/>
      <c r="U883" s="240"/>
      <c r="V883" s="240"/>
      <c r="W883" s="240"/>
      <c r="X883" s="240"/>
      <c r="Y883" s="240"/>
      <c r="Z883" s="240"/>
    </row>
    <row r="884" spans="1:26" ht="12.75" customHeight="1">
      <c r="A884" s="1"/>
      <c r="B884" s="1"/>
      <c r="C884" s="1"/>
      <c r="D884" s="1"/>
      <c r="E884" s="1"/>
      <c r="F884" s="1"/>
      <c r="G884" s="1"/>
      <c r="H884" s="1"/>
      <c r="I884" s="1"/>
      <c r="J884" s="240"/>
      <c r="K884" s="240"/>
      <c r="L884" s="240"/>
      <c r="M884" s="240"/>
      <c r="N884" s="240"/>
      <c r="O884" s="240"/>
      <c r="P884" s="240"/>
      <c r="Q884" s="240"/>
      <c r="R884" s="240"/>
      <c r="S884" s="240"/>
      <c r="T884" s="240"/>
      <c r="U884" s="240"/>
      <c r="V884" s="240"/>
      <c r="W884" s="240"/>
      <c r="X884" s="240"/>
      <c r="Y884" s="240"/>
      <c r="Z884" s="240"/>
    </row>
    <row r="885" spans="1:26" ht="12.75" customHeight="1">
      <c r="A885" s="1"/>
      <c r="B885" s="1"/>
      <c r="C885" s="1"/>
      <c r="D885" s="1"/>
      <c r="E885" s="1"/>
      <c r="F885" s="1"/>
      <c r="G885" s="1"/>
      <c r="H885" s="1"/>
      <c r="I885" s="1"/>
      <c r="J885" s="240"/>
      <c r="K885" s="240"/>
      <c r="L885" s="240"/>
      <c r="M885" s="240"/>
      <c r="N885" s="240"/>
      <c r="O885" s="240"/>
      <c r="P885" s="240"/>
      <c r="Q885" s="240"/>
      <c r="R885" s="240"/>
      <c r="S885" s="240"/>
      <c r="T885" s="240"/>
      <c r="U885" s="240"/>
      <c r="V885" s="240"/>
      <c r="W885" s="240"/>
      <c r="X885" s="240"/>
      <c r="Y885" s="240"/>
      <c r="Z885" s="240"/>
    </row>
    <row r="886" spans="1:26" ht="12.75" customHeight="1">
      <c r="A886" s="1"/>
      <c r="B886" s="1"/>
      <c r="C886" s="1"/>
      <c r="D886" s="1"/>
      <c r="E886" s="1"/>
      <c r="F886" s="1"/>
      <c r="G886" s="1"/>
      <c r="H886" s="1"/>
      <c r="I886" s="1"/>
      <c r="J886" s="240"/>
      <c r="K886" s="240"/>
      <c r="L886" s="240"/>
      <c r="M886" s="240"/>
      <c r="N886" s="240"/>
      <c r="O886" s="240"/>
      <c r="P886" s="240"/>
      <c r="Q886" s="240"/>
      <c r="R886" s="240"/>
      <c r="S886" s="240"/>
      <c r="T886" s="240"/>
      <c r="U886" s="240"/>
      <c r="V886" s="240"/>
      <c r="W886" s="240"/>
      <c r="X886" s="240"/>
      <c r="Y886" s="240"/>
      <c r="Z886" s="240"/>
    </row>
    <row r="887" spans="1:26" ht="12.75" customHeight="1">
      <c r="A887" s="1"/>
      <c r="B887" s="1"/>
      <c r="C887" s="1"/>
      <c r="D887" s="1"/>
      <c r="E887" s="1"/>
      <c r="F887" s="1"/>
      <c r="G887" s="1"/>
      <c r="H887" s="1"/>
      <c r="I887" s="1"/>
      <c r="J887" s="240"/>
      <c r="K887" s="240"/>
      <c r="L887" s="240"/>
      <c r="M887" s="240"/>
      <c r="N887" s="240"/>
      <c r="O887" s="240"/>
      <c r="P887" s="240"/>
      <c r="Q887" s="240"/>
      <c r="R887" s="240"/>
      <c r="S887" s="240"/>
      <c r="T887" s="240"/>
      <c r="U887" s="240"/>
      <c r="V887" s="240"/>
      <c r="W887" s="240"/>
      <c r="X887" s="240"/>
      <c r="Y887" s="240"/>
      <c r="Z887" s="240"/>
    </row>
    <row r="888" spans="1:26" ht="12.75" customHeight="1">
      <c r="A888" s="1"/>
      <c r="B888" s="1"/>
      <c r="C888" s="1"/>
      <c r="D888" s="1"/>
      <c r="E888" s="1"/>
      <c r="F888" s="1"/>
      <c r="G888" s="1"/>
      <c r="H888" s="1"/>
      <c r="I888" s="1"/>
      <c r="J888" s="240"/>
      <c r="K888" s="240"/>
      <c r="L888" s="240"/>
      <c r="M888" s="240"/>
      <c r="N888" s="240"/>
      <c r="O888" s="240"/>
      <c r="P888" s="240"/>
      <c r="Q888" s="240"/>
      <c r="R888" s="240"/>
      <c r="S888" s="240"/>
      <c r="T888" s="240"/>
      <c r="U888" s="240"/>
      <c r="V888" s="240"/>
      <c r="W888" s="240"/>
      <c r="X888" s="240"/>
      <c r="Y888" s="240"/>
      <c r="Z888" s="240"/>
    </row>
    <row r="889" spans="1:26" ht="12.75" customHeight="1">
      <c r="A889" s="1"/>
      <c r="B889" s="1"/>
      <c r="C889" s="1"/>
      <c r="D889" s="1"/>
      <c r="E889" s="1"/>
      <c r="F889" s="1"/>
      <c r="G889" s="1"/>
      <c r="H889" s="1"/>
      <c r="I889" s="1"/>
      <c r="J889" s="240"/>
      <c r="K889" s="240"/>
      <c r="L889" s="240"/>
      <c r="M889" s="240"/>
      <c r="N889" s="240"/>
      <c r="O889" s="240"/>
      <c r="P889" s="240"/>
      <c r="Q889" s="240"/>
      <c r="R889" s="240"/>
      <c r="S889" s="240"/>
      <c r="T889" s="240"/>
      <c r="U889" s="240"/>
      <c r="V889" s="240"/>
      <c r="W889" s="240"/>
      <c r="X889" s="240"/>
      <c r="Y889" s="240"/>
      <c r="Z889" s="240"/>
    </row>
    <row r="890" spans="1:26" ht="12.75" customHeight="1">
      <c r="A890" s="1"/>
      <c r="B890" s="1"/>
      <c r="C890" s="1"/>
      <c r="D890" s="1"/>
      <c r="E890" s="1"/>
      <c r="F890" s="1"/>
      <c r="G890" s="1"/>
      <c r="H890" s="1"/>
      <c r="I890" s="1"/>
      <c r="J890" s="240"/>
      <c r="K890" s="240"/>
      <c r="L890" s="240"/>
      <c r="M890" s="240"/>
      <c r="N890" s="240"/>
      <c r="O890" s="240"/>
      <c r="P890" s="240"/>
      <c r="Q890" s="240"/>
      <c r="R890" s="240"/>
      <c r="S890" s="240"/>
      <c r="T890" s="240"/>
      <c r="U890" s="240"/>
      <c r="V890" s="240"/>
      <c r="W890" s="240"/>
      <c r="X890" s="240"/>
      <c r="Y890" s="240"/>
      <c r="Z890" s="240"/>
    </row>
    <row r="891" spans="1:26" ht="12.75" customHeight="1">
      <c r="A891" s="1"/>
      <c r="B891" s="1"/>
      <c r="C891" s="1"/>
      <c r="D891" s="1"/>
      <c r="E891" s="1"/>
      <c r="F891" s="1"/>
      <c r="G891" s="1"/>
      <c r="H891" s="1"/>
      <c r="I891" s="1"/>
      <c r="J891" s="240"/>
      <c r="K891" s="240"/>
      <c r="L891" s="240"/>
      <c r="M891" s="240"/>
      <c r="N891" s="240"/>
      <c r="O891" s="240"/>
      <c r="P891" s="240"/>
      <c r="Q891" s="240"/>
      <c r="R891" s="240"/>
      <c r="S891" s="240"/>
      <c r="T891" s="240"/>
      <c r="U891" s="240"/>
      <c r="V891" s="240"/>
      <c r="W891" s="240"/>
      <c r="X891" s="240"/>
      <c r="Y891" s="240"/>
      <c r="Z891" s="240"/>
    </row>
    <row r="892" spans="1:26" ht="12.75" customHeight="1">
      <c r="A892" s="1"/>
      <c r="B892" s="1"/>
      <c r="C892" s="1"/>
      <c r="D892" s="1"/>
      <c r="E892" s="1"/>
      <c r="F892" s="1"/>
      <c r="G892" s="1"/>
      <c r="H892" s="1"/>
      <c r="I892" s="1"/>
      <c r="J892" s="240"/>
      <c r="K892" s="240"/>
      <c r="L892" s="240"/>
      <c r="M892" s="240"/>
      <c r="N892" s="240"/>
      <c r="O892" s="240"/>
      <c r="P892" s="240"/>
      <c r="Q892" s="240"/>
      <c r="R892" s="240"/>
      <c r="S892" s="240"/>
      <c r="T892" s="240"/>
      <c r="U892" s="240"/>
      <c r="V892" s="240"/>
      <c r="W892" s="240"/>
      <c r="X892" s="240"/>
      <c r="Y892" s="240"/>
      <c r="Z892" s="240"/>
    </row>
    <row r="893" spans="1:26" ht="12.75" customHeight="1">
      <c r="A893" s="1"/>
      <c r="B893" s="1"/>
      <c r="C893" s="1"/>
      <c r="D893" s="1"/>
      <c r="E893" s="1"/>
      <c r="F893" s="1"/>
      <c r="G893" s="1"/>
      <c r="H893" s="1"/>
      <c r="I893" s="1"/>
      <c r="J893" s="240"/>
      <c r="K893" s="240"/>
      <c r="L893" s="240"/>
      <c r="M893" s="240"/>
      <c r="N893" s="240"/>
      <c r="O893" s="240"/>
      <c r="P893" s="240"/>
      <c r="Q893" s="240"/>
      <c r="R893" s="240"/>
      <c r="S893" s="240"/>
      <c r="T893" s="240"/>
      <c r="U893" s="240"/>
      <c r="V893" s="240"/>
      <c r="W893" s="240"/>
      <c r="X893" s="240"/>
      <c r="Y893" s="240"/>
      <c r="Z893" s="240"/>
    </row>
    <row r="894" spans="1:26" ht="12.75" customHeight="1">
      <c r="A894" s="1"/>
      <c r="B894" s="1"/>
      <c r="C894" s="1"/>
      <c r="D894" s="1"/>
      <c r="E894" s="1"/>
      <c r="F894" s="1"/>
      <c r="G894" s="1"/>
      <c r="H894" s="1"/>
      <c r="I894" s="1"/>
      <c r="J894" s="240"/>
      <c r="K894" s="240"/>
      <c r="L894" s="240"/>
      <c r="M894" s="240"/>
      <c r="N894" s="240"/>
      <c r="O894" s="240"/>
      <c r="P894" s="240"/>
      <c r="Q894" s="240"/>
      <c r="R894" s="240"/>
      <c r="S894" s="240"/>
      <c r="T894" s="240"/>
      <c r="U894" s="240"/>
      <c r="V894" s="240"/>
      <c r="W894" s="240"/>
      <c r="X894" s="240"/>
      <c r="Y894" s="240"/>
      <c r="Z894" s="240"/>
    </row>
    <row r="895" spans="1:26" ht="12.75" customHeight="1">
      <c r="A895" s="1"/>
      <c r="B895" s="1"/>
      <c r="C895" s="1"/>
      <c r="D895" s="1"/>
      <c r="E895" s="1"/>
      <c r="F895" s="1"/>
      <c r="G895" s="1"/>
      <c r="H895" s="1"/>
      <c r="I895" s="1"/>
      <c r="J895" s="240"/>
      <c r="K895" s="240"/>
      <c r="L895" s="240"/>
      <c r="M895" s="240"/>
      <c r="N895" s="240"/>
      <c r="O895" s="240"/>
      <c r="P895" s="240"/>
      <c r="Q895" s="240"/>
      <c r="R895" s="240"/>
      <c r="S895" s="240"/>
      <c r="T895" s="240"/>
      <c r="U895" s="240"/>
      <c r="V895" s="240"/>
      <c r="W895" s="240"/>
      <c r="X895" s="240"/>
      <c r="Y895" s="240"/>
      <c r="Z895" s="240"/>
    </row>
    <row r="896" spans="1:26" ht="12.75" customHeight="1">
      <c r="A896" s="1"/>
      <c r="B896" s="1"/>
      <c r="C896" s="1"/>
      <c r="D896" s="1"/>
      <c r="E896" s="1"/>
      <c r="F896" s="1"/>
      <c r="G896" s="1"/>
      <c r="H896" s="1"/>
      <c r="I896" s="1"/>
      <c r="J896" s="240"/>
      <c r="K896" s="240"/>
      <c r="L896" s="240"/>
      <c r="M896" s="240"/>
      <c r="N896" s="240"/>
      <c r="O896" s="240"/>
      <c r="P896" s="240"/>
      <c r="Q896" s="240"/>
      <c r="R896" s="240"/>
      <c r="S896" s="240"/>
      <c r="T896" s="240"/>
      <c r="U896" s="240"/>
      <c r="V896" s="240"/>
      <c r="W896" s="240"/>
      <c r="X896" s="240"/>
      <c r="Y896" s="240"/>
      <c r="Z896" s="240"/>
    </row>
    <row r="897" spans="1:26" ht="12.75" customHeight="1">
      <c r="A897" s="1"/>
      <c r="B897" s="1"/>
      <c r="C897" s="1"/>
      <c r="D897" s="1"/>
      <c r="E897" s="1"/>
      <c r="F897" s="1"/>
      <c r="G897" s="1"/>
      <c r="H897" s="1"/>
      <c r="I897" s="1"/>
      <c r="J897" s="240"/>
      <c r="K897" s="240"/>
      <c r="L897" s="240"/>
      <c r="M897" s="240"/>
      <c r="N897" s="240"/>
      <c r="O897" s="240"/>
      <c r="P897" s="240"/>
      <c r="Q897" s="240"/>
      <c r="R897" s="240"/>
      <c r="S897" s="240"/>
      <c r="T897" s="240"/>
      <c r="U897" s="240"/>
      <c r="V897" s="240"/>
      <c r="W897" s="240"/>
      <c r="X897" s="240"/>
      <c r="Y897" s="240"/>
      <c r="Z897" s="240"/>
    </row>
    <row r="898" spans="1:26" ht="12.75" customHeight="1">
      <c r="A898" s="1"/>
      <c r="B898" s="1"/>
      <c r="C898" s="1"/>
      <c r="D898" s="1"/>
      <c r="E898" s="1"/>
      <c r="F898" s="1"/>
      <c r="G898" s="1"/>
      <c r="H898" s="1"/>
      <c r="I898" s="1"/>
      <c r="J898" s="240"/>
      <c r="K898" s="240"/>
      <c r="L898" s="240"/>
      <c r="M898" s="240"/>
      <c r="N898" s="240"/>
      <c r="O898" s="240"/>
      <c r="P898" s="240"/>
      <c r="Q898" s="240"/>
      <c r="R898" s="240"/>
      <c r="S898" s="240"/>
      <c r="T898" s="240"/>
      <c r="U898" s="240"/>
      <c r="V898" s="240"/>
      <c r="W898" s="240"/>
      <c r="X898" s="240"/>
      <c r="Y898" s="240"/>
      <c r="Z898" s="240"/>
    </row>
    <row r="899" spans="1:26" ht="12.75" customHeight="1">
      <c r="A899" s="1"/>
      <c r="B899" s="1"/>
      <c r="C899" s="1"/>
      <c r="D899" s="1"/>
      <c r="E899" s="1"/>
      <c r="F899" s="1"/>
      <c r="G899" s="1"/>
      <c r="H899" s="1"/>
      <c r="I899" s="1"/>
      <c r="J899" s="240"/>
      <c r="K899" s="240"/>
      <c r="L899" s="240"/>
      <c r="M899" s="240"/>
      <c r="N899" s="240"/>
      <c r="O899" s="240"/>
      <c r="P899" s="240"/>
      <c r="Q899" s="240"/>
      <c r="R899" s="240"/>
      <c r="S899" s="240"/>
      <c r="T899" s="240"/>
      <c r="U899" s="240"/>
      <c r="V899" s="240"/>
      <c r="W899" s="240"/>
      <c r="X899" s="240"/>
      <c r="Y899" s="240"/>
      <c r="Z899" s="240"/>
    </row>
    <row r="900" spans="1:26" ht="12.75" customHeight="1">
      <c r="A900" s="1"/>
      <c r="B900" s="1"/>
      <c r="C900" s="1"/>
      <c r="D900" s="1"/>
      <c r="E900" s="1"/>
      <c r="F900" s="1"/>
      <c r="G900" s="1"/>
      <c r="H900" s="1"/>
      <c r="I900" s="1"/>
      <c r="J900" s="240"/>
      <c r="K900" s="240"/>
      <c r="L900" s="240"/>
      <c r="M900" s="240"/>
      <c r="N900" s="240"/>
      <c r="O900" s="240"/>
      <c r="P900" s="240"/>
      <c r="Q900" s="240"/>
      <c r="R900" s="240"/>
      <c r="S900" s="240"/>
      <c r="T900" s="240"/>
      <c r="U900" s="240"/>
      <c r="V900" s="240"/>
      <c r="W900" s="240"/>
      <c r="X900" s="240"/>
      <c r="Y900" s="240"/>
      <c r="Z900" s="240"/>
    </row>
    <row r="901" spans="1:26" ht="12.75" customHeight="1">
      <c r="A901" s="1"/>
      <c r="B901" s="1"/>
      <c r="C901" s="1"/>
      <c r="D901" s="1"/>
      <c r="E901" s="1"/>
      <c r="F901" s="1"/>
      <c r="G901" s="1"/>
      <c r="H901" s="1"/>
      <c r="I901" s="1"/>
      <c r="J901" s="240"/>
      <c r="K901" s="240"/>
      <c r="L901" s="240"/>
      <c r="M901" s="240"/>
      <c r="N901" s="240"/>
      <c r="O901" s="240"/>
      <c r="P901" s="240"/>
      <c r="Q901" s="240"/>
      <c r="R901" s="240"/>
      <c r="S901" s="240"/>
      <c r="T901" s="240"/>
      <c r="U901" s="240"/>
      <c r="V901" s="240"/>
      <c r="W901" s="240"/>
      <c r="X901" s="240"/>
      <c r="Y901" s="240"/>
      <c r="Z901" s="240"/>
    </row>
    <row r="902" spans="1:26" ht="12.75" customHeight="1">
      <c r="A902" s="1"/>
      <c r="B902" s="1"/>
      <c r="C902" s="1"/>
      <c r="D902" s="1"/>
      <c r="E902" s="1"/>
      <c r="F902" s="1"/>
      <c r="G902" s="1"/>
      <c r="H902" s="1"/>
      <c r="I902" s="1"/>
      <c r="J902" s="240"/>
      <c r="K902" s="240"/>
      <c r="L902" s="240"/>
      <c r="M902" s="240"/>
      <c r="N902" s="240"/>
      <c r="O902" s="240"/>
      <c r="P902" s="240"/>
      <c r="Q902" s="240"/>
      <c r="R902" s="240"/>
      <c r="S902" s="240"/>
      <c r="T902" s="240"/>
      <c r="U902" s="240"/>
      <c r="V902" s="240"/>
      <c r="W902" s="240"/>
      <c r="X902" s="240"/>
      <c r="Y902" s="240"/>
      <c r="Z902" s="240"/>
    </row>
    <row r="903" spans="1:26" ht="12.75" customHeight="1">
      <c r="A903" s="1"/>
      <c r="B903" s="1"/>
      <c r="C903" s="1"/>
      <c r="D903" s="1"/>
      <c r="E903" s="1"/>
      <c r="F903" s="1"/>
      <c r="G903" s="1"/>
      <c r="H903" s="1"/>
      <c r="I903" s="1"/>
      <c r="J903" s="240"/>
      <c r="K903" s="240"/>
      <c r="L903" s="240"/>
      <c r="M903" s="240"/>
      <c r="N903" s="240"/>
      <c r="O903" s="240"/>
      <c r="P903" s="240"/>
      <c r="Q903" s="240"/>
      <c r="R903" s="240"/>
      <c r="S903" s="240"/>
      <c r="T903" s="240"/>
      <c r="U903" s="240"/>
      <c r="V903" s="240"/>
      <c r="W903" s="240"/>
      <c r="X903" s="240"/>
      <c r="Y903" s="240"/>
      <c r="Z903" s="240"/>
    </row>
    <row r="904" spans="1:26" ht="12.75" customHeight="1">
      <c r="A904" s="1"/>
      <c r="B904" s="1"/>
      <c r="C904" s="1"/>
      <c r="D904" s="1"/>
      <c r="E904" s="1"/>
      <c r="F904" s="1"/>
      <c r="G904" s="1"/>
      <c r="H904" s="1"/>
      <c r="I904" s="1"/>
      <c r="J904" s="240"/>
      <c r="K904" s="240"/>
      <c r="L904" s="240"/>
      <c r="M904" s="240"/>
      <c r="N904" s="240"/>
      <c r="O904" s="240"/>
      <c r="P904" s="240"/>
      <c r="Q904" s="240"/>
      <c r="R904" s="240"/>
      <c r="S904" s="240"/>
      <c r="T904" s="240"/>
      <c r="U904" s="240"/>
      <c r="V904" s="240"/>
      <c r="W904" s="240"/>
      <c r="X904" s="240"/>
      <c r="Y904" s="240"/>
      <c r="Z904" s="240"/>
    </row>
    <row r="905" spans="1:26" ht="12.75" customHeight="1">
      <c r="A905" s="1"/>
      <c r="B905" s="1"/>
      <c r="C905" s="1"/>
      <c r="D905" s="1"/>
      <c r="E905" s="1"/>
      <c r="F905" s="1"/>
      <c r="G905" s="1"/>
      <c r="H905" s="1"/>
      <c r="I905" s="1"/>
      <c r="J905" s="240"/>
      <c r="K905" s="240"/>
      <c r="L905" s="240"/>
      <c r="M905" s="240"/>
      <c r="N905" s="240"/>
      <c r="O905" s="240"/>
      <c r="P905" s="240"/>
      <c r="Q905" s="240"/>
      <c r="R905" s="240"/>
      <c r="S905" s="240"/>
      <c r="T905" s="240"/>
      <c r="U905" s="240"/>
      <c r="V905" s="240"/>
      <c r="W905" s="240"/>
      <c r="X905" s="240"/>
      <c r="Y905" s="240"/>
      <c r="Z905" s="240"/>
    </row>
    <row r="906" spans="1:26" ht="12.75" customHeight="1">
      <c r="A906" s="1"/>
      <c r="B906" s="1"/>
      <c r="C906" s="1"/>
      <c r="D906" s="1"/>
      <c r="E906" s="1"/>
      <c r="F906" s="1"/>
      <c r="G906" s="1"/>
      <c r="H906" s="1"/>
      <c r="I906" s="1"/>
      <c r="J906" s="240"/>
      <c r="K906" s="240"/>
      <c r="L906" s="240"/>
      <c r="M906" s="240"/>
      <c r="N906" s="240"/>
      <c r="O906" s="240"/>
      <c r="P906" s="240"/>
      <c r="Q906" s="240"/>
      <c r="R906" s="240"/>
      <c r="S906" s="240"/>
      <c r="T906" s="240"/>
      <c r="U906" s="240"/>
      <c r="V906" s="240"/>
      <c r="W906" s="240"/>
      <c r="X906" s="240"/>
      <c r="Y906" s="240"/>
      <c r="Z906" s="240"/>
    </row>
    <row r="907" spans="1:26" ht="12.75" customHeight="1">
      <c r="A907" s="1"/>
      <c r="B907" s="1"/>
      <c r="C907" s="1"/>
      <c r="D907" s="1"/>
      <c r="E907" s="1"/>
      <c r="F907" s="1"/>
      <c r="G907" s="1"/>
      <c r="H907" s="1"/>
      <c r="I907" s="1"/>
      <c r="J907" s="240"/>
      <c r="K907" s="240"/>
      <c r="L907" s="240"/>
      <c r="M907" s="240"/>
      <c r="N907" s="240"/>
      <c r="O907" s="240"/>
      <c r="P907" s="240"/>
      <c r="Q907" s="240"/>
      <c r="R907" s="240"/>
      <c r="S907" s="240"/>
      <c r="T907" s="240"/>
      <c r="U907" s="240"/>
      <c r="V907" s="240"/>
      <c r="W907" s="240"/>
      <c r="X907" s="240"/>
      <c r="Y907" s="240"/>
      <c r="Z907" s="240"/>
    </row>
    <row r="908" spans="1:26" ht="12.75" customHeight="1">
      <c r="A908" s="1"/>
      <c r="B908" s="1"/>
      <c r="C908" s="1"/>
      <c r="D908" s="1"/>
      <c r="E908" s="1"/>
      <c r="F908" s="1"/>
      <c r="G908" s="1"/>
      <c r="H908" s="1"/>
      <c r="I908" s="1"/>
      <c r="J908" s="240"/>
      <c r="K908" s="240"/>
      <c r="L908" s="240"/>
      <c r="M908" s="240"/>
      <c r="N908" s="240"/>
      <c r="O908" s="240"/>
      <c r="P908" s="240"/>
      <c r="Q908" s="240"/>
      <c r="R908" s="240"/>
      <c r="S908" s="240"/>
      <c r="T908" s="240"/>
      <c r="U908" s="240"/>
      <c r="V908" s="240"/>
      <c r="W908" s="240"/>
      <c r="X908" s="240"/>
      <c r="Y908" s="240"/>
      <c r="Z908" s="240"/>
    </row>
    <row r="909" spans="1:26" ht="12.75" customHeight="1">
      <c r="A909" s="1"/>
      <c r="B909" s="1"/>
      <c r="C909" s="1"/>
      <c r="D909" s="1"/>
      <c r="E909" s="1"/>
      <c r="F909" s="1"/>
      <c r="G909" s="1"/>
      <c r="H909" s="1"/>
      <c r="I909" s="1"/>
      <c r="J909" s="240"/>
      <c r="K909" s="240"/>
      <c r="L909" s="240"/>
      <c r="M909" s="240"/>
      <c r="N909" s="240"/>
      <c r="O909" s="240"/>
      <c r="P909" s="240"/>
      <c r="Q909" s="240"/>
      <c r="R909" s="240"/>
      <c r="S909" s="240"/>
      <c r="T909" s="240"/>
      <c r="U909" s="240"/>
      <c r="V909" s="240"/>
      <c r="W909" s="240"/>
      <c r="X909" s="240"/>
      <c r="Y909" s="240"/>
      <c r="Z909" s="240"/>
    </row>
    <row r="910" spans="1:26" ht="12.75" customHeight="1">
      <c r="A910" s="1"/>
      <c r="B910" s="1"/>
      <c r="C910" s="1"/>
      <c r="D910" s="1"/>
      <c r="E910" s="1"/>
      <c r="F910" s="1"/>
      <c r="G910" s="1"/>
      <c r="H910" s="1"/>
      <c r="I910" s="1"/>
      <c r="J910" s="240"/>
      <c r="K910" s="240"/>
      <c r="L910" s="240"/>
      <c r="M910" s="240"/>
      <c r="N910" s="240"/>
      <c r="O910" s="240"/>
      <c r="P910" s="240"/>
      <c r="Q910" s="240"/>
      <c r="R910" s="240"/>
      <c r="S910" s="240"/>
      <c r="T910" s="240"/>
      <c r="U910" s="240"/>
      <c r="V910" s="240"/>
      <c r="W910" s="240"/>
      <c r="X910" s="240"/>
      <c r="Y910" s="240"/>
      <c r="Z910" s="240"/>
    </row>
    <row r="911" spans="1:26" ht="12.75" customHeight="1">
      <c r="A911" s="1"/>
      <c r="B911" s="1"/>
      <c r="C911" s="1"/>
      <c r="D911" s="1"/>
      <c r="E911" s="1"/>
      <c r="F911" s="1"/>
      <c r="G911" s="1"/>
      <c r="H911" s="1"/>
      <c r="I911" s="1"/>
      <c r="J911" s="240"/>
      <c r="K911" s="240"/>
      <c r="L911" s="240"/>
      <c r="M911" s="240"/>
      <c r="N911" s="240"/>
      <c r="O911" s="240"/>
      <c r="P911" s="240"/>
      <c r="Q911" s="240"/>
      <c r="R911" s="240"/>
      <c r="S911" s="240"/>
      <c r="T911" s="240"/>
      <c r="U911" s="240"/>
      <c r="V911" s="240"/>
      <c r="W911" s="240"/>
      <c r="X911" s="240"/>
      <c r="Y911" s="240"/>
      <c r="Z911" s="240"/>
    </row>
    <row r="912" spans="1:26" ht="12.75" customHeight="1">
      <c r="A912" s="1"/>
      <c r="B912" s="1"/>
      <c r="C912" s="1"/>
      <c r="D912" s="1"/>
      <c r="E912" s="1"/>
      <c r="F912" s="1"/>
      <c r="G912" s="1"/>
      <c r="H912" s="1"/>
      <c r="I912" s="1"/>
      <c r="J912" s="240"/>
      <c r="K912" s="240"/>
      <c r="L912" s="240"/>
      <c r="M912" s="240"/>
      <c r="N912" s="240"/>
      <c r="O912" s="240"/>
      <c r="P912" s="240"/>
      <c r="Q912" s="240"/>
      <c r="R912" s="240"/>
      <c r="S912" s="240"/>
      <c r="T912" s="240"/>
      <c r="U912" s="240"/>
      <c r="V912" s="240"/>
      <c r="W912" s="240"/>
      <c r="X912" s="240"/>
      <c r="Y912" s="240"/>
      <c r="Z912" s="240"/>
    </row>
    <row r="913" spans="1:26" ht="12.75" customHeight="1">
      <c r="A913" s="1"/>
      <c r="B913" s="1"/>
      <c r="C913" s="1"/>
      <c r="D913" s="1"/>
      <c r="E913" s="1"/>
      <c r="F913" s="1"/>
      <c r="G913" s="1"/>
      <c r="H913" s="1"/>
      <c r="I913" s="1"/>
      <c r="J913" s="240"/>
      <c r="K913" s="240"/>
      <c r="L913" s="240"/>
      <c r="M913" s="240"/>
      <c r="N913" s="240"/>
      <c r="O913" s="240"/>
      <c r="P913" s="240"/>
      <c r="Q913" s="240"/>
      <c r="R913" s="240"/>
      <c r="S913" s="240"/>
      <c r="T913" s="240"/>
      <c r="U913" s="240"/>
      <c r="V913" s="240"/>
      <c r="W913" s="240"/>
      <c r="X913" s="240"/>
      <c r="Y913" s="240"/>
      <c r="Z913" s="240"/>
    </row>
    <row r="914" spans="1:26" ht="12.75" customHeight="1">
      <c r="A914" s="1"/>
      <c r="B914" s="1"/>
      <c r="C914" s="1"/>
      <c r="D914" s="1"/>
      <c r="E914" s="1"/>
      <c r="F914" s="1"/>
      <c r="G914" s="1"/>
      <c r="H914" s="1"/>
      <c r="I914" s="1"/>
      <c r="J914" s="240"/>
      <c r="K914" s="240"/>
      <c r="L914" s="240"/>
      <c r="M914" s="240"/>
      <c r="N914" s="240"/>
      <c r="O914" s="240"/>
      <c r="P914" s="240"/>
      <c r="Q914" s="240"/>
      <c r="R914" s="240"/>
      <c r="S914" s="240"/>
      <c r="T914" s="240"/>
      <c r="U914" s="240"/>
      <c r="V914" s="240"/>
      <c r="W914" s="240"/>
      <c r="X914" s="240"/>
      <c r="Y914" s="240"/>
      <c r="Z914" s="240"/>
    </row>
    <row r="915" spans="1:26" ht="12.75" customHeight="1">
      <c r="A915" s="1"/>
      <c r="B915" s="1"/>
      <c r="C915" s="1"/>
      <c r="D915" s="1"/>
      <c r="E915" s="1"/>
      <c r="F915" s="1"/>
      <c r="G915" s="1"/>
      <c r="H915" s="1"/>
      <c r="I915" s="1"/>
      <c r="J915" s="240"/>
      <c r="K915" s="240"/>
      <c r="L915" s="240"/>
      <c r="M915" s="240"/>
      <c r="N915" s="240"/>
      <c r="O915" s="240"/>
      <c r="P915" s="240"/>
      <c r="Q915" s="240"/>
      <c r="R915" s="240"/>
      <c r="S915" s="240"/>
      <c r="T915" s="240"/>
      <c r="U915" s="240"/>
      <c r="V915" s="240"/>
      <c r="W915" s="240"/>
      <c r="X915" s="240"/>
      <c r="Y915" s="240"/>
      <c r="Z915" s="240"/>
    </row>
    <row r="916" spans="1:26" ht="12.75" customHeight="1">
      <c r="A916" s="1"/>
      <c r="B916" s="1"/>
      <c r="C916" s="1"/>
      <c r="D916" s="1"/>
      <c r="E916" s="1"/>
      <c r="F916" s="1"/>
      <c r="G916" s="1"/>
      <c r="H916" s="1"/>
      <c r="I916" s="1"/>
      <c r="J916" s="240"/>
      <c r="K916" s="240"/>
      <c r="L916" s="240"/>
      <c r="M916" s="240"/>
      <c r="N916" s="240"/>
      <c r="O916" s="240"/>
      <c r="P916" s="240"/>
      <c r="Q916" s="240"/>
      <c r="R916" s="240"/>
      <c r="S916" s="240"/>
      <c r="T916" s="240"/>
      <c r="U916" s="240"/>
      <c r="V916" s="240"/>
      <c r="W916" s="240"/>
      <c r="X916" s="240"/>
      <c r="Y916" s="240"/>
      <c r="Z916" s="240"/>
    </row>
    <row r="917" spans="1:26" ht="12.75" customHeight="1">
      <c r="A917" s="1"/>
      <c r="B917" s="1"/>
      <c r="C917" s="1"/>
      <c r="D917" s="1"/>
      <c r="E917" s="1"/>
      <c r="F917" s="1"/>
      <c r="G917" s="1"/>
      <c r="H917" s="1"/>
      <c r="I917" s="1"/>
      <c r="J917" s="240"/>
      <c r="K917" s="240"/>
      <c r="L917" s="240"/>
      <c r="M917" s="240"/>
      <c r="N917" s="240"/>
      <c r="O917" s="240"/>
      <c r="P917" s="240"/>
      <c r="Q917" s="240"/>
      <c r="R917" s="240"/>
      <c r="S917" s="240"/>
      <c r="T917" s="240"/>
      <c r="U917" s="240"/>
      <c r="V917" s="240"/>
      <c r="W917" s="240"/>
      <c r="X917" s="240"/>
      <c r="Y917" s="240"/>
      <c r="Z917" s="240"/>
    </row>
    <row r="918" spans="1:26" ht="12.75" customHeight="1">
      <c r="A918" s="1"/>
      <c r="B918" s="1"/>
      <c r="C918" s="1"/>
      <c r="D918" s="1"/>
      <c r="E918" s="1"/>
      <c r="F918" s="1"/>
      <c r="G918" s="1"/>
      <c r="H918" s="1"/>
      <c r="I918" s="1"/>
      <c r="J918" s="240"/>
      <c r="K918" s="240"/>
      <c r="L918" s="240"/>
      <c r="M918" s="240"/>
      <c r="N918" s="240"/>
      <c r="O918" s="240"/>
      <c r="P918" s="240"/>
      <c r="Q918" s="240"/>
      <c r="R918" s="240"/>
      <c r="S918" s="240"/>
      <c r="T918" s="240"/>
      <c r="U918" s="240"/>
      <c r="V918" s="240"/>
      <c r="W918" s="240"/>
      <c r="X918" s="240"/>
      <c r="Y918" s="240"/>
      <c r="Z918" s="240"/>
    </row>
    <row r="919" spans="1:26" ht="12.75" customHeight="1">
      <c r="A919" s="1"/>
      <c r="B919" s="1"/>
      <c r="C919" s="1"/>
      <c r="D919" s="1"/>
      <c r="E919" s="1"/>
      <c r="F919" s="1"/>
      <c r="G919" s="1"/>
      <c r="H919" s="1"/>
      <c r="I919" s="1"/>
      <c r="J919" s="240"/>
      <c r="K919" s="240"/>
      <c r="L919" s="240"/>
      <c r="M919" s="240"/>
      <c r="N919" s="240"/>
      <c r="O919" s="240"/>
      <c r="P919" s="240"/>
      <c r="Q919" s="240"/>
      <c r="R919" s="240"/>
      <c r="S919" s="240"/>
      <c r="T919" s="240"/>
      <c r="U919" s="240"/>
      <c r="V919" s="240"/>
      <c r="W919" s="240"/>
      <c r="X919" s="240"/>
      <c r="Y919" s="240"/>
      <c r="Z919" s="240"/>
    </row>
    <row r="920" spans="1:26" ht="12.75" customHeight="1">
      <c r="A920" s="1"/>
      <c r="B920" s="1"/>
      <c r="C920" s="1"/>
      <c r="D920" s="1"/>
      <c r="E920" s="1"/>
      <c r="F920" s="1"/>
      <c r="G920" s="1"/>
      <c r="H920" s="1"/>
      <c r="I920" s="1"/>
      <c r="J920" s="240"/>
      <c r="K920" s="240"/>
      <c r="L920" s="240"/>
      <c r="M920" s="240"/>
      <c r="N920" s="240"/>
      <c r="O920" s="240"/>
      <c r="P920" s="240"/>
      <c r="Q920" s="240"/>
      <c r="R920" s="240"/>
      <c r="S920" s="240"/>
      <c r="T920" s="240"/>
      <c r="U920" s="240"/>
      <c r="V920" s="240"/>
      <c r="W920" s="240"/>
      <c r="X920" s="240"/>
      <c r="Y920" s="240"/>
      <c r="Z920" s="240"/>
    </row>
    <row r="921" spans="1:26" ht="12.75" customHeight="1">
      <c r="A921" s="1"/>
      <c r="B921" s="1"/>
      <c r="C921" s="1"/>
      <c r="D921" s="1"/>
      <c r="E921" s="1"/>
      <c r="F921" s="1"/>
      <c r="G921" s="1"/>
      <c r="H921" s="1"/>
      <c r="I921" s="1"/>
      <c r="J921" s="240"/>
      <c r="K921" s="240"/>
      <c r="L921" s="240"/>
      <c r="M921" s="240"/>
      <c r="N921" s="240"/>
      <c r="O921" s="240"/>
      <c r="P921" s="240"/>
      <c r="Q921" s="240"/>
      <c r="R921" s="240"/>
      <c r="S921" s="240"/>
      <c r="T921" s="240"/>
      <c r="U921" s="240"/>
      <c r="V921" s="240"/>
      <c r="W921" s="240"/>
      <c r="X921" s="240"/>
      <c r="Y921" s="240"/>
      <c r="Z921" s="240"/>
    </row>
    <row r="922" spans="1:26" ht="12.75" customHeight="1">
      <c r="A922" s="1"/>
      <c r="B922" s="1"/>
      <c r="C922" s="1"/>
      <c r="D922" s="1"/>
      <c r="E922" s="1"/>
      <c r="F922" s="1"/>
      <c r="G922" s="1"/>
      <c r="H922" s="1"/>
      <c r="I922" s="1"/>
      <c r="J922" s="240"/>
      <c r="K922" s="240"/>
      <c r="L922" s="240"/>
      <c r="M922" s="240"/>
      <c r="N922" s="240"/>
      <c r="O922" s="240"/>
      <c r="P922" s="240"/>
      <c r="Q922" s="240"/>
      <c r="R922" s="240"/>
      <c r="S922" s="240"/>
      <c r="T922" s="240"/>
      <c r="U922" s="240"/>
      <c r="V922" s="240"/>
      <c r="W922" s="240"/>
      <c r="X922" s="240"/>
      <c r="Y922" s="240"/>
      <c r="Z922" s="240"/>
    </row>
    <row r="923" spans="1:26" ht="12.75" customHeight="1">
      <c r="A923" s="1"/>
      <c r="B923" s="1"/>
      <c r="C923" s="1"/>
      <c r="D923" s="1"/>
      <c r="E923" s="1"/>
      <c r="F923" s="1"/>
      <c r="G923" s="1"/>
      <c r="H923" s="1"/>
      <c r="I923" s="1"/>
      <c r="J923" s="240"/>
      <c r="K923" s="240"/>
      <c r="L923" s="240"/>
      <c r="M923" s="240"/>
      <c r="N923" s="240"/>
      <c r="O923" s="240"/>
      <c r="P923" s="240"/>
      <c r="Q923" s="240"/>
      <c r="R923" s="240"/>
      <c r="S923" s="240"/>
      <c r="T923" s="240"/>
      <c r="U923" s="240"/>
      <c r="V923" s="240"/>
      <c r="W923" s="240"/>
      <c r="X923" s="240"/>
      <c r="Y923" s="240"/>
      <c r="Z923" s="240"/>
    </row>
    <row r="924" spans="1:26" ht="12.75" customHeight="1">
      <c r="A924" s="1"/>
      <c r="B924" s="1"/>
      <c r="C924" s="1"/>
      <c r="D924" s="1"/>
      <c r="E924" s="1"/>
      <c r="F924" s="1"/>
      <c r="G924" s="1"/>
      <c r="H924" s="1"/>
      <c r="I924" s="1"/>
      <c r="J924" s="240"/>
      <c r="K924" s="240"/>
      <c r="L924" s="240"/>
      <c r="M924" s="240"/>
      <c r="N924" s="240"/>
      <c r="O924" s="240"/>
      <c r="P924" s="240"/>
      <c r="Q924" s="240"/>
      <c r="R924" s="240"/>
      <c r="S924" s="240"/>
      <c r="T924" s="240"/>
      <c r="U924" s="240"/>
      <c r="V924" s="240"/>
      <c r="W924" s="240"/>
      <c r="X924" s="240"/>
      <c r="Y924" s="240"/>
      <c r="Z924" s="240"/>
    </row>
    <row r="925" spans="1:26" ht="12.75" customHeight="1">
      <c r="A925" s="1"/>
      <c r="B925" s="1"/>
      <c r="C925" s="1"/>
      <c r="D925" s="1"/>
      <c r="E925" s="1"/>
      <c r="F925" s="1"/>
      <c r="G925" s="1"/>
      <c r="H925" s="1"/>
      <c r="I925" s="1"/>
      <c r="J925" s="240"/>
      <c r="K925" s="240"/>
      <c r="L925" s="240"/>
      <c r="M925" s="240"/>
      <c r="N925" s="240"/>
      <c r="O925" s="240"/>
      <c r="P925" s="240"/>
      <c r="Q925" s="240"/>
      <c r="R925" s="240"/>
      <c r="S925" s="240"/>
      <c r="T925" s="240"/>
      <c r="U925" s="240"/>
      <c r="V925" s="240"/>
      <c r="W925" s="240"/>
      <c r="X925" s="240"/>
      <c r="Y925" s="240"/>
      <c r="Z925" s="240"/>
    </row>
    <row r="926" spans="1:26" ht="12.75" customHeight="1">
      <c r="A926" s="1"/>
      <c r="B926" s="1"/>
      <c r="C926" s="1"/>
      <c r="D926" s="1"/>
      <c r="E926" s="1"/>
      <c r="F926" s="1"/>
      <c r="G926" s="1"/>
      <c r="H926" s="1"/>
      <c r="I926" s="1"/>
      <c r="J926" s="240"/>
      <c r="K926" s="240"/>
      <c r="L926" s="240"/>
      <c r="M926" s="240"/>
      <c r="N926" s="240"/>
      <c r="O926" s="240"/>
      <c r="P926" s="240"/>
      <c r="Q926" s="240"/>
      <c r="R926" s="240"/>
      <c r="S926" s="240"/>
      <c r="T926" s="240"/>
      <c r="U926" s="240"/>
      <c r="V926" s="240"/>
      <c r="W926" s="240"/>
      <c r="X926" s="240"/>
      <c r="Y926" s="240"/>
      <c r="Z926" s="240"/>
    </row>
    <row r="927" spans="1:26" ht="12.75" customHeight="1">
      <c r="A927" s="1"/>
      <c r="B927" s="1"/>
      <c r="C927" s="1"/>
      <c r="D927" s="1"/>
      <c r="E927" s="1"/>
      <c r="F927" s="1"/>
      <c r="G927" s="1"/>
      <c r="H927" s="1"/>
      <c r="I927" s="1"/>
      <c r="J927" s="240"/>
      <c r="K927" s="240"/>
      <c r="L927" s="240"/>
      <c r="M927" s="240"/>
      <c r="N927" s="240"/>
      <c r="O927" s="240"/>
      <c r="P927" s="240"/>
      <c r="Q927" s="240"/>
      <c r="R927" s="240"/>
      <c r="S927" s="240"/>
      <c r="T927" s="240"/>
      <c r="U927" s="240"/>
      <c r="V927" s="240"/>
      <c r="W927" s="240"/>
      <c r="X927" s="240"/>
      <c r="Y927" s="240"/>
      <c r="Z927" s="240"/>
    </row>
    <row r="928" spans="1:26" ht="12.75" customHeight="1">
      <c r="A928" s="1"/>
      <c r="B928" s="1"/>
      <c r="C928" s="1"/>
      <c r="D928" s="1"/>
      <c r="E928" s="1"/>
      <c r="F928" s="1"/>
      <c r="G928" s="1"/>
      <c r="H928" s="1"/>
      <c r="I928" s="1"/>
      <c r="J928" s="240"/>
      <c r="K928" s="240"/>
      <c r="L928" s="240"/>
      <c r="M928" s="240"/>
      <c r="N928" s="240"/>
      <c r="O928" s="240"/>
      <c r="P928" s="240"/>
      <c r="Q928" s="240"/>
      <c r="R928" s="240"/>
      <c r="S928" s="240"/>
      <c r="T928" s="240"/>
      <c r="U928" s="240"/>
      <c r="V928" s="240"/>
      <c r="W928" s="240"/>
      <c r="X928" s="240"/>
      <c r="Y928" s="240"/>
      <c r="Z928" s="240"/>
    </row>
    <row r="929" spans="1:26" ht="12.75" customHeight="1">
      <c r="A929" s="1"/>
      <c r="B929" s="1"/>
      <c r="C929" s="1"/>
      <c r="D929" s="1"/>
      <c r="E929" s="1"/>
      <c r="F929" s="1"/>
      <c r="G929" s="1"/>
      <c r="H929" s="1"/>
      <c r="I929" s="1"/>
      <c r="J929" s="240"/>
      <c r="K929" s="240"/>
      <c r="L929" s="240"/>
      <c r="M929" s="240"/>
      <c r="N929" s="240"/>
      <c r="O929" s="240"/>
      <c r="P929" s="240"/>
      <c r="Q929" s="240"/>
      <c r="R929" s="240"/>
      <c r="S929" s="240"/>
      <c r="T929" s="240"/>
      <c r="U929" s="240"/>
      <c r="V929" s="240"/>
      <c r="W929" s="240"/>
      <c r="X929" s="240"/>
      <c r="Y929" s="240"/>
      <c r="Z929" s="240"/>
    </row>
    <row r="930" spans="1:26" ht="12.75" customHeight="1">
      <c r="A930" s="1"/>
      <c r="B930" s="1"/>
      <c r="C930" s="1"/>
      <c r="D930" s="1"/>
      <c r="E930" s="1"/>
      <c r="F930" s="1"/>
      <c r="G930" s="1"/>
      <c r="H930" s="1"/>
      <c r="I930" s="1"/>
      <c r="J930" s="240"/>
      <c r="K930" s="240"/>
      <c r="L930" s="240"/>
      <c r="M930" s="240"/>
      <c r="N930" s="240"/>
      <c r="O930" s="240"/>
      <c r="P930" s="240"/>
      <c r="Q930" s="240"/>
      <c r="R930" s="240"/>
      <c r="S930" s="240"/>
      <c r="T930" s="240"/>
      <c r="U930" s="240"/>
      <c r="V930" s="240"/>
      <c r="W930" s="240"/>
      <c r="X930" s="240"/>
      <c r="Y930" s="240"/>
      <c r="Z930" s="240"/>
    </row>
    <row r="931" spans="1:26" ht="12.75" customHeight="1">
      <c r="A931" s="1"/>
      <c r="B931" s="1"/>
      <c r="C931" s="1"/>
      <c r="D931" s="1"/>
      <c r="E931" s="1"/>
      <c r="F931" s="1"/>
      <c r="G931" s="1"/>
      <c r="H931" s="1"/>
      <c r="I931" s="1"/>
      <c r="J931" s="240"/>
      <c r="K931" s="240"/>
      <c r="L931" s="240"/>
      <c r="M931" s="240"/>
      <c r="N931" s="240"/>
      <c r="O931" s="240"/>
      <c r="P931" s="240"/>
      <c r="Q931" s="240"/>
      <c r="R931" s="240"/>
      <c r="S931" s="240"/>
      <c r="T931" s="240"/>
      <c r="U931" s="240"/>
      <c r="V931" s="240"/>
      <c r="W931" s="240"/>
      <c r="X931" s="240"/>
      <c r="Y931" s="240"/>
      <c r="Z931" s="240"/>
    </row>
    <row r="932" spans="1:26" ht="12.75" customHeight="1">
      <c r="A932" s="1"/>
      <c r="B932" s="1"/>
      <c r="C932" s="1"/>
      <c r="D932" s="1"/>
      <c r="E932" s="1"/>
      <c r="F932" s="1"/>
      <c r="G932" s="1"/>
      <c r="H932" s="1"/>
      <c r="I932" s="1"/>
      <c r="J932" s="240"/>
      <c r="K932" s="240"/>
      <c r="L932" s="240"/>
      <c r="M932" s="240"/>
      <c r="N932" s="240"/>
      <c r="O932" s="240"/>
      <c r="P932" s="240"/>
      <c r="Q932" s="240"/>
      <c r="R932" s="240"/>
      <c r="S932" s="240"/>
      <c r="T932" s="240"/>
      <c r="U932" s="240"/>
      <c r="V932" s="240"/>
      <c r="W932" s="240"/>
      <c r="X932" s="240"/>
      <c r="Y932" s="240"/>
      <c r="Z932" s="240"/>
    </row>
    <row r="933" spans="1:26" ht="12.75" customHeight="1">
      <c r="A933" s="1"/>
      <c r="B933" s="1"/>
      <c r="C933" s="1"/>
      <c r="D933" s="1"/>
      <c r="E933" s="1"/>
      <c r="F933" s="1"/>
      <c r="G933" s="1"/>
      <c r="H933" s="1"/>
      <c r="I933" s="1"/>
      <c r="J933" s="240"/>
      <c r="K933" s="240"/>
      <c r="L933" s="240"/>
      <c r="M933" s="240"/>
      <c r="N933" s="240"/>
      <c r="O933" s="240"/>
      <c r="P933" s="240"/>
      <c r="Q933" s="240"/>
      <c r="R933" s="240"/>
      <c r="S933" s="240"/>
      <c r="T933" s="240"/>
      <c r="U933" s="240"/>
      <c r="V933" s="240"/>
      <c r="W933" s="240"/>
      <c r="X933" s="240"/>
      <c r="Y933" s="240"/>
      <c r="Z933" s="240"/>
    </row>
    <row r="934" spans="1:26" ht="12.75" customHeight="1">
      <c r="A934" s="1"/>
      <c r="B934" s="1"/>
      <c r="C934" s="1"/>
      <c r="D934" s="1"/>
      <c r="E934" s="1"/>
      <c r="F934" s="1"/>
      <c r="G934" s="1"/>
      <c r="H934" s="1"/>
      <c r="I934" s="1"/>
      <c r="J934" s="240"/>
      <c r="K934" s="240"/>
      <c r="L934" s="240"/>
      <c r="M934" s="240"/>
      <c r="N934" s="240"/>
      <c r="O934" s="240"/>
      <c r="P934" s="240"/>
      <c r="Q934" s="240"/>
      <c r="R934" s="240"/>
      <c r="S934" s="240"/>
      <c r="T934" s="240"/>
      <c r="U934" s="240"/>
      <c r="V934" s="240"/>
      <c r="W934" s="240"/>
      <c r="X934" s="240"/>
      <c r="Y934" s="240"/>
      <c r="Z934" s="240"/>
    </row>
    <row r="935" spans="1:26" ht="12.75" customHeight="1">
      <c r="A935" s="1"/>
      <c r="B935" s="1"/>
      <c r="C935" s="1"/>
      <c r="D935" s="1"/>
      <c r="E935" s="1"/>
      <c r="F935" s="1"/>
      <c r="G935" s="1"/>
      <c r="H935" s="1"/>
      <c r="I935" s="1"/>
      <c r="J935" s="240"/>
      <c r="K935" s="240"/>
      <c r="L935" s="240"/>
      <c r="M935" s="240"/>
      <c r="N935" s="240"/>
      <c r="O935" s="240"/>
      <c r="P935" s="240"/>
      <c r="Q935" s="240"/>
      <c r="R935" s="240"/>
      <c r="S935" s="240"/>
      <c r="T935" s="240"/>
      <c r="U935" s="240"/>
      <c r="V935" s="240"/>
      <c r="W935" s="240"/>
      <c r="X935" s="240"/>
      <c r="Y935" s="240"/>
      <c r="Z935" s="240"/>
    </row>
    <row r="936" spans="1:26" ht="12.75" customHeight="1">
      <c r="A936" s="1"/>
      <c r="B936" s="1"/>
      <c r="C936" s="1"/>
      <c r="D936" s="1"/>
      <c r="E936" s="1"/>
      <c r="F936" s="1"/>
      <c r="G936" s="1"/>
      <c r="H936" s="1"/>
      <c r="I936" s="1"/>
      <c r="J936" s="240"/>
      <c r="K936" s="240"/>
      <c r="L936" s="240"/>
      <c r="M936" s="240"/>
      <c r="N936" s="240"/>
      <c r="O936" s="240"/>
      <c r="P936" s="240"/>
      <c r="Q936" s="240"/>
      <c r="R936" s="240"/>
      <c r="S936" s="240"/>
      <c r="T936" s="240"/>
      <c r="U936" s="240"/>
      <c r="V936" s="240"/>
      <c r="W936" s="240"/>
      <c r="X936" s="240"/>
      <c r="Y936" s="240"/>
      <c r="Z936" s="240"/>
    </row>
    <row r="937" spans="1:26" ht="12.75" customHeight="1">
      <c r="A937" s="1"/>
      <c r="B937" s="1"/>
      <c r="C937" s="1"/>
      <c r="D937" s="1"/>
      <c r="E937" s="1"/>
      <c r="F937" s="1"/>
      <c r="G937" s="1"/>
      <c r="H937" s="1"/>
      <c r="I937" s="1"/>
      <c r="J937" s="240"/>
      <c r="K937" s="240"/>
      <c r="L937" s="240"/>
      <c r="M937" s="240"/>
      <c r="N937" s="240"/>
      <c r="O937" s="240"/>
      <c r="P937" s="240"/>
      <c r="Q937" s="240"/>
      <c r="R937" s="240"/>
      <c r="S937" s="240"/>
      <c r="T937" s="240"/>
      <c r="U937" s="240"/>
      <c r="V937" s="240"/>
      <c r="W937" s="240"/>
      <c r="X937" s="240"/>
      <c r="Y937" s="240"/>
      <c r="Z937" s="240"/>
    </row>
    <row r="938" spans="1:26" ht="12.75" customHeight="1">
      <c r="A938" s="1"/>
      <c r="B938" s="1"/>
      <c r="C938" s="1"/>
      <c r="D938" s="1"/>
      <c r="E938" s="1"/>
      <c r="F938" s="1"/>
      <c r="G938" s="1"/>
      <c r="H938" s="1"/>
      <c r="I938" s="1"/>
      <c r="J938" s="240"/>
      <c r="K938" s="240"/>
      <c r="L938" s="240"/>
      <c r="M938" s="240"/>
      <c r="N938" s="240"/>
      <c r="O938" s="240"/>
      <c r="P938" s="240"/>
      <c r="Q938" s="240"/>
      <c r="R938" s="240"/>
      <c r="S938" s="240"/>
      <c r="T938" s="240"/>
      <c r="U938" s="240"/>
      <c r="V938" s="240"/>
      <c r="W938" s="240"/>
      <c r="X938" s="240"/>
      <c r="Y938" s="240"/>
      <c r="Z938" s="240"/>
    </row>
    <row r="939" spans="1:26" ht="12.75" customHeight="1">
      <c r="A939" s="1"/>
      <c r="B939" s="1"/>
      <c r="C939" s="1"/>
      <c r="D939" s="1"/>
      <c r="E939" s="1"/>
      <c r="F939" s="1"/>
      <c r="G939" s="1"/>
      <c r="H939" s="1"/>
      <c r="I939" s="1"/>
      <c r="J939" s="240"/>
      <c r="K939" s="240"/>
      <c r="L939" s="240"/>
      <c r="M939" s="240"/>
      <c r="N939" s="240"/>
      <c r="O939" s="240"/>
      <c r="P939" s="240"/>
      <c r="Q939" s="240"/>
      <c r="R939" s="240"/>
      <c r="S939" s="240"/>
      <c r="T939" s="240"/>
      <c r="U939" s="240"/>
      <c r="V939" s="240"/>
      <c r="W939" s="240"/>
      <c r="X939" s="240"/>
      <c r="Y939" s="240"/>
      <c r="Z939" s="240"/>
    </row>
    <row r="940" spans="1:26" ht="12.75" customHeight="1">
      <c r="A940" s="1"/>
      <c r="B940" s="1"/>
      <c r="C940" s="1"/>
      <c r="D940" s="1"/>
      <c r="E940" s="1"/>
      <c r="F940" s="1"/>
      <c r="G940" s="1"/>
      <c r="H940" s="1"/>
      <c r="I940" s="1"/>
      <c r="J940" s="240"/>
      <c r="K940" s="240"/>
      <c r="L940" s="240"/>
      <c r="M940" s="240"/>
      <c r="N940" s="240"/>
      <c r="O940" s="240"/>
      <c r="P940" s="240"/>
      <c r="Q940" s="240"/>
      <c r="R940" s="240"/>
      <c r="S940" s="240"/>
      <c r="T940" s="240"/>
      <c r="U940" s="240"/>
      <c r="V940" s="240"/>
      <c r="W940" s="240"/>
      <c r="X940" s="240"/>
      <c r="Y940" s="240"/>
      <c r="Z940" s="240"/>
    </row>
    <row r="941" spans="1:26" ht="12.75" customHeight="1">
      <c r="A941" s="1"/>
      <c r="B941" s="1"/>
      <c r="C941" s="1"/>
      <c r="D941" s="1"/>
      <c r="E941" s="1"/>
      <c r="F941" s="1"/>
      <c r="G941" s="1"/>
      <c r="H941" s="1"/>
      <c r="I941" s="1"/>
      <c r="J941" s="240"/>
      <c r="K941" s="240"/>
      <c r="L941" s="240"/>
      <c r="M941" s="240"/>
      <c r="N941" s="240"/>
      <c r="O941" s="240"/>
      <c r="P941" s="240"/>
      <c r="Q941" s="240"/>
      <c r="R941" s="240"/>
      <c r="S941" s="240"/>
      <c r="T941" s="240"/>
      <c r="U941" s="240"/>
      <c r="V941" s="240"/>
      <c r="W941" s="240"/>
      <c r="X941" s="240"/>
      <c r="Y941" s="240"/>
      <c r="Z941" s="240"/>
    </row>
    <row r="942" spans="1:26" ht="12.75" customHeight="1">
      <c r="A942" s="1"/>
      <c r="B942" s="1"/>
      <c r="C942" s="1"/>
      <c r="D942" s="1"/>
      <c r="E942" s="1"/>
      <c r="F942" s="1"/>
      <c r="G942" s="1"/>
      <c r="H942" s="1"/>
      <c r="I942" s="1"/>
      <c r="J942" s="240"/>
      <c r="K942" s="240"/>
      <c r="L942" s="240"/>
      <c r="M942" s="240"/>
      <c r="N942" s="240"/>
      <c r="O942" s="240"/>
      <c r="P942" s="240"/>
      <c r="Q942" s="240"/>
      <c r="R942" s="240"/>
      <c r="S942" s="240"/>
      <c r="T942" s="240"/>
      <c r="U942" s="240"/>
      <c r="V942" s="240"/>
      <c r="W942" s="240"/>
      <c r="X942" s="240"/>
      <c r="Y942" s="240"/>
      <c r="Z942" s="240"/>
    </row>
    <row r="943" spans="1:26" ht="12.75" customHeight="1">
      <c r="A943" s="1"/>
      <c r="B943" s="1"/>
      <c r="C943" s="1"/>
      <c r="D943" s="1"/>
      <c r="E943" s="1"/>
      <c r="F943" s="1"/>
      <c r="G943" s="1"/>
      <c r="H943" s="1"/>
      <c r="I943" s="1"/>
      <c r="J943" s="240"/>
      <c r="K943" s="240"/>
      <c r="L943" s="240"/>
      <c r="M943" s="240"/>
      <c r="N943" s="240"/>
      <c r="O943" s="240"/>
      <c r="P943" s="240"/>
      <c r="Q943" s="240"/>
      <c r="R943" s="240"/>
      <c r="S943" s="240"/>
      <c r="T943" s="240"/>
      <c r="U943" s="240"/>
      <c r="V943" s="240"/>
      <c r="W943" s="240"/>
      <c r="X943" s="240"/>
      <c r="Y943" s="240"/>
      <c r="Z943" s="240"/>
    </row>
    <row r="944" spans="1:26" ht="12.75" customHeight="1">
      <c r="A944" s="1"/>
      <c r="B944" s="1"/>
      <c r="C944" s="1"/>
      <c r="D944" s="1"/>
      <c r="E944" s="1"/>
      <c r="F944" s="1"/>
      <c r="G944" s="1"/>
      <c r="H944" s="1"/>
      <c r="I944" s="1"/>
      <c r="J944" s="240"/>
      <c r="K944" s="240"/>
      <c r="L944" s="240"/>
      <c r="M944" s="240"/>
      <c r="N944" s="240"/>
      <c r="O944" s="240"/>
      <c r="P944" s="240"/>
      <c r="Q944" s="240"/>
      <c r="R944" s="240"/>
      <c r="S944" s="240"/>
      <c r="T944" s="240"/>
      <c r="U944" s="240"/>
      <c r="V944" s="240"/>
      <c r="W944" s="240"/>
      <c r="X944" s="240"/>
      <c r="Y944" s="240"/>
      <c r="Z944" s="240"/>
    </row>
    <row r="945" spans="1:26" ht="12.75" customHeight="1">
      <c r="A945" s="1"/>
      <c r="B945" s="1"/>
      <c r="C945" s="1"/>
      <c r="D945" s="1"/>
      <c r="E945" s="1"/>
      <c r="F945" s="1"/>
      <c r="G945" s="1"/>
      <c r="H945" s="1"/>
      <c r="I945" s="1"/>
      <c r="J945" s="240"/>
      <c r="K945" s="240"/>
      <c r="L945" s="240"/>
      <c r="M945" s="240"/>
      <c r="N945" s="240"/>
      <c r="O945" s="240"/>
      <c r="P945" s="240"/>
      <c r="Q945" s="240"/>
      <c r="R945" s="240"/>
      <c r="S945" s="240"/>
      <c r="T945" s="240"/>
      <c r="U945" s="240"/>
      <c r="V945" s="240"/>
      <c r="W945" s="240"/>
      <c r="X945" s="240"/>
      <c r="Y945" s="240"/>
      <c r="Z945" s="240"/>
    </row>
    <row r="946" spans="1:26" ht="12.75" customHeight="1">
      <c r="A946" s="1"/>
      <c r="B946" s="1"/>
      <c r="C946" s="1"/>
      <c r="D946" s="1"/>
      <c r="E946" s="1"/>
      <c r="F946" s="1"/>
      <c r="G946" s="1"/>
      <c r="H946" s="1"/>
      <c r="I946" s="1"/>
      <c r="J946" s="240"/>
      <c r="K946" s="240"/>
      <c r="L946" s="240"/>
      <c r="M946" s="240"/>
      <c r="N946" s="240"/>
      <c r="O946" s="240"/>
      <c r="P946" s="240"/>
      <c r="Q946" s="240"/>
      <c r="R946" s="240"/>
      <c r="S946" s="240"/>
      <c r="T946" s="240"/>
      <c r="U946" s="240"/>
      <c r="V946" s="240"/>
      <c r="W946" s="240"/>
      <c r="X946" s="240"/>
      <c r="Y946" s="240"/>
      <c r="Z946" s="240"/>
    </row>
    <row r="947" spans="1:26" ht="12.75" customHeight="1">
      <c r="A947" s="1"/>
      <c r="B947" s="1"/>
      <c r="C947" s="1"/>
      <c r="D947" s="1"/>
      <c r="E947" s="1"/>
      <c r="F947" s="1"/>
      <c r="G947" s="1"/>
      <c r="H947" s="1"/>
      <c r="I947" s="1"/>
      <c r="J947" s="240"/>
      <c r="K947" s="240"/>
      <c r="L947" s="240"/>
      <c r="M947" s="240"/>
      <c r="N947" s="240"/>
      <c r="O947" s="240"/>
      <c r="P947" s="240"/>
      <c r="Q947" s="240"/>
      <c r="R947" s="240"/>
      <c r="S947" s="240"/>
      <c r="T947" s="240"/>
      <c r="U947" s="240"/>
      <c r="V947" s="240"/>
      <c r="W947" s="240"/>
      <c r="X947" s="240"/>
      <c r="Y947" s="240"/>
      <c r="Z947" s="240"/>
    </row>
    <row r="948" spans="1:26" ht="12.75" customHeight="1">
      <c r="A948" s="1"/>
      <c r="B948" s="1"/>
      <c r="C948" s="1"/>
      <c r="D948" s="1"/>
      <c r="E948" s="1"/>
      <c r="F948" s="1"/>
      <c r="G948" s="1"/>
      <c r="H948" s="1"/>
      <c r="I948" s="1"/>
      <c r="J948" s="240"/>
      <c r="K948" s="240"/>
      <c r="L948" s="240"/>
      <c r="M948" s="240"/>
      <c r="N948" s="240"/>
      <c r="O948" s="240"/>
      <c r="P948" s="240"/>
      <c r="Q948" s="240"/>
      <c r="R948" s="240"/>
      <c r="S948" s="240"/>
      <c r="T948" s="240"/>
      <c r="U948" s="240"/>
      <c r="V948" s="240"/>
      <c r="W948" s="240"/>
      <c r="X948" s="240"/>
      <c r="Y948" s="240"/>
      <c r="Z948" s="240"/>
    </row>
    <row r="949" spans="1:26" ht="12.75" customHeight="1">
      <c r="A949" s="1"/>
      <c r="B949" s="1"/>
      <c r="C949" s="1"/>
      <c r="D949" s="1"/>
      <c r="E949" s="1"/>
      <c r="F949" s="1"/>
      <c r="G949" s="1"/>
      <c r="H949" s="1"/>
      <c r="I949" s="1"/>
      <c r="J949" s="240"/>
      <c r="K949" s="240"/>
      <c r="L949" s="240"/>
      <c r="M949" s="240"/>
      <c r="N949" s="240"/>
      <c r="O949" s="240"/>
      <c r="P949" s="240"/>
      <c r="Q949" s="240"/>
      <c r="R949" s="240"/>
      <c r="S949" s="240"/>
      <c r="T949" s="240"/>
      <c r="U949" s="240"/>
      <c r="V949" s="240"/>
      <c r="W949" s="240"/>
      <c r="X949" s="240"/>
      <c r="Y949" s="240"/>
      <c r="Z949" s="240"/>
    </row>
    <row r="950" spans="1:26" ht="12.75" customHeight="1">
      <c r="A950" s="1"/>
      <c r="B950" s="1"/>
      <c r="C950" s="1"/>
      <c r="D950" s="1"/>
      <c r="E950" s="1"/>
      <c r="F950" s="1"/>
      <c r="G950" s="1"/>
      <c r="H950" s="1"/>
      <c r="I950" s="1"/>
      <c r="J950" s="240"/>
      <c r="K950" s="240"/>
      <c r="L950" s="240"/>
      <c r="M950" s="240"/>
      <c r="N950" s="240"/>
      <c r="O950" s="240"/>
      <c r="P950" s="240"/>
      <c r="Q950" s="240"/>
      <c r="R950" s="240"/>
      <c r="S950" s="240"/>
      <c r="T950" s="240"/>
      <c r="U950" s="240"/>
      <c r="V950" s="240"/>
      <c r="W950" s="240"/>
      <c r="X950" s="240"/>
      <c r="Y950" s="240"/>
      <c r="Z950" s="240"/>
    </row>
    <row r="951" spans="1:26" ht="12.75" customHeight="1">
      <c r="A951" s="1"/>
      <c r="B951" s="1"/>
      <c r="C951" s="1"/>
      <c r="D951" s="1"/>
      <c r="E951" s="1"/>
      <c r="F951" s="1"/>
      <c r="G951" s="1"/>
      <c r="H951" s="1"/>
      <c r="I951" s="1"/>
      <c r="J951" s="240"/>
      <c r="K951" s="240"/>
      <c r="L951" s="240"/>
      <c r="M951" s="240"/>
      <c r="N951" s="240"/>
      <c r="O951" s="240"/>
      <c r="P951" s="240"/>
      <c r="Q951" s="240"/>
      <c r="R951" s="240"/>
      <c r="S951" s="240"/>
      <c r="T951" s="240"/>
      <c r="U951" s="240"/>
      <c r="V951" s="240"/>
      <c r="W951" s="240"/>
      <c r="X951" s="240"/>
      <c r="Y951" s="240"/>
      <c r="Z951" s="240"/>
    </row>
    <row r="952" spans="1:26" ht="12.75" customHeight="1">
      <c r="A952" s="1"/>
      <c r="B952" s="1"/>
      <c r="C952" s="1"/>
      <c r="D952" s="1"/>
      <c r="E952" s="1"/>
      <c r="F952" s="1"/>
      <c r="G952" s="1"/>
      <c r="H952" s="1"/>
      <c r="I952" s="1"/>
      <c r="J952" s="240"/>
      <c r="K952" s="240"/>
      <c r="L952" s="240"/>
      <c r="M952" s="240"/>
      <c r="N952" s="240"/>
      <c r="O952" s="240"/>
      <c r="P952" s="240"/>
      <c r="Q952" s="240"/>
      <c r="R952" s="240"/>
      <c r="S952" s="240"/>
      <c r="T952" s="240"/>
      <c r="U952" s="240"/>
      <c r="V952" s="240"/>
      <c r="W952" s="240"/>
      <c r="X952" s="240"/>
      <c r="Y952" s="240"/>
      <c r="Z952" s="240"/>
    </row>
    <row r="953" spans="1:26" ht="12.75" customHeight="1">
      <c r="A953" s="1"/>
      <c r="B953" s="1"/>
      <c r="C953" s="1"/>
      <c r="D953" s="1"/>
      <c r="E953" s="1"/>
      <c r="F953" s="1"/>
      <c r="G953" s="1"/>
      <c r="H953" s="1"/>
      <c r="I953" s="1"/>
      <c r="J953" s="240"/>
      <c r="K953" s="240"/>
      <c r="L953" s="240"/>
      <c r="M953" s="240"/>
      <c r="N953" s="240"/>
      <c r="O953" s="240"/>
      <c r="P953" s="240"/>
      <c r="Q953" s="240"/>
      <c r="R953" s="240"/>
      <c r="S953" s="240"/>
      <c r="T953" s="240"/>
      <c r="U953" s="240"/>
      <c r="V953" s="240"/>
      <c r="W953" s="240"/>
      <c r="X953" s="240"/>
      <c r="Y953" s="240"/>
      <c r="Z953" s="240"/>
    </row>
    <row r="954" spans="1:26" ht="12.75" customHeight="1">
      <c r="A954" s="1"/>
      <c r="B954" s="1"/>
      <c r="C954" s="1"/>
      <c r="D954" s="1"/>
      <c r="E954" s="1"/>
      <c r="F954" s="1"/>
      <c r="G954" s="1"/>
      <c r="H954" s="1"/>
      <c r="I954" s="1"/>
      <c r="J954" s="240"/>
      <c r="K954" s="240"/>
      <c r="L954" s="240"/>
      <c r="M954" s="240"/>
      <c r="N954" s="240"/>
      <c r="O954" s="240"/>
      <c r="P954" s="240"/>
      <c r="Q954" s="240"/>
      <c r="R954" s="240"/>
      <c r="S954" s="240"/>
      <c r="T954" s="240"/>
      <c r="U954" s="240"/>
      <c r="V954" s="240"/>
      <c r="W954" s="240"/>
      <c r="X954" s="240"/>
      <c r="Y954" s="240"/>
      <c r="Z954" s="240"/>
    </row>
    <row r="955" spans="1:26" ht="12.75" customHeight="1">
      <c r="A955" s="1"/>
      <c r="B955" s="1"/>
      <c r="C955" s="1"/>
      <c r="D955" s="1"/>
      <c r="E955" s="1"/>
      <c r="F955" s="1"/>
      <c r="G955" s="1"/>
      <c r="H955" s="1"/>
      <c r="I955" s="1"/>
      <c r="J955" s="240"/>
      <c r="K955" s="240"/>
      <c r="L955" s="240"/>
      <c r="M955" s="240"/>
      <c r="N955" s="240"/>
      <c r="O955" s="240"/>
      <c r="P955" s="240"/>
      <c r="Q955" s="240"/>
      <c r="R955" s="240"/>
      <c r="S955" s="240"/>
      <c r="T955" s="240"/>
      <c r="U955" s="240"/>
      <c r="V955" s="240"/>
      <c r="W955" s="240"/>
      <c r="X955" s="240"/>
      <c r="Y955" s="240"/>
      <c r="Z955" s="240"/>
    </row>
    <row r="956" spans="1:26" ht="12.75" customHeight="1">
      <c r="A956" s="1"/>
      <c r="B956" s="1"/>
      <c r="C956" s="1"/>
      <c r="D956" s="1"/>
      <c r="E956" s="1"/>
      <c r="F956" s="1"/>
      <c r="G956" s="1"/>
      <c r="H956" s="1"/>
      <c r="I956" s="1"/>
      <c r="J956" s="240"/>
      <c r="K956" s="240"/>
      <c r="L956" s="240"/>
      <c r="M956" s="240"/>
      <c r="N956" s="240"/>
      <c r="O956" s="240"/>
      <c r="P956" s="240"/>
      <c r="Q956" s="240"/>
      <c r="R956" s="240"/>
      <c r="S956" s="240"/>
      <c r="T956" s="240"/>
      <c r="U956" s="240"/>
      <c r="V956" s="240"/>
      <c r="W956" s="240"/>
      <c r="X956" s="240"/>
      <c r="Y956" s="240"/>
      <c r="Z956" s="240"/>
    </row>
    <row r="957" spans="1:26" ht="12.75" customHeight="1">
      <c r="A957" s="1"/>
      <c r="B957" s="1"/>
      <c r="C957" s="1"/>
      <c r="D957" s="1"/>
      <c r="E957" s="1"/>
      <c r="F957" s="1"/>
      <c r="G957" s="1"/>
      <c r="H957" s="1"/>
      <c r="I957" s="1"/>
      <c r="J957" s="240"/>
      <c r="K957" s="240"/>
      <c r="L957" s="240"/>
      <c r="M957" s="240"/>
      <c r="N957" s="240"/>
      <c r="O957" s="240"/>
      <c r="P957" s="240"/>
      <c r="Q957" s="240"/>
      <c r="R957" s="240"/>
      <c r="S957" s="240"/>
      <c r="T957" s="240"/>
      <c r="U957" s="240"/>
      <c r="V957" s="240"/>
      <c r="W957" s="240"/>
      <c r="X957" s="240"/>
      <c r="Y957" s="240"/>
      <c r="Z957" s="240"/>
    </row>
    <row r="958" spans="1:26" ht="12.75" customHeight="1">
      <c r="A958" s="1"/>
      <c r="B958" s="1"/>
      <c r="C958" s="1"/>
      <c r="D958" s="1"/>
      <c r="E958" s="1"/>
      <c r="F958" s="1"/>
      <c r="G958" s="1"/>
      <c r="H958" s="1"/>
      <c r="I958" s="1"/>
      <c r="J958" s="240"/>
      <c r="K958" s="240"/>
      <c r="L958" s="240"/>
      <c r="M958" s="240"/>
      <c r="N958" s="240"/>
      <c r="O958" s="240"/>
      <c r="P958" s="240"/>
      <c r="Q958" s="240"/>
      <c r="R958" s="240"/>
      <c r="S958" s="240"/>
      <c r="T958" s="240"/>
      <c r="U958" s="240"/>
      <c r="V958" s="240"/>
      <c r="W958" s="240"/>
      <c r="X958" s="240"/>
      <c r="Y958" s="240"/>
      <c r="Z958" s="240"/>
    </row>
    <row r="959" spans="1:26" ht="12.75" customHeight="1">
      <c r="A959" s="1"/>
      <c r="B959" s="1"/>
      <c r="C959" s="1"/>
      <c r="D959" s="1"/>
      <c r="E959" s="1"/>
      <c r="F959" s="1"/>
      <c r="G959" s="1"/>
      <c r="H959" s="1"/>
      <c r="I959" s="1"/>
      <c r="J959" s="240"/>
      <c r="K959" s="240"/>
      <c r="L959" s="240"/>
      <c r="M959" s="240"/>
      <c r="N959" s="240"/>
      <c r="O959" s="240"/>
      <c r="P959" s="240"/>
      <c r="Q959" s="240"/>
      <c r="R959" s="240"/>
      <c r="S959" s="240"/>
      <c r="T959" s="240"/>
      <c r="U959" s="240"/>
      <c r="V959" s="240"/>
      <c r="W959" s="240"/>
      <c r="X959" s="240"/>
      <c r="Y959" s="240"/>
      <c r="Z959" s="240"/>
    </row>
    <row r="960" spans="1:26" ht="12.75" customHeight="1">
      <c r="A960" s="1"/>
      <c r="B960" s="1"/>
      <c r="C960" s="1"/>
      <c r="D960" s="1"/>
      <c r="E960" s="1"/>
      <c r="F960" s="1"/>
      <c r="G960" s="1"/>
      <c r="H960" s="1"/>
      <c r="I960" s="1"/>
      <c r="J960" s="240"/>
      <c r="K960" s="240"/>
      <c r="L960" s="240"/>
      <c r="M960" s="240"/>
      <c r="N960" s="240"/>
      <c r="O960" s="240"/>
      <c r="P960" s="240"/>
      <c r="Q960" s="240"/>
      <c r="R960" s="240"/>
      <c r="S960" s="240"/>
      <c r="T960" s="240"/>
      <c r="U960" s="240"/>
      <c r="V960" s="240"/>
      <c r="W960" s="240"/>
      <c r="X960" s="240"/>
      <c r="Y960" s="240"/>
      <c r="Z960" s="240"/>
    </row>
    <row r="961" spans="1:26" ht="12.75" customHeight="1">
      <c r="A961" s="1"/>
      <c r="B961" s="1"/>
      <c r="C961" s="1"/>
      <c r="D961" s="1"/>
      <c r="E961" s="1"/>
      <c r="F961" s="1"/>
      <c r="G961" s="1"/>
      <c r="H961" s="1"/>
      <c r="I961" s="1"/>
      <c r="J961" s="240"/>
      <c r="K961" s="240"/>
      <c r="L961" s="240"/>
      <c r="M961" s="240"/>
      <c r="N961" s="240"/>
      <c r="O961" s="240"/>
      <c r="P961" s="240"/>
      <c r="Q961" s="240"/>
      <c r="R961" s="240"/>
      <c r="S961" s="240"/>
      <c r="T961" s="240"/>
      <c r="U961" s="240"/>
      <c r="V961" s="240"/>
      <c r="W961" s="240"/>
      <c r="X961" s="240"/>
      <c r="Y961" s="240"/>
      <c r="Z961" s="240"/>
    </row>
    <row r="962" spans="1:26" ht="12.75" customHeight="1">
      <c r="A962" s="1"/>
      <c r="B962" s="1"/>
      <c r="C962" s="1"/>
      <c r="D962" s="1"/>
      <c r="E962" s="1"/>
      <c r="F962" s="1"/>
      <c r="G962" s="1"/>
      <c r="H962" s="1"/>
      <c r="I962" s="1"/>
      <c r="J962" s="240"/>
      <c r="K962" s="240"/>
      <c r="L962" s="240"/>
      <c r="M962" s="240"/>
      <c r="N962" s="240"/>
      <c r="O962" s="240"/>
      <c r="P962" s="240"/>
      <c r="Q962" s="240"/>
      <c r="R962" s="240"/>
      <c r="S962" s="240"/>
      <c r="T962" s="240"/>
      <c r="U962" s="240"/>
      <c r="V962" s="240"/>
      <c r="W962" s="240"/>
      <c r="X962" s="240"/>
      <c r="Y962" s="240"/>
      <c r="Z962" s="240"/>
    </row>
    <row r="963" spans="1:26" ht="12.75" customHeight="1">
      <c r="A963" s="1"/>
      <c r="B963" s="1"/>
      <c r="C963" s="1"/>
      <c r="D963" s="1"/>
      <c r="E963" s="1"/>
      <c r="F963" s="1"/>
      <c r="G963" s="1"/>
      <c r="H963" s="1"/>
      <c r="I963" s="1"/>
      <c r="J963" s="240"/>
      <c r="K963" s="240"/>
      <c r="L963" s="240"/>
      <c r="M963" s="240"/>
      <c r="N963" s="240"/>
      <c r="O963" s="240"/>
      <c r="P963" s="240"/>
      <c r="Q963" s="240"/>
      <c r="R963" s="240"/>
      <c r="S963" s="240"/>
      <c r="T963" s="240"/>
      <c r="U963" s="240"/>
      <c r="V963" s="240"/>
      <c r="W963" s="240"/>
      <c r="X963" s="240"/>
      <c r="Y963" s="240"/>
      <c r="Z963" s="240"/>
    </row>
    <row r="964" spans="1:26" ht="12.75" customHeight="1">
      <c r="A964" s="1"/>
      <c r="B964" s="1"/>
      <c r="C964" s="1"/>
      <c r="D964" s="1"/>
      <c r="E964" s="1"/>
      <c r="F964" s="1"/>
      <c r="G964" s="1"/>
      <c r="H964" s="1"/>
      <c r="I964" s="1"/>
      <c r="J964" s="240"/>
      <c r="K964" s="240"/>
      <c r="L964" s="240"/>
      <c r="M964" s="240"/>
      <c r="N964" s="240"/>
      <c r="O964" s="240"/>
      <c r="P964" s="240"/>
      <c r="Q964" s="240"/>
      <c r="R964" s="240"/>
      <c r="S964" s="240"/>
      <c r="T964" s="240"/>
      <c r="U964" s="240"/>
      <c r="V964" s="240"/>
      <c r="W964" s="240"/>
      <c r="X964" s="240"/>
      <c r="Y964" s="240"/>
      <c r="Z964" s="240"/>
    </row>
    <row r="965" spans="1:26" ht="12.75" customHeight="1">
      <c r="A965" s="1"/>
      <c r="B965" s="1"/>
      <c r="C965" s="1"/>
      <c r="D965" s="1"/>
      <c r="E965" s="1"/>
      <c r="F965" s="1"/>
      <c r="G965" s="1"/>
      <c r="H965" s="1"/>
      <c r="I965" s="1"/>
      <c r="J965" s="240"/>
      <c r="K965" s="240"/>
      <c r="L965" s="240"/>
      <c r="M965" s="240"/>
      <c r="N965" s="240"/>
      <c r="O965" s="240"/>
      <c r="P965" s="240"/>
      <c r="Q965" s="240"/>
      <c r="R965" s="240"/>
      <c r="S965" s="240"/>
      <c r="T965" s="240"/>
      <c r="U965" s="240"/>
      <c r="V965" s="240"/>
      <c r="W965" s="240"/>
      <c r="X965" s="240"/>
      <c r="Y965" s="240"/>
      <c r="Z965" s="240"/>
    </row>
    <row r="966" spans="1:26" ht="12.75" customHeight="1">
      <c r="A966" s="1"/>
      <c r="B966" s="1"/>
      <c r="C966" s="1"/>
      <c r="D966" s="1"/>
      <c r="E966" s="1"/>
      <c r="F966" s="1"/>
      <c r="G966" s="1"/>
      <c r="H966" s="1"/>
      <c r="I966" s="1"/>
      <c r="J966" s="240"/>
      <c r="K966" s="240"/>
      <c r="L966" s="240"/>
      <c r="M966" s="240"/>
      <c r="N966" s="240"/>
      <c r="O966" s="240"/>
      <c r="P966" s="240"/>
      <c r="Q966" s="240"/>
      <c r="R966" s="240"/>
      <c r="S966" s="240"/>
      <c r="T966" s="240"/>
      <c r="U966" s="240"/>
      <c r="V966" s="240"/>
      <c r="W966" s="240"/>
      <c r="X966" s="240"/>
      <c r="Y966" s="240"/>
      <c r="Z966" s="240"/>
    </row>
    <row r="967" spans="1:26" ht="12.75" customHeight="1">
      <c r="A967" s="1"/>
      <c r="B967" s="1"/>
      <c r="C967" s="1"/>
      <c r="D967" s="1"/>
      <c r="E967" s="1"/>
      <c r="F967" s="1"/>
      <c r="G967" s="1"/>
      <c r="H967" s="1"/>
      <c r="I967" s="1"/>
      <c r="J967" s="240"/>
      <c r="K967" s="240"/>
      <c r="L967" s="240"/>
      <c r="M967" s="240"/>
      <c r="N967" s="240"/>
      <c r="O967" s="240"/>
      <c r="P967" s="240"/>
      <c r="Q967" s="240"/>
      <c r="R967" s="240"/>
      <c r="S967" s="240"/>
      <c r="T967" s="240"/>
      <c r="U967" s="240"/>
      <c r="V967" s="240"/>
      <c r="W967" s="240"/>
      <c r="X967" s="240"/>
      <c r="Y967" s="240"/>
      <c r="Z967" s="240"/>
    </row>
    <row r="968" spans="1:26" ht="12.75" customHeight="1">
      <c r="A968" s="1"/>
      <c r="B968" s="1"/>
      <c r="C968" s="1"/>
      <c r="D968" s="1"/>
      <c r="E968" s="1"/>
      <c r="F968" s="1"/>
      <c r="G968" s="1"/>
      <c r="H968" s="1"/>
      <c r="I968" s="1"/>
      <c r="J968" s="240"/>
      <c r="K968" s="240"/>
      <c r="L968" s="240"/>
      <c r="M968" s="240"/>
      <c r="N968" s="240"/>
      <c r="O968" s="240"/>
      <c r="P968" s="240"/>
      <c r="Q968" s="240"/>
      <c r="R968" s="240"/>
      <c r="S968" s="240"/>
      <c r="T968" s="240"/>
      <c r="U968" s="240"/>
      <c r="V968" s="240"/>
      <c r="W968" s="240"/>
      <c r="X968" s="240"/>
      <c r="Y968" s="240"/>
      <c r="Z968" s="240"/>
    </row>
    <row r="969" spans="1:26" ht="12.75" customHeight="1">
      <c r="A969" s="1"/>
      <c r="B969" s="1"/>
      <c r="C969" s="1"/>
      <c r="D969" s="1"/>
      <c r="E969" s="1"/>
      <c r="F969" s="1"/>
      <c r="G969" s="1"/>
      <c r="H969" s="1"/>
      <c r="I969" s="1"/>
      <c r="J969" s="240"/>
      <c r="K969" s="240"/>
      <c r="L969" s="240"/>
      <c r="M969" s="240"/>
      <c r="N969" s="240"/>
      <c r="O969" s="240"/>
      <c r="P969" s="240"/>
      <c r="Q969" s="240"/>
      <c r="R969" s="240"/>
      <c r="S969" s="240"/>
      <c r="T969" s="240"/>
      <c r="U969" s="240"/>
      <c r="V969" s="240"/>
      <c r="W969" s="240"/>
      <c r="X969" s="240"/>
      <c r="Y969" s="240"/>
      <c r="Z969" s="240"/>
    </row>
    <row r="970" spans="1:26" ht="12.75" customHeight="1">
      <c r="A970" s="1"/>
      <c r="B970" s="1"/>
      <c r="C970" s="1"/>
      <c r="D970" s="1"/>
      <c r="E970" s="1"/>
      <c r="F970" s="1"/>
      <c r="G970" s="1"/>
      <c r="H970" s="1"/>
      <c r="I970" s="1"/>
      <c r="J970" s="240"/>
      <c r="K970" s="240"/>
      <c r="L970" s="240"/>
      <c r="M970" s="240"/>
      <c r="N970" s="240"/>
      <c r="O970" s="240"/>
      <c r="P970" s="240"/>
      <c r="Q970" s="240"/>
      <c r="R970" s="240"/>
      <c r="S970" s="240"/>
      <c r="T970" s="240"/>
      <c r="U970" s="240"/>
      <c r="V970" s="240"/>
      <c r="W970" s="240"/>
      <c r="X970" s="240"/>
      <c r="Y970" s="240"/>
      <c r="Z970" s="240"/>
    </row>
    <row r="971" spans="1:26" ht="12.75" customHeight="1">
      <c r="A971" s="1"/>
      <c r="B971" s="1"/>
      <c r="C971" s="1"/>
      <c r="D971" s="1"/>
      <c r="E971" s="1"/>
      <c r="F971" s="1"/>
      <c r="G971" s="1"/>
      <c r="H971" s="1"/>
      <c r="I971" s="1"/>
      <c r="J971" s="240"/>
      <c r="K971" s="240"/>
      <c r="L971" s="240"/>
      <c r="M971" s="240"/>
      <c r="N971" s="240"/>
      <c r="O971" s="240"/>
      <c r="P971" s="240"/>
      <c r="Q971" s="240"/>
      <c r="R971" s="240"/>
      <c r="S971" s="240"/>
      <c r="T971" s="240"/>
      <c r="U971" s="240"/>
      <c r="V971" s="240"/>
      <c r="W971" s="240"/>
      <c r="X971" s="240"/>
      <c r="Y971" s="240"/>
      <c r="Z971" s="240"/>
    </row>
    <row r="972" spans="1:26" ht="12.75" customHeight="1">
      <c r="A972" s="1"/>
      <c r="B972" s="1"/>
      <c r="C972" s="1"/>
      <c r="D972" s="1"/>
      <c r="E972" s="1"/>
      <c r="F972" s="1"/>
      <c r="G972" s="1"/>
      <c r="H972" s="1"/>
      <c r="I972" s="1"/>
      <c r="J972" s="240"/>
      <c r="K972" s="240"/>
      <c r="L972" s="240"/>
      <c r="M972" s="240"/>
      <c r="N972" s="240"/>
      <c r="O972" s="240"/>
      <c r="P972" s="240"/>
      <c r="Q972" s="240"/>
      <c r="R972" s="240"/>
      <c r="S972" s="240"/>
      <c r="T972" s="240"/>
      <c r="U972" s="240"/>
      <c r="V972" s="240"/>
      <c r="W972" s="240"/>
      <c r="X972" s="240"/>
      <c r="Y972" s="240"/>
      <c r="Z972" s="240"/>
    </row>
    <row r="973" spans="1:26" ht="12.75" customHeight="1">
      <c r="A973" s="1"/>
      <c r="B973" s="1"/>
      <c r="C973" s="1"/>
      <c r="D973" s="1"/>
      <c r="E973" s="1"/>
      <c r="F973" s="1"/>
      <c r="G973" s="1"/>
      <c r="H973" s="1"/>
      <c r="I973" s="1"/>
      <c r="J973" s="240"/>
      <c r="K973" s="240"/>
      <c r="L973" s="240"/>
      <c r="M973" s="240"/>
      <c r="N973" s="240"/>
      <c r="O973" s="240"/>
      <c r="P973" s="240"/>
      <c r="Q973" s="240"/>
      <c r="R973" s="240"/>
      <c r="S973" s="240"/>
      <c r="T973" s="240"/>
      <c r="U973" s="240"/>
      <c r="V973" s="240"/>
      <c r="W973" s="240"/>
      <c r="X973" s="240"/>
      <c r="Y973" s="240"/>
      <c r="Z973" s="240"/>
    </row>
    <row r="974" spans="1:26" ht="12.75" customHeight="1">
      <c r="A974" s="1"/>
      <c r="B974" s="1"/>
      <c r="C974" s="1"/>
      <c r="D974" s="1"/>
      <c r="E974" s="1"/>
      <c r="F974" s="1"/>
      <c r="G974" s="1"/>
      <c r="H974" s="1"/>
      <c r="I974" s="1"/>
      <c r="J974" s="240"/>
      <c r="K974" s="240"/>
      <c r="L974" s="240"/>
      <c r="M974" s="240"/>
      <c r="N974" s="240"/>
      <c r="O974" s="240"/>
      <c r="P974" s="240"/>
      <c r="Q974" s="240"/>
      <c r="R974" s="240"/>
      <c r="S974" s="240"/>
      <c r="T974" s="240"/>
      <c r="U974" s="240"/>
      <c r="V974" s="240"/>
      <c r="W974" s="240"/>
      <c r="X974" s="240"/>
      <c r="Y974" s="240"/>
      <c r="Z974" s="240"/>
    </row>
    <row r="975" spans="1:26" ht="12.75" customHeight="1">
      <c r="A975" s="1"/>
      <c r="B975" s="1"/>
      <c r="C975" s="1"/>
      <c r="D975" s="1"/>
      <c r="E975" s="1"/>
      <c r="F975" s="1"/>
      <c r="G975" s="1"/>
      <c r="H975" s="1"/>
      <c r="I975" s="1"/>
      <c r="J975" s="240"/>
      <c r="K975" s="240"/>
      <c r="L975" s="240"/>
      <c r="M975" s="240"/>
      <c r="N975" s="240"/>
      <c r="O975" s="240"/>
      <c r="P975" s="240"/>
      <c r="Q975" s="240"/>
      <c r="R975" s="240"/>
      <c r="S975" s="240"/>
      <c r="T975" s="240"/>
      <c r="U975" s="240"/>
      <c r="V975" s="240"/>
      <c r="W975" s="240"/>
      <c r="X975" s="240"/>
      <c r="Y975" s="240"/>
      <c r="Z975" s="240"/>
    </row>
    <row r="976" spans="1:26" ht="12.75" customHeight="1">
      <c r="A976" s="1"/>
      <c r="B976" s="1"/>
      <c r="C976" s="1"/>
      <c r="D976" s="1"/>
      <c r="E976" s="1"/>
      <c r="F976" s="1"/>
      <c r="G976" s="1"/>
      <c r="H976" s="1"/>
      <c r="I976" s="1"/>
      <c r="J976" s="240"/>
      <c r="K976" s="240"/>
      <c r="L976" s="240"/>
      <c r="M976" s="240"/>
      <c r="N976" s="240"/>
      <c r="O976" s="240"/>
      <c r="P976" s="240"/>
      <c r="Q976" s="240"/>
      <c r="R976" s="240"/>
      <c r="S976" s="240"/>
      <c r="T976" s="240"/>
      <c r="U976" s="240"/>
      <c r="V976" s="240"/>
      <c r="W976" s="240"/>
      <c r="X976" s="240"/>
      <c r="Y976" s="240"/>
      <c r="Z976" s="240"/>
    </row>
    <row r="977" spans="1:26" ht="12.75" customHeight="1">
      <c r="A977" s="1"/>
      <c r="B977" s="1"/>
      <c r="C977" s="1"/>
      <c r="D977" s="1"/>
      <c r="E977" s="1"/>
      <c r="F977" s="1"/>
      <c r="G977" s="1"/>
      <c r="H977" s="1"/>
      <c r="I977" s="1"/>
      <c r="J977" s="240"/>
      <c r="K977" s="240"/>
      <c r="L977" s="240"/>
      <c r="M977" s="240"/>
      <c r="N977" s="240"/>
      <c r="O977" s="240"/>
      <c r="P977" s="240"/>
      <c r="Q977" s="240"/>
      <c r="R977" s="240"/>
      <c r="S977" s="240"/>
      <c r="T977" s="240"/>
      <c r="U977" s="240"/>
      <c r="V977" s="240"/>
      <c r="W977" s="240"/>
      <c r="X977" s="240"/>
      <c r="Y977" s="240"/>
      <c r="Z977" s="240"/>
    </row>
    <row r="978" spans="1:26" ht="12.75" customHeight="1">
      <c r="A978" s="1"/>
      <c r="B978" s="1"/>
      <c r="C978" s="1"/>
      <c r="D978" s="1"/>
      <c r="E978" s="1"/>
      <c r="F978" s="1"/>
      <c r="G978" s="1"/>
      <c r="H978" s="1"/>
      <c r="I978" s="1"/>
      <c r="J978" s="240"/>
      <c r="K978" s="240"/>
      <c r="L978" s="240"/>
      <c r="M978" s="240"/>
      <c r="N978" s="240"/>
      <c r="O978" s="240"/>
      <c r="P978" s="240"/>
      <c r="Q978" s="240"/>
      <c r="R978" s="240"/>
      <c r="S978" s="240"/>
      <c r="T978" s="240"/>
      <c r="U978" s="240"/>
      <c r="V978" s="240"/>
      <c r="W978" s="240"/>
      <c r="X978" s="240"/>
      <c r="Y978" s="240"/>
      <c r="Z978" s="240"/>
    </row>
    <row r="979" spans="1:26" ht="12.75" customHeight="1">
      <c r="A979" s="1"/>
      <c r="B979" s="1"/>
      <c r="C979" s="1"/>
      <c r="D979" s="1"/>
      <c r="E979" s="1"/>
      <c r="F979" s="1"/>
      <c r="G979" s="1"/>
      <c r="H979" s="1"/>
      <c r="I979" s="1"/>
      <c r="J979" s="240"/>
      <c r="K979" s="240"/>
      <c r="L979" s="240"/>
      <c r="M979" s="240"/>
      <c r="N979" s="240"/>
      <c r="O979" s="240"/>
      <c r="P979" s="240"/>
      <c r="Q979" s="240"/>
      <c r="R979" s="240"/>
      <c r="S979" s="240"/>
      <c r="T979" s="240"/>
      <c r="U979" s="240"/>
      <c r="V979" s="240"/>
      <c r="W979" s="240"/>
      <c r="X979" s="240"/>
      <c r="Y979" s="240"/>
      <c r="Z979" s="240"/>
    </row>
    <row r="980" spans="1:26" ht="12.75" customHeight="1">
      <c r="A980" s="1"/>
      <c r="B980" s="1"/>
      <c r="C980" s="1"/>
      <c r="D980" s="1"/>
      <c r="E980" s="1"/>
      <c r="F980" s="1"/>
      <c r="G980" s="1"/>
      <c r="H980" s="1"/>
      <c r="I980" s="1"/>
      <c r="J980" s="240"/>
      <c r="K980" s="240"/>
      <c r="L980" s="240"/>
      <c r="M980" s="240"/>
      <c r="N980" s="240"/>
      <c r="O980" s="240"/>
      <c r="P980" s="240"/>
      <c r="Q980" s="240"/>
      <c r="R980" s="240"/>
      <c r="S980" s="240"/>
      <c r="T980" s="240"/>
      <c r="U980" s="240"/>
      <c r="V980" s="240"/>
      <c r="W980" s="240"/>
      <c r="X980" s="240"/>
      <c r="Y980" s="240"/>
      <c r="Z980" s="240"/>
    </row>
    <row r="981" spans="1:26" ht="12.75" customHeight="1">
      <c r="A981" s="1"/>
      <c r="B981" s="1"/>
      <c r="C981" s="1"/>
      <c r="D981" s="1"/>
      <c r="E981" s="1"/>
      <c r="F981" s="1"/>
      <c r="G981" s="1"/>
      <c r="H981" s="1"/>
      <c r="I981" s="1"/>
      <c r="J981" s="240"/>
      <c r="K981" s="240"/>
      <c r="L981" s="240"/>
      <c r="M981" s="240"/>
      <c r="N981" s="240"/>
      <c r="O981" s="240"/>
      <c r="P981" s="240"/>
      <c r="Q981" s="240"/>
      <c r="R981" s="240"/>
      <c r="S981" s="240"/>
      <c r="T981" s="240"/>
      <c r="U981" s="240"/>
      <c r="V981" s="240"/>
      <c r="W981" s="240"/>
      <c r="X981" s="240"/>
      <c r="Y981" s="240"/>
      <c r="Z981" s="240"/>
    </row>
    <row r="982" spans="1:26" ht="12.75" customHeight="1">
      <c r="A982" s="1"/>
      <c r="B982" s="1"/>
      <c r="C982" s="1"/>
      <c r="D982" s="1"/>
      <c r="E982" s="1"/>
      <c r="F982" s="1"/>
      <c r="G982" s="1"/>
      <c r="H982" s="1"/>
      <c r="I982" s="1"/>
      <c r="J982" s="240"/>
      <c r="K982" s="240"/>
      <c r="L982" s="240"/>
      <c r="M982" s="240"/>
      <c r="N982" s="240"/>
      <c r="O982" s="240"/>
      <c r="P982" s="240"/>
      <c r="Q982" s="240"/>
      <c r="R982" s="240"/>
      <c r="S982" s="240"/>
      <c r="T982" s="240"/>
      <c r="U982" s="240"/>
      <c r="V982" s="240"/>
      <c r="W982" s="240"/>
      <c r="X982" s="240"/>
      <c r="Y982" s="240"/>
      <c r="Z982" s="240"/>
    </row>
    <row r="983" spans="1:26" ht="12.75" customHeight="1">
      <c r="A983" s="1"/>
      <c r="B983" s="1"/>
      <c r="C983" s="1"/>
      <c r="D983" s="1"/>
      <c r="E983" s="1"/>
      <c r="F983" s="1"/>
      <c r="G983" s="1"/>
      <c r="H983" s="1"/>
      <c r="I983" s="1"/>
      <c r="J983" s="240"/>
      <c r="K983" s="240"/>
      <c r="L983" s="240"/>
      <c r="M983" s="240"/>
      <c r="N983" s="240"/>
      <c r="O983" s="240"/>
      <c r="P983" s="240"/>
      <c r="Q983" s="240"/>
      <c r="R983" s="240"/>
      <c r="S983" s="240"/>
      <c r="T983" s="240"/>
      <c r="U983" s="240"/>
      <c r="V983" s="240"/>
      <c r="W983" s="240"/>
      <c r="X983" s="240"/>
      <c r="Y983" s="240"/>
      <c r="Z983" s="240"/>
    </row>
    <row r="984" spans="1:26" ht="12.75" customHeight="1">
      <c r="A984" s="1"/>
      <c r="B984" s="1"/>
      <c r="C984" s="1"/>
      <c r="D984" s="1"/>
      <c r="E984" s="1"/>
      <c r="F984" s="1"/>
      <c r="G984" s="1"/>
      <c r="H984" s="1"/>
      <c r="I984" s="1"/>
      <c r="J984" s="240"/>
      <c r="K984" s="240"/>
      <c r="L984" s="240"/>
      <c r="M984" s="240"/>
      <c r="N984" s="240"/>
      <c r="O984" s="240"/>
      <c r="P984" s="240"/>
      <c r="Q984" s="240"/>
      <c r="R984" s="240"/>
      <c r="S984" s="240"/>
      <c r="T984" s="240"/>
      <c r="U984" s="240"/>
      <c r="V984" s="240"/>
      <c r="W984" s="240"/>
      <c r="X984" s="240"/>
      <c r="Y984" s="240"/>
      <c r="Z984" s="240"/>
    </row>
    <row r="985" spans="1:26" ht="12.75" customHeight="1">
      <c r="A985" s="1"/>
      <c r="B985" s="1"/>
      <c r="C985" s="1"/>
      <c r="D985" s="1"/>
      <c r="E985" s="1"/>
      <c r="F985" s="1"/>
      <c r="G985" s="1"/>
      <c r="H985" s="1"/>
      <c r="I985" s="1"/>
      <c r="J985" s="240"/>
      <c r="K985" s="240"/>
      <c r="L985" s="240"/>
      <c r="M985" s="240"/>
      <c r="N985" s="240"/>
      <c r="O985" s="240"/>
      <c r="P985" s="240"/>
      <c r="Q985" s="240"/>
      <c r="R985" s="240"/>
      <c r="S985" s="240"/>
      <c r="T985" s="240"/>
      <c r="U985" s="240"/>
      <c r="V985" s="240"/>
      <c r="W985" s="240"/>
      <c r="X985" s="240"/>
      <c r="Y985" s="240"/>
      <c r="Z985" s="240"/>
    </row>
    <row r="986" spans="1:26" ht="12.75" customHeight="1">
      <c r="A986" s="1"/>
      <c r="B986" s="1"/>
      <c r="C986" s="1"/>
      <c r="D986" s="1"/>
      <c r="E986" s="1"/>
      <c r="F986" s="1"/>
      <c r="G986" s="1"/>
      <c r="H986" s="1"/>
      <c r="I986" s="1"/>
      <c r="J986" s="240"/>
      <c r="K986" s="240"/>
      <c r="L986" s="240"/>
      <c r="M986" s="240"/>
      <c r="N986" s="240"/>
      <c r="O986" s="240"/>
      <c r="P986" s="240"/>
      <c r="Q986" s="240"/>
      <c r="R986" s="240"/>
      <c r="S986" s="240"/>
      <c r="T986" s="240"/>
      <c r="U986" s="240"/>
      <c r="V986" s="240"/>
      <c r="W986" s="240"/>
      <c r="X986" s="240"/>
      <c r="Y986" s="240"/>
      <c r="Z986" s="240"/>
    </row>
    <row r="987" spans="1:26" ht="12.75" customHeight="1">
      <c r="A987" s="1"/>
      <c r="B987" s="1"/>
      <c r="C987" s="1"/>
      <c r="D987" s="1"/>
      <c r="E987" s="1"/>
      <c r="F987" s="1"/>
      <c r="G987" s="1"/>
      <c r="H987" s="1"/>
      <c r="I987" s="1"/>
      <c r="J987" s="240"/>
      <c r="K987" s="240"/>
      <c r="L987" s="240"/>
      <c r="M987" s="240"/>
      <c r="N987" s="240"/>
      <c r="O987" s="240"/>
      <c r="P987" s="240"/>
      <c r="Q987" s="240"/>
      <c r="R987" s="240"/>
      <c r="S987" s="240"/>
      <c r="T987" s="240"/>
      <c r="U987" s="240"/>
      <c r="V987" s="240"/>
      <c r="W987" s="240"/>
      <c r="X987" s="240"/>
      <c r="Y987" s="240"/>
      <c r="Z987" s="240"/>
    </row>
    <row r="988" spans="1:26" ht="12.75" customHeight="1">
      <c r="A988" s="1"/>
      <c r="B988" s="1"/>
      <c r="C988" s="1"/>
      <c r="D988" s="1"/>
      <c r="E988" s="1"/>
      <c r="F988" s="1"/>
      <c r="G988" s="1"/>
      <c r="H988" s="1"/>
      <c r="I988" s="1"/>
      <c r="J988" s="240"/>
      <c r="K988" s="240"/>
      <c r="L988" s="240"/>
      <c r="M988" s="240"/>
      <c r="N988" s="240"/>
      <c r="O988" s="240"/>
      <c r="P988" s="240"/>
      <c r="Q988" s="240"/>
      <c r="R988" s="240"/>
      <c r="S988" s="240"/>
      <c r="T988" s="240"/>
      <c r="U988" s="240"/>
      <c r="V988" s="240"/>
      <c r="W988" s="240"/>
      <c r="X988" s="240"/>
      <c r="Y988" s="240"/>
      <c r="Z988" s="240"/>
    </row>
    <row r="989" spans="1:26" ht="12.75" customHeight="1">
      <c r="A989" s="1"/>
      <c r="B989" s="1"/>
      <c r="C989" s="1"/>
      <c r="D989" s="1"/>
      <c r="E989" s="1"/>
      <c r="F989" s="1"/>
      <c r="G989" s="1"/>
      <c r="H989" s="1"/>
      <c r="I989" s="1"/>
      <c r="J989" s="240"/>
      <c r="K989" s="240"/>
      <c r="L989" s="240"/>
      <c r="M989" s="240"/>
      <c r="N989" s="240"/>
      <c r="O989" s="240"/>
      <c r="P989" s="240"/>
      <c r="Q989" s="240"/>
      <c r="R989" s="240"/>
      <c r="S989" s="240"/>
      <c r="T989" s="240"/>
      <c r="U989" s="240"/>
      <c r="V989" s="240"/>
      <c r="W989" s="240"/>
      <c r="X989" s="240"/>
      <c r="Y989" s="240"/>
      <c r="Z989" s="240"/>
    </row>
    <row r="990" spans="1:26" ht="12.75" customHeight="1">
      <c r="A990" s="1"/>
      <c r="B990" s="1"/>
      <c r="C990" s="1"/>
      <c r="D990" s="1"/>
      <c r="E990" s="1"/>
      <c r="F990" s="1"/>
      <c r="G990" s="1"/>
      <c r="H990" s="1"/>
      <c r="I990" s="1"/>
      <c r="J990" s="240"/>
      <c r="K990" s="240"/>
      <c r="L990" s="240"/>
      <c r="M990" s="240"/>
      <c r="N990" s="240"/>
      <c r="O990" s="240"/>
      <c r="P990" s="240"/>
      <c r="Q990" s="240"/>
      <c r="R990" s="240"/>
      <c r="S990" s="240"/>
      <c r="T990" s="240"/>
      <c r="U990" s="240"/>
      <c r="V990" s="240"/>
      <c r="W990" s="240"/>
      <c r="X990" s="240"/>
      <c r="Y990" s="240"/>
      <c r="Z990" s="240"/>
    </row>
    <row r="991" spans="1:26" ht="12.75" customHeight="1">
      <c r="A991" s="1"/>
      <c r="B991" s="1"/>
      <c r="C991" s="1"/>
      <c r="D991" s="1"/>
      <c r="E991" s="1"/>
      <c r="F991" s="1"/>
      <c r="G991" s="1"/>
      <c r="H991" s="1"/>
      <c r="I991" s="1"/>
      <c r="J991" s="240"/>
      <c r="K991" s="240"/>
      <c r="L991" s="240"/>
      <c r="M991" s="240"/>
      <c r="N991" s="240"/>
      <c r="O991" s="240"/>
      <c r="P991" s="240"/>
      <c r="Q991" s="240"/>
      <c r="R991" s="240"/>
      <c r="S991" s="240"/>
      <c r="T991" s="240"/>
      <c r="U991" s="240"/>
      <c r="V991" s="240"/>
      <c r="W991" s="240"/>
      <c r="X991" s="240"/>
      <c r="Y991" s="240"/>
      <c r="Z991" s="240"/>
    </row>
    <row r="992" spans="1:26" ht="12.75" customHeight="1">
      <c r="A992" s="1"/>
      <c r="B992" s="1"/>
      <c r="C992" s="1"/>
      <c r="D992" s="1"/>
      <c r="E992" s="1"/>
      <c r="F992" s="1"/>
      <c r="G992" s="1"/>
      <c r="H992" s="1"/>
      <c r="I992" s="1"/>
      <c r="J992" s="240"/>
      <c r="K992" s="240"/>
      <c r="L992" s="240"/>
      <c r="M992" s="240"/>
      <c r="N992" s="240"/>
      <c r="O992" s="240"/>
      <c r="P992" s="240"/>
      <c r="Q992" s="240"/>
      <c r="R992" s="240"/>
      <c r="S992" s="240"/>
      <c r="T992" s="240"/>
      <c r="U992" s="240"/>
      <c r="V992" s="240"/>
      <c r="W992" s="240"/>
      <c r="X992" s="240"/>
      <c r="Y992" s="240"/>
      <c r="Z992" s="240"/>
    </row>
    <row r="993" spans="1:26" ht="12.75" customHeight="1">
      <c r="A993" s="1"/>
      <c r="B993" s="1"/>
      <c r="C993" s="1"/>
      <c r="D993" s="1"/>
      <c r="E993" s="1"/>
      <c r="F993" s="1"/>
      <c r="G993" s="1"/>
      <c r="H993" s="1"/>
      <c r="I993" s="1"/>
      <c r="J993" s="240"/>
      <c r="K993" s="240"/>
      <c r="L993" s="240"/>
      <c r="M993" s="240"/>
      <c r="N993" s="240"/>
      <c r="O993" s="240"/>
      <c r="P993" s="240"/>
      <c r="Q993" s="240"/>
      <c r="R993" s="240"/>
      <c r="S993" s="240"/>
      <c r="T993" s="240"/>
      <c r="U993" s="240"/>
      <c r="V993" s="240"/>
      <c r="W993" s="240"/>
      <c r="X993" s="240"/>
      <c r="Y993" s="240"/>
      <c r="Z993" s="240"/>
    </row>
    <row r="994" spans="1:26" ht="12.75" customHeight="1">
      <c r="A994" s="1"/>
      <c r="B994" s="1"/>
      <c r="C994" s="1"/>
      <c r="D994" s="1"/>
      <c r="E994" s="1"/>
      <c r="F994" s="1"/>
      <c r="G994" s="1"/>
      <c r="H994" s="1"/>
      <c r="I994" s="1"/>
      <c r="J994" s="240"/>
      <c r="K994" s="240"/>
      <c r="L994" s="240"/>
      <c r="M994" s="240"/>
      <c r="N994" s="240"/>
      <c r="O994" s="240"/>
      <c r="P994" s="240"/>
      <c r="Q994" s="240"/>
      <c r="R994" s="240"/>
      <c r="S994" s="240"/>
      <c r="T994" s="240"/>
      <c r="U994" s="240"/>
      <c r="V994" s="240"/>
      <c r="W994" s="240"/>
      <c r="X994" s="240"/>
      <c r="Y994" s="240"/>
      <c r="Z994" s="240"/>
    </row>
    <row r="995" spans="1:26" ht="12.75" customHeight="1">
      <c r="A995" s="1"/>
      <c r="B995" s="1"/>
      <c r="C995" s="1"/>
      <c r="D995" s="1"/>
      <c r="E995" s="1"/>
      <c r="F995" s="1"/>
      <c r="G995" s="1"/>
      <c r="H995" s="1"/>
      <c r="I995" s="1"/>
      <c r="J995" s="240"/>
      <c r="K995" s="240"/>
      <c r="L995" s="240"/>
      <c r="M995" s="240"/>
      <c r="N995" s="240"/>
      <c r="O995" s="240"/>
      <c r="P995" s="240"/>
      <c r="Q995" s="240"/>
      <c r="R995" s="240"/>
      <c r="S995" s="240"/>
      <c r="T995" s="240"/>
      <c r="U995" s="240"/>
      <c r="V995" s="240"/>
      <c r="W995" s="240"/>
      <c r="X995" s="240"/>
      <c r="Y995" s="240"/>
      <c r="Z995" s="240"/>
    </row>
    <row r="996" spans="1:26" ht="12.75" customHeight="1">
      <c r="A996" s="1"/>
      <c r="B996" s="1"/>
      <c r="C996" s="1"/>
      <c r="D996" s="1"/>
      <c r="E996" s="1"/>
      <c r="F996" s="1"/>
      <c r="G996" s="1"/>
      <c r="H996" s="1"/>
      <c r="I996" s="1"/>
      <c r="J996" s="240"/>
      <c r="K996" s="240"/>
      <c r="L996" s="240"/>
      <c r="M996" s="240"/>
      <c r="N996" s="240"/>
      <c r="O996" s="240"/>
      <c r="P996" s="240"/>
      <c r="Q996" s="240"/>
      <c r="R996" s="240"/>
      <c r="S996" s="240"/>
      <c r="T996" s="240"/>
      <c r="U996" s="240"/>
      <c r="V996" s="240"/>
      <c r="W996" s="240"/>
      <c r="X996" s="240"/>
      <c r="Y996" s="240"/>
      <c r="Z996" s="240"/>
    </row>
    <row r="997" spans="1:26" ht="12.75" customHeight="1">
      <c r="A997" s="1"/>
      <c r="B997" s="1"/>
      <c r="C997" s="1"/>
      <c r="D997" s="1"/>
      <c r="E997" s="1"/>
      <c r="F997" s="1"/>
      <c r="G997" s="1"/>
      <c r="H997" s="1"/>
      <c r="I997" s="1"/>
      <c r="J997" s="240"/>
      <c r="K997" s="240"/>
      <c r="L997" s="240"/>
      <c r="M997" s="240"/>
      <c r="N997" s="240"/>
      <c r="O997" s="240"/>
      <c r="P997" s="240"/>
      <c r="Q997" s="240"/>
      <c r="R997" s="240"/>
      <c r="S997" s="240"/>
      <c r="T997" s="240"/>
      <c r="U997" s="240"/>
      <c r="V997" s="240"/>
      <c r="W997" s="240"/>
      <c r="X997" s="240"/>
      <c r="Y997" s="240"/>
      <c r="Z997" s="240"/>
    </row>
    <row r="998" spans="1:26" ht="12.75" customHeight="1">
      <c r="A998" s="1"/>
      <c r="B998" s="1"/>
      <c r="C998" s="1"/>
      <c r="D998" s="1"/>
      <c r="E998" s="1"/>
      <c r="F998" s="1"/>
      <c r="G998" s="1"/>
      <c r="H998" s="1"/>
      <c r="I998" s="1"/>
      <c r="J998" s="240"/>
      <c r="K998" s="240"/>
      <c r="L998" s="240"/>
      <c r="M998" s="240"/>
      <c r="N998" s="240"/>
      <c r="O998" s="240"/>
      <c r="P998" s="240"/>
      <c r="Q998" s="240"/>
      <c r="R998" s="240"/>
      <c r="S998" s="240"/>
      <c r="T998" s="240"/>
      <c r="U998" s="240"/>
      <c r="V998" s="240"/>
      <c r="W998" s="240"/>
      <c r="X998" s="240"/>
      <c r="Y998" s="240"/>
      <c r="Z998" s="240"/>
    </row>
    <row r="999" spans="1:26" ht="12.75" customHeight="1">
      <c r="A999" s="1"/>
      <c r="B999" s="1"/>
      <c r="C999" s="1"/>
      <c r="D999" s="1"/>
      <c r="E999" s="1"/>
      <c r="F999" s="1"/>
      <c r="G999" s="1"/>
      <c r="H999" s="1"/>
      <c r="I999" s="1"/>
      <c r="J999" s="240"/>
      <c r="K999" s="240"/>
      <c r="L999" s="240"/>
      <c r="M999" s="240"/>
      <c r="N999" s="240"/>
      <c r="O999" s="240"/>
      <c r="P999" s="240"/>
      <c r="Q999" s="240"/>
      <c r="R999" s="240"/>
      <c r="S999" s="240"/>
      <c r="T999" s="240"/>
      <c r="U999" s="240"/>
      <c r="V999" s="240"/>
      <c r="W999" s="240"/>
      <c r="X999" s="240"/>
      <c r="Y999" s="240"/>
      <c r="Z999" s="240"/>
    </row>
    <row r="1000" spans="1:26" ht="12.75" customHeight="1">
      <c r="A1000" s="1"/>
      <c r="B1000" s="1"/>
      <c r="C1000" s="1"/>
      <c r="D1000" s="1"/>
      <c r="E1000" s="1"/>
      <c r="F1000" s="1"/>
      <c r="G1000" s="1"/>
      <c r="H1000" s="1"/>
      <c r="I1000" s="1"/>
      <c r="J1000" s="240"/>
      <c r="K1000" s="240"/>
      <c r="L1000" s="240"/>
      <c r="M1000" s="240"/>
      <c r="N1000" s="240"/>
      <c r="O1000" s="240"/>
      <c r="P1000" s="240"/>
      <c r="Q1000" s="240"/>
      <c r="R1000" s="240"/>
      <c r="S1000" s="240"/>
      <c r="T1000" s="240"/>
      <c r="U1000" s="240"/>
      <c r="V1000" s="240"/>
      <c r="W1000" s="240"/>
      <c r="X1000" s="240"/>
      <c r="Y1000" s="240"/>
      <c r="Z1000" s="240"/>
    </row>
  </sheetData>
  <mergeCells count="9">
    <mergeCell ref="F8:I8"/>
    <mergeCell ref="K8:K9"/>
    <mergeCell ref="B6:I6"/>
    <mergeCell ref="B7:I7"/>
    <mergeCell ref="A8:A9"/>
    <mergeCell ref="B8:B9"/>
    <mergeCell ref="C8:C9"/>
    <mergeCell ref="D8:D9"/>
    <mergeCell ref="E8:E9"/>
  </mergeCells>
  <dataValidations count="2">
    <dataValidation type="list" allowBlank="1" showErrorMessage="1" sqref="B6">
      <formula1>$K$4:$T$4</formula1>
    </dataValidation>
    <dataValidation type="list" allowBlank="1" showErrorMessage="1" sqref="C5">
      <formula1>$K$3:$N$3</formula1>
    </dataValidation>
  </dataValidations>
  <pageMargins left="1.4566929133858268" right="0.39370078740157483" top="0.55118110236220474" bottom="0.15748031496062992" header="0" footer="0"/>
  <pageSetup paperSize="9" scale="95" orientation="landscape"/>
  <drawing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D289"/>
  <sheetViews>
    <sheetView showGridLines="0" tabSelected="1" zoomScale="77" zoomScaleNormal="77" workbookViewId="0">
      <selection activeCell="V16" sqref="V16"/>
    </sheetView>
  </sheetViews>
  <sheetFormatPr baseColWidth="10" defaultColWidth="12.5703125" defaultRowHeight="15" customHeight="1"/>
  <cols>
    <col min="1" max="1" width="22.28515625" customWidth="1"/>
    <col min="2" max="2" width="40" customWidth="1"/>
    <col min="3" max="3" width="31.140625" customWidth="1"/>
    <col min="4" max="4" width="14.42578125" customWidth="1"/>
    <col min="5" max="5" width="73.85546875" customWidth="1"/>
    <col min="6" max="17" width="5.42578125" customWidth="1"/>
    <col min="18" max="18" width="9.140625" customWidth="1"/>
    <col min="19" max="19" width="23" customWidth="1"/>
    <col min="20" max="20" width="13.140625" customWidth="1"/>
    <col min="21" max="21" width="20" customWidth="1"/>
    <col min="22" max="22" width="45.28515625" customWidth="1"/>
    <col min="23" max="23" width="27.7109375" customWidth="1"/>
    <col min="24" max="82" width="9.140625" customWidth="1"/>
  </cols>
  <sheetData>
    <row r="1" spans="1:82" ht="15.75">
      <c r="A1" s="430" t="str">
        <f>+PPNE1!$B$1</f>
        <v>Plan Operativo Anual</v>
      </c>
      <c r="B1" s="431"/>
      <c r="C1" s="431"/>
      <c r="D1" s="431"/>
      <c r="E1" s="431"/>
      <c r="F1" s="431"/>
      <c r="G1" s="431"/>
      <c r="H1" s="431"/>
      <c r="I1" s="431"/>
      <c r="J1" s="431"/>
      <c r="K1" s="431"/>
      <c r="L1" s="262"/>
      <c r="M1" s="262"/>
      <c r="N1" s="263"/>
      <c r="O1" s="263"/>
      <c r="P1" s="263"/>
      <c r="Q1" s="263"/>
      <c r="R1" s="263"/>
      <c r="S1" s="263"/>
      <c r="T1" s="263"/>
      <c r="U1" s="263"/>
      <c r="V1" s="263"/>
      <c r="W1" s="264"/>
      <c r="X1" s="265"/>
      <c r="Y1" s="263"/>
      <c r="Z1" s="263"/>
      <c r="AA1" s="263"/>
      <c r="AB1" s="263"/>
      <c r="AC1" s="263"/>
      <c r="AD1" s="263"/>
      <c r="AE1" s="263"/>
      <c r="AF1" s="263"/>
      <c r="AG1" s="265"/>
      <c r="AH1" s="265"/>
      <c r="AI1" s="265"/>
      <c r="AJ1" s="265"/>
      <c r="AK1" s="265"/>
      <c r="AL1" s="265"/>
      <c r="AM1" s="265"/>
      <c r="AN1" s="265"/>
      <c r="AO1" s="265"/>
      <c r="AP1" s="265"/>
      <c r="AQ1" s="265"/>
      <c r="AR1" s="265"/>
      <c r="AS1" s="265"/>
      <c r="AT1" s="265"/>
      <c r="AU1" s="265"/>
      <c r="AV1" s="265"/>
      <c r="AW1" s="265"/>
      <c r="AX1" s="265"/>
      <c r="AY1" s="265"/>
      <c r="AZ1" s="265"/>
      <c r="BA1" s="265"/>
      <c r="BB1" s="265"/>
      <c r="BC1" s="265"/>
      <c r="BD1" s="265"/>
      <c r="BE1" s="265"/>
      <c r="BF1" s="265"/>
      <c r="BG1" s="265"/>
      <c r="BH1" s="265"/>
      <c r="BI1" s="265"/>
      <c r="BJ1" s="265"/>
      <c r="BK1" s="265"/>
      <c r="BL1" s="265"/>
      <c r="BM1" s="265"/>
      <c r="BN1" s="265"/>
      <c r="BO1" s="265"/>
      <c r="BP1" s="263"/>
      <c r="BQ1" s="263"/>
      <c r="BR1" s="263"/>
      <c r="BS1" s="263"/>
      <c r="BT1" s="263"/>
      <c r="BU1" s="263"/>
      <c r="BV1" s="263"/>
      <c r="BW1" s="263"/>
      <c r="BX1" s="263"/>
      <c r="BY1" s="263"/>
      <c r="BZ1" s="263"/>
      <c r="CA1" s="263"/>
      <c r="CB1" s="263"/>
      <c r="CC1" s="263"/>
      <c r="CD1" s="263"/>
    </row>
    <row r="2" spans="1:82" ht="15.75">
      <c r="A2" s="430" t="s">
        <v>1</v>
      </c>
      <c r="B2" s="431"/>
      <c r="C2" s="431"/>
      <c r="D2" s="431"/>
      <c r="E2" s="431"/>
      <c r="F2" s="431"/>
      <c r="G2" s="431"/>
      <c r="H2" s="431"/>
      <c r="I2" s="431"/>
      <c r="J2" s="431"/>
      <c r="K2" s="431"/>
      <c r="L2" s="262"/>
      <c r="M2" s="262"/>
      <c r="N2" s="263"/>
      <c r="O2" s="263"/>
      <c r="P2" s="263"/>
      <c r="Q2" s="263"/>
      <c r="R2" s="263"/>
      <c r="S2" s="263"/>
      <c r="T2" s="263"/>
      <c r="U2" s="263"/>
      <c r="V2" s="263"/>
      <c r="W2" s="264"/>
      <c r="X2" s="265"/>
      <c r="Y2" s="263"/>
      <c r="Z2" s="263"/>
      <c r="AA2" s="263"/>
      <c r="AB2" s="263"/>
      <c r="AC2" s="263"/>
      <c r="AD2" s="263"/>
      <c r="AE2" s="263"/>
      <c r="AF2" s="263"/>
      <c r="AG2" s="265"/>
      <c r="AH2" s="265"/>
      <c r="AI2" s="265"/>
      <c r="AJ2" s="265"/>
      <c r="AK2" s="265"/>
      <c r="AL2" s="265"/>
      <c r="AM2" s="265"/>
      <c r="AN2" s="265"/>
      <c r="AO2" s="265"/>
      <c r="AP2" s="265"/>
      <c r="AQ2" s="265"/>
      <c r="AR2" s="265"/>
      <c r="AS2" s="265"/>
      <c r="AT2" s="265"/>
      <c r="AU2" s="265"/>
      <c r="AV2" s="265"/>
      <c r="AW2" s="265"/>
      <c r="AX2" s="265"/>
      <c r="AY2" s="265"/>
      <c r="AZ2" s="265"/>
      <c r="BA2" s="265"/>
      <c r="BB2" s="265"/>
      <c r="BC2" s="265"/>
      <c r="BD2" s="265"/>
      <c r="BE2" s="265"/>
      <c r="BF2" s="265"/>
      <c r="BG2" s="265"/>
      <c r="BH2" s="265"/>
      <c r="BI2" s="265"/>
      <c r="BJ2" s="265"/>
      <c r="BK2" s="265"/>
      <c r="BL2" s="265"/>
      <c r="BM2" s="265"/>
      <c r="BN2" s="265"/>
      <c r="BO2" s="265"/>
      <c r="BP2" s="263"/>
      <c r="BQ2" s="263"/>
      <c r="BR2" s="263"/>
      <c r="BS2" s="263"/>
      <c r="BT2" s="263"/>
      <c r="BU2" s="263"/>
      <c r="BV2" s="263"/>
      <c r="BW2" s="263"/>
      <c r="BX2" s="263"/>
      <c r="BY2" s="263"/>
      <c r="BZ2" s="263"/>
      <c r="CA2" s="263"/>
      <c r="CB2" s="263"/>
      <c r="CC2" s="263"/>
      <c r="CD2" s="263"/>
    </row>
    <row r="3" spans="1:82">
      <c r="A3" s="432" t="s">
        <v>2</v>
      </c>
      <c r="B3" s="431"/>
      <c r="C3" s="431"/>
      <c r="D3" s="431"/>
      <c r="E3" s="431"/>
      <c r="F3" s="431"/>
      <c r="G3" s="431"/>
      <c r="H3" s="431"/>
      <c r="I3" s="431"/>
      <c r="J3" s="431"/>
      <c r="K3" s="431"/>
      <c r="L3" s="188" t="s">
        <v>66</v>
      </c>
      <c r="M3" s="262"/>
      <c r="N3" s="263"/>
      <c r="O3" s="263"/>
      <c r="P3" s="263"/>
      <c r="Q3" s="263"/>
      <c r="R3" s="263"/>
      <c r="S3" s="263"/>
      <c r="T3" s="263"/>
      <c r="U3" s="263"/>
      <c r="V3" s="263"/>
      <c r="W3" s="264"/>
      <c r="X3" s="265"/>
      <c r="Y3" s="263"/>
      <c r="Z3" s="263"/>
      <c r="AA3" s="263"/>
      <c r="AB3" s="263"/>
      <c r="AC3" s="263"/>
      <c r="AD3" s="263"/>
      <c r="AE3" s="263"/>
      <c r="AF3" s="263"/>
      <c r="AG3" s="265"/>
      <c r="AH3" s="265"/>
      <c r="AI3" s="265"/>
      <c r="AJ3" s="265"/>
      <c r="AK3" s="265"/>
      <c r="AL3" s="265"/>
      <c r="AM3" s="265"/>
      <c r="AN3" s="265"/>
      <c r="AO3" s="265"/>
      <c r="AP3" s="265"/>
      <c r="AQ3" s="265"/>
      <c r="AR3" s="265"/>
      <c r="AS3" s="265"/>
      <c r="AT3" s="265"/>
      <c r="AU3" s="265"/>
      <c r="AV3" s="265"/>
      <c r="AW3" s="265"/>
      <c r="AX3" s="265"/>
      <c r="AY3" s="265"/>
      <c r="AZ3" s="265"/>
      <c r="BA3" s="265"/>
      <c r="BB3" s="265"/>
      <c r="BC3" s="265"/>
      <c r="BD3" s="265"/>
      <c r="BE3" s="265"/>
      <c r="BF3" s="265"/>
      <c r="BG3" s="265"/>
      <c r="BH3" s="265"/>
      <c r="BI3" s="265"/>
      <c r="BJ3" s="265"/>
      <c r="BK3" s="265"/>
      <c r="BL3" s="265"/>
      <c r="BM3" s="265"/>
      <c r="BN3" s="265"/>
      <c r="BO3" s="265"/>
      <c r="BP3" s="263"/>
      <c r="BQ3" s="263"/>
      <c r="BR3" s="263"/>
      <c r="BS3" s="263"/>
      <c r="BT3" s="263"/>
      <c r="BU3" s="263"/>
      <c r="BV3" s="263"/>
      <c r="BW3" s="263"/>
      <c r="BX3" s="263"/>
      <c r="BY3" s="263"/>
      <c r="BZ3" s="263"/>
      <c r="CA3" s="263"/>
      <c r="CB3" s="263"/>
      <c r="CC3" s="263"/>
      <c r="CD3" s="263"/>
    </row>
    <row r="4" spans="1:82">
      <c r="A4" s="433" t="s">
        <v>67</v>
      </c>
      <c r="B4" s="431"/>
      <c r="C4" s="431"/>
      <c r="D4" s="431"/>
      <c r="E4" s="431"/>
      <c r="F4" s="431"/>
      <c r="G4" s="431"/>
      <c r="H4" s="431"/>
      <c r="I4" s="431"/>
      <c r="J4" s="431"/>
      <c r="K4" s="431"/>
      <c r="L4" s="188" t="s">
        <v>68</v>
      </c>
      <c r="M4" s="262"/>
      <c r="N4" s="263"/>
      <c r="O4" s="263"/>
      <c r="P4" s="263"/>
      <c r="Q4" s="263"/>
      <c r="R4" s="263"/>
      <c r="S4" s="263"/>
      <c r="T4" s="263"/>
      <c r="U4" s="263"/>
      <c r="V4" s="263"/>
      <c r="W4" s="264"/>
      <c r="X4" s="265"/>
      <c r="Y4" s="263"/>
      <c r="Z4" s="263"/>
      <c r="AA4" s="263"/>
      <c r="AB4" s="263"/>
      <c r="AC4" s="263"/>
      <c r="AD4" s="263"/>
      <c r="AE4" s="263"/>
      <c r="AF4" s="263"/>
      <c r="AG4" s="265"/>
      <c r="AH4" s="265"/>
      <c r="AI4" s="265"/>
      <c r="AJ4" s="265"/>
      <c r="AK4" s="265"/>
      <c r="AL4" s="265"/>
      <c r="AM4" s="265"/>
      <c r="AN4" s="265"/>
      <c r="AO4" s="265"/>
      <c r="AP4" s="265"/>
      <c r="AQ4" s="265"/>
      <c r="AR4" s="265"/>
      <c r="AS4" s="265"/>
      <c r="AT4" s="265"/>
      <c r="AU4" s="265"/>
      <c r="AV4" s="265"/>
      <c r="AW4" s="265"/>
      <c r="AX4" s="265"/>
      <c r="AY4" s="265"/>
      <c r="AZ4" s="265"/>
      <c r="BA4" s="265"/>
      <c r="BB4" s="265"/>
      <c r="BC4" s="265"/>
      <c r="BD4" s="265"/>
      <c r="BE4" s="265"/>
      <c r="BF4" s="265"/>
      <c r="BG4" s="265"/>
      <c r="BH4" s="265"/>
      <c r="BI4" s="265"/>
      <c r="BJ4" s="265"/>
      <c r="BK4" s="265"/>
      <c r="BL4" s="265"/>
      <c r="BM4" s="265"/>
      <c r="BN4" s="265"/>
      <c r="BO4" s="265"/>
      <c r="BP4" s="263"/>
      <c r="BQ4" s="263"/>
      <c r="BR4" s="263"/>
      <c r="BS4" s="263"/>
      <c r="BT4" s="263"/>
      <c r="BU4" s="263"/>
      <c r="BV4" s="263"/>
      <c r="BW4" s="263"/>
      <c r="BX4" s="263"/>
      <c r="BY4" s="263"/>
      <c r="BZ4" s="263"/>
      <c r="CA4" s="263"/>
      <c r="CB4" s="263"/>
      <c r="CC4" s="263"/>
      <c r="CD4" s="263"/>
    </row>
    <row r="5" spans="1:82">
      <c r="A5" s="433">
        <f>PPNE1!$C$5</f>
        <v>2025</v>
      </c>
      <c r="B5" s="431"/>
      <c r="C5" s="431"/>
      <c r="D5" s="431"/>
      <c r="E5" s="431"/>
      <c r="F5" s="431"/>
      <c r="G5" s="431"/>
      <c r="H5" s="431"/>
      <c r="I5" s="431"/>
      <c r="J5" s="431"/>
      <c r="K5" s="431"/>
      <c r="L5" s="188" t="s">
        <v>69</v>
      </c>
      <c r="M5" s="266"/>
      <c r="N5" s="263"/>
      <c r="O5" s="263"/>
      <c r="P5" s="263"/>
      <c r="Q5" s="263"/>
      <c r="R5" s="263"/>
      <c r="S5" s="263"/>
      <c r="T5" s="263"/>
      <c r="U5" s="263"/>
      <c r="V5" s="263"/>
      <c r="W5" s="264"/>
      <c r="X5" s="265"/>
      <c r="Y5" s="263"/>
      <c r="Z5" s="263"/>
      <c r="AA5" s="263"/>
      <c r="AB5" s="263"/>
      <c r="AC5" s="263"/>
      <c r="AD5" s="263"/>
      <c r="AE5" s="263"/>
      <c r="AF5" s="263"/>
      <c r="AG5" s="265"/>
      <c r="AH5" s="265"/>
      <c r="AI5" s="265"/>
      <c r="AJ5" s="265"/>
      <c r="AK5" s="265"/>
      <c r="AL5" s="265"/>
      <c r="AM5" s="265"/>
      <c r="AN5" s="265"/>
      <c r="AO5" s="265"/>
      <c r="AP5" s="265"/>
      <c r="AQ5" s="265"/>
      <c r="AR5" s="265"/>
      <c r="AS5" s="265"/>
      <c r="AT5" s="265"/>
      <c r="AU5" s="265"/>
      <c r="AV5" s="265"/>
      <c r="AW5" s="265"/>
      <c r="AX5" s="265"/>
      <c r="AY5" s="265"/>
      <c r="AZ5" s="265"/>
      <c r="BA5" s="265"/>
      <c r="BB5" s="265"/>
      <c r="BC5" s="265"/>
      <c r="BD5" s="265"/>
      <c r="BE5" s="265"/>
      <c r="BF5" s="265"/>
      <c r="BG5" s="265"/>
      <c r="BH5" s="265"/>
      <c r="BI5" s="265"/>
      <c r="BJ5" s="265"/>
      <c r="BK5" s="265"/>
      <c r="BL5" s="265"/>
      <c r="BM5" s="265"/>
      <c r="BN5" s="265"/>
      <c r="BO5" s="265"/>
      <c r="BP5" s="263"/>
      <c r="BQ5" s="263"/>
      <c r="BR5" s="263"/>
      <c r="BS5" s="263"/>
      <c r="BT5" s="263"/>
      <c r="BU5" s="263"/>
      <c r="BV5" s="263"/>
      <c r="BW5" s="263"/>
      <c r="BX5" s="263"/>
      <c r="BY5" s="263"/>
      <c r="BZ5" s="263"/>
      <c r="CA5" s="263"/>
      <c r="CB5" s="263"/>
      <c r="CC5" s="263"/>
      <c r="CD5" s="263"/>
    </row>
    <row r="6" spans="1:82">
      <c r="A6" s="267" t="s">
        <v>15</v>
      </c>
      <c r="B6" s="428" t="str">
        <f>PPNE1!$B$6</f>
        <v>Ozama</v>
      </c>
      <c r="C6" s="424"/>
      <c r="D6" s="424"/>
      <c r="E6" s="424"/>
      <c r="F6" s="424"/>
      <c r="G6" s="424"/>
      <c r="H6" s="424"/>
      <c r="I6" s="424"/>
      <c r="J6" s="424"/>
      <c r="K6" s="424"/>
      <c r="L6" s="188" t="s">
        <v>70</v>
      </c>
      <c r="M6" s="262"/>
      <c r="N6" s="263"/>
      <c r="O6" s="263"/>
      <c r="P6" s="263"/>
      <c r="Q6" s="263"/>
      <c r="R6" s="263"/>
      <c r="S6" s="263"/>
      <c r="T6" s="263"/>
      <c r="U6" s="263"/>
      <c r="V6" s="268"/>
      <c r="W6" s="269"/>
      <c r="X6" s="265"/>
      <c r="Y6" s="263"/>
      <c r="Z6" s="263"/>
      <c r="AA6" s="263"/>
      <c r="AB6" s="263"/>
      <c r="AC6" s="263"/>
      <c r="AD6" s="263"/>
      <c r="AE6" s="263"/>
      <c r="AF6" s="263"/>
      <c r="AG6" s="265"/>
      <c r="AH6" s="265"/>
      <c r="AI6" s="265"/>
      <c r="AJ6" s="265"/>
      <c r="AK6" s="265"/>
      <c r="AL6" s="265"/>
      <c r="AM6" s="265"/>
      <c r="AN6" s="265"/>
      <c r="AO6" s="265"/>
      <c r="AP6" s="265"/>
      <c r="AQ6" s="265"/>
      <c r="AR6" s="265"/>
      <c r="AS6" s="265"/>
      <c r="AT6" s="265"/>
      <c r="AU6" s="265"/>
      <c r="AV6" s="265"/>
      <c r="AW6" s="265"/>
      <c r="AX6" s="265"/>
      <c r="AY6" s="265"/>
      <c r="AZ6" s="265"/>
      <c r="BA6" s="265"/>
      <c r="BB6" s="265"/>
      <c r="BC6" s="265"/>
      <c r="BD6" s="265"/>
      <c r="BE6" s="265"/>
      <c r="BF6" s="265"/>
      <c r="BG6" s="265"/>
      <c r="BH6" s="265"/>
      <c r="BI6" s="265"/>
      <c r="BJ6" s="265"/>
      <c r="BK6" s="265"/>
      <c r="BL6" s="265"/>
      <c r="BM6" s="265"/>
      <c r="BN6" s="265"/>
      <c r="BO6" s="265"/>
      <c r="BP6" s="268"/>
      <c r="BQ6" s="268"/>
      <c r="BR6" s="268"/>
      <c r="BS6" s="268"/>
      <c r="BT6" s="268"/>
      <c r="BU6" s="268"/>
      <c r="BV6" s="268"/>
      <c r="BW6" s="268"/>
      <c r="BX6" s="268"/>
      <c r="BY6" s="268"/>
      <c r="BZ6" s="268"/>
      <c r="CA6" s="268"/>
      <c r="CB6" s="268"/>
      <c r="CC6" s="268"/>
      <c r="CD6" s="268"/>
    </row>
    <row r="7" spans="1:82">
      <c r="A7" s="270" t="s">
        <v>71</v>
      </c>
      <c r="B7" s="429" t="str">
        <f>PPNE1!$B$7</f>
        <v>CEMADOJA</v>
      </c>
      <c r="C7" s="424"/>
      <c r="D7" s="424"/>
      <c r="E7" s="424"/>
      <c r="F7" s="424"/>
      <c r="G7" s="424"/>
      <c r="H7" s="424"/>
      <c r="I7" s="424"/>
      <c r="J7" s="424"/>
      <c r="K7" s="424"/>
      <c r="L7" s="271"/>
      <c r="M7" s="266"/>
      <c r="N7" s="263"/>
      <c r="O7" s="263"/>
      <c r="P7" s="263"/>
      <c r="Q7" s="263"/>
      <c r="R7" s="263"/>
      <c r="S7" s="263"/>
      <c r="T7" s="263"/>
      <c r="U7" s="263"/>
      <c r="V7" s="268"/>
      <c r="W7" s="269"/>
      <c r="X7" s="265"/>
      <c r="Y7" s="263"/>
      <c r="Z7" s="263"/>
      <c r="AA7" s="263"/>
      <c r="AB7" s="263"/>
      <c r="AC7" s="263"/>
      <c r="AD7" s="263"/>
      <c r="AE7" s="263"/>
      <c r="AF7" s="263"/>
      <c r="AG7" s="265"/>
      <c r="AH7" s="265"/>
      <c r="AI7" s="265"/>
      <c r="AJ7" s="265"/>
      <c r="AK7" s="265"/>
      <c r="AL7" s="265"/>
      <c r="AM7" s="265"/>
      <c r="AN7" s="265"/>
      <c r="AO7" s="265"/>
      <c r="AP7" s="265"/>
      <c r="AQ7" s="265"/>
      <c r="AR7" s="265"/>
      <c r="AS7" s="265"/>
      <c r="AT7" s="265"/>
      <c r="AU7" s="265"/>
      <c r="AV7" s="265"/>
      <c r="AW7" s="265"/>
      <c r="AX7" s="265"/>
      <c r="AY7" s="265"/>
      <c r="AZ7" s="265"/>
      <c r="BA7" s="265"/>
      <c r="BB7" s="265"/>
      <c r="BC7" s="265"/>
      <c r="BD7" s="265"/>
      <c r="BE7" s="265"/>
      <c r="BF7" s="265"/>
      <c r="BG7" s="265"/>
      <c r="BH7" s="265"/>
      <c r="BI7" s="265"/>
      <c r="BJ7" s="265"/>
      <c r="BK7" s="265"/>
      <c r="BL7" s="265"/>
      <c r="BM7" s="265"/>
      <c r="BN7" s="265"/>
      <c r="BO7" s="265"/>
      <c r="BP7" s="268"/>
      <c r="BQ7" s="268"/>
      <c r="BR7" s="268"/>
      <c r="BS7" s="268"/>
      <c r="BT7" s="268"/>
      <c r="BU7" s="268"/>
      <c r="BV7" s="268"/>
      <c r="BW7" s="268"/>
      <c r="BX7" s="268"/>
      <c r="BY7" s="268"/>
      <c r="BZ7" s="268"/>
      <c r="CA7" s="268"/>
      <c r="CB7" s="268"/>
      <c r="CC7" s="268"/>
      <c r="CD7" s="268"/>
    </row>
    <row r="8" spans="1:82" ht="25.5">
      <c r="A8" s="13" t="s">
        <v>72</v>
      </c>
      <c r="B8" s="13" t="s">
        <v>72</v>
      </c>
      <c r="C8" s="13" t="s">
        <v>73</v>
      </c>
      <c r="D8" s="13" t="s">
        <v>74</v>
      </c>
      <c r="E8" s="13" t="s">
        <v>75</v>
      </c>
      <c r="F8" s="13" t="s">
        <v>76</v>
      </c>
      <c r="G8" s="13" t="s">
        <v>77</v>
      </c>
      <c r="H8" s="13" t="s">
        <v>78</v>
      </c>
      <c r="I8" s="13" t="s">
        <v>79</v>
      </c>
      <c r="J8" s="13" t="s">
        <v>80</v>
      </c>
      <c r="K8" s="13" t="s">
        <v>81</v>
      </c>
      <c r="L8" s="13" t="s">
        <v>82</v>
      </c>
      <c r="M8" s="13" t="s">
        <v>83</v>
      </c>
      <c r="N8" s="13" t="s">
        <v>84</v>
      </c>
      <c r="O8" s="13" t="s">
        <v>85</v>
      </c>
      <c r="P8" s="13" t="s">
        <v>86</v>
      </c>
      <c r="Q8" s="13" t="s">
        <v>87</v>
      </c>
      <c r="R8" s="13" t="s">
        <v>88</v>
      </c>
      <c r="S8" s="13" t="s">
        <v>89</v>
      </c>
      <c r="T8" s="13" t="s">
        <v>90</v>
      </c>
      <c r="U8" s="13" t="s">
        <v>91</v>
      </c>
      <c r="V8" s="13" t="s">
        <v>92</v>
      </c>
      <c r="W8" s="13" t="s">
        <v>93</v>
      </c>
      <c r="X8" s="265"/>
      <c r="Y8" s="263"/>
      <c r="Z8" s="263"/>
      <c r="AA8" s="263"/>
      <c r="AB8" s="263"/>
      <c r="AC8" s="263"/>
      <c r="AD8" s="187"/>
      <c r="AE8" s="263"/>
      <c r="AF8" s="263"/>
      <c r="AG8" s="265"/>
      <c r="AH8" s="265"/>
      <c r="AI8" s="265"/>
      <c r="AJ8" s="265"/>
      <c r="AK8" s="265"/>
      <c r="AL8" s="265"/>
      <c r="AM8" s="265"/>
      <c r="AN8" s="265"/>
      <c r="AO8" s="265"/>
      <c r="AP8" s="265"/>
      <c r="AQ8" s="265"/>
      <c r="AR8" s="265"/>
      <c r="AS8" s="265"/>
      <c r="AT8" s="265"/>
      <c r="AU8" s="265"/>
      <c r="AV8" s="265"/>
      <c r="AW8" s="265"/>
      <c r="AX8" s="265"/>
      <c r="AY8" s="265"/>
      <c r="AZ8" s="265"/>
      <c r="BA8" s="265"/>
      <c r="BB8" s="265"/>
      <c r="BC8" s="265"/>
      <c r="BD8" s="265"/>
      <c r="BE8" s="265"/>
      <c r="BF8" s="265"/>
      <c r="BG8" s="265"/>
      <c r="BH8" s="265"/>
      <c r="BI8" s="265"/>
      <c r="BJ8" s="265"/>
      <c r="BK8" s="265"/>
      <c r="BL8" s="265"/>
      <c r="BM8" s="265"/>
      <c r="BN8" s="265"/>
      <c r="BO8" s="265"/>
      <c r="BP8" s="268"/>
      <c r="BQ8" s="268"/>
      <c r="BR8" s="268"/>
      <c r="BS8" s="268"/>
      <c r="BT8" s="268"/>
      <c r="BU8" s="268"/>
      <c r="BV8" s="268"/>
      <c r="BW8" s="268"/>
      <c r="BX8" s="268"/>
      <c r="BY8" s="268"/>
      <c r="BZ8" s="268"/>
      <c r="CA8" s="268"/>
      <c r="CB8" s="268"/>
      <c r="CC8" s="268"/>
      <c r="CD8" s="268"/>
    </row>
    <row r="9" spans="1:82" s="195" customFormat="1" ht="89.25">
      <c r="A9" s="185" t="s">
        <v>94</v>
      </c>
      <c r="B9" s="185" t="s">
        <v>95</v>
      </c>
      <c r="C9" s="185" t="s">
        <v>96</v>
      </c>
      <c r="D9" s="185" t="s">
        <v>97</v>
      </c>
      <c r="E9" s="185" t="s">
        <v>98</v>
      </c>
      <c r="F9" s="201">
        <v>1</v>
      </c>
      <c r="G9" s="201"/>
      <c r="H9" s="201"/>
      <c r="I9" s="201">
        <v>1</v>
      </c>
      <c r="J9" s="201"/>
      <c r="K9" s="201"/>
      <c r="L9" s="201">
        <v>1</v>
      </c>
      <c r="M9" s="201"/>
      <c r="N9" s="201"/>
      <c r="O9" s="201">
        <v>1</v>
      </c>
      <c r="P9" s="201"/>
      <c r="Q9" s="201"/>
      <c r="R9" s="202">
        <f t="shared" ref="R9:R24" si="0">SUM(F9:Q9)</f>
        <v>4</v>
      </c>
      <c r="S9" s="185" t="s">
        <v>99</v>
      </c>
      <c r="T9" s="185" t="s">
        <v>100</v>
      </c>
      <c r="U9" s="185" t="s">
        <v>101</v>
      </c>
      <c r="V9" s="193"/>
      <c r="W9" s="417" t="s">
        <v>102</v>
      </c>
      <c r="X9" s="190"/>
      <c r="Y9" s="190"/>
      <c r="Z9" s="190"/>
      <c r="AA9" s="190"/>
      <c r="AB9" s="190"/>
      <c r="AC9" s="190"/>
      <c r="AD9" s="190"/>
      <c r="AE9" s="190"/>
      <c r="AF9" s="190"/>
      <c r="AG9" s="190"/>
      <c r="AH9" s="190"/>
      <c r="AI9" s="190"/>
      <c r="AJ9" s="190"/>
      <c r="AK9" s="190"/>
      <c r="AL9" s="190"/>
      <c r="AM9" s="190"/>
      <c r="AN9" s="190"/>
      <c r="AO9" s="190"/>
      <c r="AP9" s="190"/>
      <c r="AQ9" s="190"/>
      <c r="AR9" s="190"/>
      <c r="AS9" s="190"/>
      <c r="AT9" s="190"/>
      <c r="AU9" s="190"/>
      <c r="AV9" s="190"/>
      <c r="AW9" s="190"/>
      <c r="AX9" s="190"/>
      <c r="AY9" s="190"/>
      <c r="AZ9" s="190"/>
      <c r="BA9" s="190"/>
      <c r="BB9" s="190"/>
      <c r="BC9" s="190"/>
      <c r="BD9" s="190"/>
      <c r="BE9" s="190"/>
      <c r="BF9" s="190"/>
      <c r="BG9" s="190"/>
      <c r="BH9" s="190"/>
      <c r="BI9" s="190"/>
      <c r="BJ9" s="190"/>
      <c r="BK9" s="190"/>
      <c r="BL9" s="190"/>
      <c r="BM9" s="190"/>
      <c r="BN9" s="190"/>
      <c r="BO9" s="190"/>
      <c r="BP9" s="190"/>
      <c r="BQ9" s="190"/>
      <c r="BR9" s="190"/>
      <c r="BS9" s="190"/>
      <c r="BT9" s="190"/>
      <c r="BU9" s="190"/>
      <c r="BV9" s="190"/>
      <c r="BW9" s="190"/>
      <c r="BX9" s="190"/>
      <c r="BY9" s="190"/>
      <c r="BZ9" s="190"/>
      <c r="CA9" s="190"/>
      <c r="CB9" s="190"/>
      <c r="CC9" s="190"/>
      <c r="CD9" s="190"/>
    </row>
    <row r="10" spans="1:82" s="191" customFormat="1" ht="89.25">
      <c r="A10" s="185" t="s">
        <v>94</v>
      </c>
      <c r="B10" s="185" t="s">
        <v>95</v>
      </c>
      <c r="C10" s="185" t="s">
        <v>103</v>
      </c>
      <c r="D10" s="185" t="s">
        <v>104</v>
      </c>
      <c r="E10" s="185" t="s">
        <v>105</v>
      </c>
      <c r="F10" s="201"/>
      <c r="G10" s="201"/>
      <c r="H10" s="201">
        <v>1</v>
      </c>
      <c r="I10" s="201"/>
      <c r="J10" s="201"/>
      <c r="K10" s="201">
        <v>1</v>
      </c>
      <c r="L10" s="201"/>
      <c r="M10" s="201"/>
      <c r="N10" s="201">
        <v>1</v>
      </c>
      <c r="O10" s="201"/>
      <c r="P10" s="201"/>
      <c r="Q10" s="201">
        <v>1</v>
      </c>
      <c r="R10" s="202">
        <f t="shared" si="0"/>
        <v>4</v>
      </c>
      <c r="S10" s="185" t="s">
        <v>106</v>
      </c>
      <c r="T10" s="185"/>
      <c r="U10" s="185"/>
      <c r="V10" s="185"/>
      <c r="W10" s="408" t="s">
        <v>107</v>
      </c>
      <c r="X10" s="190"/>
      <c r="Y10" s="190"/>
      <c r="Z10" s="190"/>
      <c r="AA10" s="190"/>
      <c r="AB10" s="190"/>
      <c r="AC10" s="190"/>
      <c r="AD10" s="190"/>
      <c r="AE10" s="190"/>
      <c r="AF10" s="190"/>
      <c r="AG10" s="190"/>
      <c r="AH10" s="190"/>
      <c r="AI10" s="190"/>
      <c r="AJ10" s="190"/>
      <c r="AK10" s="190"/>
      <c r="AL10" s="190"/>
      <c r="AM10" s="190"/>
      <c r="AN10" s="190"/>
      <c r="AO10" s="190"/>
      <c r="AP10" s="190"/>
      <c r="AQ10" s="190"/>
      <c r="AR10" s="190"/>
      <c r="AS10" s="190"/>
      <c r="AT10" s="190"/>
      <c r="AU10" s="190"/>
      <c r="AV10" s="190"/>
      <c r="AW10" s="190"/>
      <c r="AX10" s="190"/>
      <c r="AY10" s="190"/>
      <c r="AZ10" s="190"/>
      <c r="BA10" s="190"/>
      <c r="BB10" s="190"/>
      <c r="BC10" s="190"/>
      <c r="BD10" s="190"/>
      <c r="BE10" s="190"/>
      <c r="BF10" s="190"/>
      <c r="BG10" s="190"/>
      <c r="BH10" s="190"/>
      <c r="BI10" s="190"/>
      <c r="BJ10" s="190"/>
      <c r="BK10" s="190"/>
      <c r="BL10" s="190"/>
      <c r="BM10" s="190"/>
      <c r="BN10" s="190"/>
      <c r="BO10" s="190"/>
      <c r="BP10" s="190"/>
      <c r="BQ10" s="190"/>
      <c r="BR10" s="190"/>
      <c r="BS10" s="190"/>
      <c r="BT10" s="190"/>
      <c r="BU10" s="190"/>
      <c r="BV10" s="190"/>
      <c r="BW10" s="190"/>
      <c r="BX10" s="190"/>
      <c r="BY10" s="190"/>
      <c r="BZ10" s="190"/>
      <c r="CA10" s="190"/>
      <c r="CB10" s="190"/>
      <c r="CC10" s="190"/>
      <c r="CD10" s="190"/>
    </row>
    <row r="11" spans="1:82" s="191" customFormat="1" ht="89.25">
      <c r="A11" s="185" t="s">
        <v>94</v>
      </c>
      <c r="B11" s="185" t="s">
        <v>95</v>
      </c>
      <c r="C11" s="185" t="s">
        <v>103</v>
      </c>
      <c r="D11" s="185" t="s">
        <v>109</v>
      </c>
      <c r="E11" s="185" t="s">
        <v>110</v>
      </c>
      <c r="F11" s="201"/>
      <c r="G11" s="201"/>
      <c r="H11" s="201">
        <v>1</v>
      </c>
      <c r="I11" s="201"/>
      <c r="J11" s="201"/>
      <c r="K11" s="201"/>
      <c r="L11" s="201"/>
      <c r="M11" s="201"/>
      <c r="N11" s="201">
        <v>1</v>
      </c>
      <c r="O11" s="201"/>
      <c r="P11" s="201"/>
      <c r="Q11" s="201"/>
      <c r="R11" s="202">
        <f t="shared" si="0"/>
        <v>2</v>
      </c>
      <c r="S11" s="185" t="s">
        <v>50</v>
      </c>
      <c r="T11" s="185"/>
      <c r="U11" s="185" t="s">
        <v>111</v>
      </c>
      <c r="V11" s="185"/>
      <c r="W11" s="408" t="s">
        <v>107</v>
      </c>
      <c r="X11" s="190"/>
      <c r="Y11" s="190"/>
      <c r="Z11" s="190"/>
      <c r="AA11" s="190"/>
      <c r="AB11" s="190"/>
      <c r="AC11" s="190"/>
      <c r="AD11" s="190"/>
      <c r="AE11" s="190"/>
      <c r="AF11" s="190"/>
      <c r="AG11" s="190"/>
      <c r="AH11" s="190"/>
      <c r="AI11" s="190"/>
      <c r="AJ11" s="190"/>
      <c r="AK11" s="190"/>
      <c r="AL11" s="190"/>
      <c r="AM11" s="190"/>
      <c r="AN11" s="190"/>
      <c r="AO11" s="190"/>
      <c r="AP11" s="190"/>
      <c r="AQ11" s="190"/>
      <c r="AR11" s="190"/>
      <c r="AS11" s="190"/>
      <c r="AT11" s="190"/>
      <c r="AU11" s="190"/>
      <c r="AV11" s="190"/>
      <c r="AW11" s="190"/>
      <c r="AX11" s="190"/>
      <c r="AY11" s="190"/>
      <c r="AZ11" s="190"/>
      <c r="BA11" s="190"/>
      <c r="BB11" s="190"/>
      <c r="BC11" s="190"/>
      <c r="BD11" s="190"/>
      <c r="BE11" s="190"/>
      <c r="BF11" s="190"/>
      <c r="BG11" s="190"/>
      <c r="BH11" s="190"/>
      <c r="BI11" s="190"/>
      <c r="BJ11" s="190"/>
      <c r="BK11" s="190"/>
      <c r="BL11" s="190"/>
      <c r="BM11" s="190"/>
      <c r="BN11" s="190"/>
      <c r="BO11" s="190"/>
      <c r="BP11" s="190"/>
      <c r="BQ11" s="190"/>
      <c r="BR11" s="190"/>
      <c r="BS11" s="190"/>
      <c r="BT11" s="190"/>
      <c r="BU11" s="190"/>
      <c r="BV11" s="190"/>
      <c r="BW11" s="190"/>
      <c r="BX11" s="190"/>
      <c r="BY11" s="190"/>
      <c r="BZ11" s="190"/>
      <c r="CA11" s="190"/>
      <c r="CB11" s="190"/>
      <c r="CC11" s="190"/>
      <c r="CD11" s="190"/>
    </row>
    <row r="12" spans="1:82" ht="89.25">
      <c r="A12" s="14" t="s">
        <v>94</v>
      </c>
      <c r="B12" s="14" t="s">
        <v>95</v>
      </c>
      <c r="C12" s="14" t="s">
        <v>103</v>
      </c>
      <c r="D12" s="14" t="s">
        <v>112</v>
      </c>
      <c r="E12" s="14" t="s">
        <v>113</v>
      </c>
      <c r="F12" s="203"/>
      <c r="G12" s="203"/>
      <c r="H12" s="203">
        <v>1</v>
      </c>
      <c r="I12" s="203"/>
      <c r="J12" s="203"/>
      <c r="K12" s="203">
        <v>1</v>
      </c>
      <c r="L12" s="203"/>
      <c r="M12" s="203"/>
      <c r="N12" s="203">
        <v>1</v>
      </c>
      <c r="O12" s="203"/>
      <c r="P12" s="203"/>
      <c r="Q12" s="203"/>
      <c r="R12" s="204">
        <f t="shared" si="0"/>
        <v>3</v>
      </c>
      <c r="S12" s="14" t="s">
        <v>50</v>
      </c>
      <c r="T12" s="14"/>
      <c r="U12" s="14" t="s">
        <v>114</v>
      </c>
      <c r="V12" s="14"/>
      <c r="W12" s="409" t="s">
        <v>108</v>
      </c>
      <c r="X12" s="186"/>
      <c r="Y12" s="187"/>
      <c r="Z12" s="187"/>
      <c r="AA12" s="187"/>
      <c r="AB12" s="187"/>
      <c r="AC12" s="187"/>
      <c r="AD12" s="187"/>
      <c r="AE12" s="187"/>
      <c r="AF12" s="187"/>
      <c r="AG12" s="186"/>
      <c r="AH12" s="186"/>
      <c r="AI12" s="186"/>
      <c r="AJ12" s="186"/>
      <c r="AK12" s="186"/>
      <c r="AL12" s="186"/>
      <c r="AM12" s="186"/>
      <c r="AN12" s="186"/>
      <c r="AO12" s="186"/>
      <c r="AP12" s="186"/>
      <c r="AQ12" s="186"/>
      <c r="AR12" s="186"/>
      <c r="AS12" s="186"/>
      <c r="AT12" s="186"/>
      <c r="AU12" s="186"/>
      <c r="AV12" s="186"/>
      <c r="AW12" s="186"/>
      <c r="AX12" s="186"/>
      <c r="AY12" s="186"/>
      <c r="AZ12" s="186"/>
      <c r="BA12" s="186"/>
      <c r="BB12" s="186"/>
      <c r="BC12" s="186"/>
      <c r="BD12" s="186"/>
      <c r="BE12" s="186"/>
      <c r="BF12" s="186"/>
      <c r="BG12" s="186"/>
      <c r="BH12" s="186"/>
      <c r="BI12" s="186"/>
      <c r="BJ12" s="186"/>
      <c r="BK12" s="186"/>
      <c r="BL12" s="186"/>
      <c r="BM12" s="186"/>
      <c r="BN12" s="186"/>
      <c r="BO12" s="186"/>
      <c r="BP12" s="188"/>
      <c r="BQ12" s="188"/>
      <c r="BR12" s="188"/>
      <c r="BS12" s="188"/>
      <c r="BT12" s="188"/>
      <c r="BU12" s="188"/>
      <c r="BV12" s="188"/>
      <c r="BW12" s="188"/>
      <c r="BX12" s="188"/>
      <c r="BY12" s="188"/>
      <c r="BZ12" s="188"/>
      <c r="CA12" s="188"/>
      <c r="CB12" s="188"/>
      <c r="CC12" s="188"/>
      <c r="CD12" s="188"/>
    </row>
    <row r="13" spans="1:82" ht="89.25">
      <c r="A13" s="14" t="s">
        <v>94</v>
      </c>
      <c r="B13" s="14" t="s">
        <v>95</v>
      </c>
      <c r="C13" s="14" t="s">
        <v>103</v>
      </c>
      <c r="D13" s="14" t="s">
        <v>115</v>
      </c>
      <c r="E13" s="14" t="s">
        <v>116</v>
      </c>
      <c r="F13" s="203"/>
      <c r="G13" s="203"/>
      <c r="H13" s="203">
        <v>1</v>
      </c>
      <c r="I13" s="203"/>
      <c r="J13" s="203"/>
      <c r="K13" s="203">
        <v>1</v>
      </c>
      <c r="L13" s="203"/>
      <c r="M13" s="203"/>
      <c r="N13" s="203">
        <v>1</v>
      </c>
      <c r="O13" s="203"/>
      <c r="P13" s="203"/>
      <c r="Q13" s="203">
        <v>1</v>
      </c>
      <c r="R13" s="204">
        <f t="shared" si="0"/>
        <v>4</v>
      </c>
      <c r="S13" s="14" t="s">
        <v>117</v>
      </c>
      <c r="T13" s="14"/>
      <c r="U13" s="14"/>
      <c r="V13" s="14"/>
      <c r="W13" s="409" t="s">
        <v>107</v>
      </c>
      <c r="X13" s="186"/>
      <c r="Y13" s="187"/>
      <c r="Z13" s="187"/>
      <c r="AA13" s="187"/>
      <c r="AB13" s="187"/>
      <c r="AC13" s="187"/>
      <c r="AD13" s="187"/>
      <c r="AE13" s="187"/>
      <c r="AF13" s="187"/>
      <c r="AG13" s="186"/>
      <c r="AH13" s="186"/>
      <c r="AI13" s="186"/>
      <c r="AJ13" s="186"/>
      <c r="AK13" s="186"/>
      <c r="AL13" s="186"/>
      <c r="AM13" s="186"/>
      <c r="AN13" s="186"/>
      <c r="AO13" s="186"/>
      <c r="AP13" s="186"/>
      <c r="AQ13" s="186"/>
      <c r="AR13" s="186"/>
      <c r="AS13" s="186"/>
      <c r="AT13" s="186"/>
      <c r="AU13" s="186"/>
      <c r="AV13" s="186"/>
      <c r="AW13" s="186"/>
      <c r="AX13" s="186"/>
      <c r="AY13" s="186"/>
      <c r="AZ13" s="186"/>
      <c r="BA13" s="186"/>
      <c r="BB13" s="186"/>
      <c r="BC13" s="186"/>
      <c r="BD13" s="186"/>
      <c r="BE13" s="186"/>
      <c r="BF13" s="186"/>
      <c r="BG13" s="186"/>
      <c r="BH13" s="186"/>
      <c r="BI13" s="186"/>
      <c r="BJ13" s="186"/>
      <c r="BK13" s="186"/>
      <c r="BL13" s="186"/>
      <c r="BM13" s="186"/>
      <c r="BN13" s="186"/>
      <c r="BO13" s="186"/>
      <c r="BP13" s="188"/>
      <c r="BQ13" s="188"/>
      <c r="BR13" s="188"/>
      <c r="BS13" s="188"/>
      <c r="BT13" s="188"/>
      <c r="BU13" s="188"/>
      <c r="BV13" s="188"/>
      <c r="BW13" s="188"/>
      <c r="BX13" s="188"/>
      <c r="BY13" s="188"/>
      <c r="BZ13" s="188"/>
      <c r="CA13" s="188"/>
      <c r="CB13" s="188"/>
      <c r="CC13" s="188"/>
      <c r="CD13" s="188"/>
    </row>
    <row r="14" spans="1:82" ht="89.25">
      <c r="A14" s="14" t="s">
        <v>94</v>
      </c>
      <c r="B14" s="14" t="s">
        <v>95</v>
      </c>
      <c r="C14" s="14" t="s">
        <v>103</v>
      </c>
      <c r="D14" s="14" t="s">
        <v>118</v>
      </c>
      <c r="E14" s="14" t="s">
        <v>119</v>
      </c>
      <c r="F14" s="203"/>
      <c r="G14" s="203"/>
      <c r="H14" s="203">
        <v>1</v>
      </c>
      <c r="I14" s="203"/>
      <c r="J14" s="203"/>
      <c r="K14" s="203">
        <v>1</v>
      </c>
      <c r="L14" s="203"/>
      <c r="M14" s="203"/>
      <c r="N14" s="203">
        <v>1</v>
      </c>
      <c r="O14" s="203"/>
      <c r="P14" s="203"/>
      <c r="Q14" s="203">
        <v>1</v>
      </c>
      <c r="R14" s="204">
        <f t="shared" si="0"/>
        <v>4</v>
      </c>
      <c r="S14" s="14" t="s">
        <v>120</v>
      </c>
      <c r="T14" s="14" t="s">
        <v>106</v>
      </c>
      <c r="U14" s="14"/>
      <c r="V14" s="14"/>
      <c r="W14" s="409" t="s">
        <v>107</v>
      </c>
      <c r="X14" s="186"/>
      <c r="Y14" s="187"/>
      <c r="Z14" s="187"/>
      <c r="AA14" s="187"/>
      <c r="AB14" s="187"/>
      <c r="AC14" s="187"/>
      <c r="AD14" s="187"/>
      <c r="AE14" s="187"/>
      <c r="AF14" s="187"/>
      <c r="AG14" s="186"/>
      <c r="AH14" s="186"/>
      <c r="AI14" s="186"/>
      <c r="AJ14" s="186"/>
      <c r="AK14" s="186"/>
      <c r="AL14" s="186"/>
      <c r="AM14" s="186"/>
      <c r="AN14" s="186"/>
      <c r="AO14" s="186"/>
      <c r="AP14" s="186"/>
      <c r="AQ14" s="186"/>
      <c r="AR14" s="186"/>
      <c r="AS14" s="186"/>
      <c r="AT14" s="186"/>
      <c r="AU14" s="186"/>
      <c r="AV14" s="186"/>
      <c r="AW14" s="186"/>
      <c r="AX14" s="186"/>
      <c r="AY14" s="186"/>
      <c r="AZ14" s="186"/>
      <c r="BA14" s="186"/>
      <c r="BB14" s="186"/>
      <c r="BC14" s="186"/>
      <c r="BD14" s="186"/>
      <c r="BE14" s="186"/>
      <c r="BF14" s="186"/>
      <c r="BG14" s="186"/>
      <c r="BH14" s="186"/>
      <c r="BI14" s="186"/>
      <c r="BJ14" s="186"/>
      <c r="BK14" s="186"/>
      <c r="BL14" s="186"/>
      <c r="BM14" s="186"/>
      <c r="BN14" s="186"/>
      <c r="BO14" s="186"/>
      <c r="BP14" s="188"/>
      <c r="BQ14" s="188"/>
      <c r="BR14" s="188"/>
      <c r="BS14" s="188"/>
      <c r="BT14" s="188"/>
      <c r="BU14" s="188"/>
      <c r="BV14" s="188"/>
      <c r="BW14" s="188"/>
      <c r="BX14" s="188"/>
      <c r="BY14" s="188"/>
      <c r="BZ14" s="188"/>
      <c r="CA14" s="188"/>
      <c r="CB14" s="188"/>
      <c r="CC14" s="188"/>
      <c r="CD14" s="188"/>
    </row>
    <row r="15" spans="1:82" ht="45" customHeight="1">
      <c r="A15" s="14" t="s">
        <v>94</v>
      </c>
      <c r="B15" s="14" t="s">
        <v>95</v>
      </c>
      <c r="C15" s="14" t="s">
        <v>103</v>
      </c>
      <c r="D15" s="14" t="s">
        <v>121</v>
      </c>
      <c r="E15" s="14" t="s">
        <v>122</v>
      </c>
      <c r="F15" s="203"/>
      <c r="G15" s="203"/>
      <c r="H15" s="203"/>
      <c r="I15" s="203"/>
      <c r="J15" s="203"/>
      <c r="K15" s="203">
        <v>1</v>
      </c>
      <c r="L15" s="203"/>
      <c r="M15" s="203"/>
      <c r="N15" s="203"/>
      <c r="O15" s="203"/>
      <c r="P15" s="203">
        <v>1</v>
      </c>
      <c r="Q15" s="203"/>
      <c r="R15" s="204">
        <f t="shared" si="0"/>
        <v>2</v>
      </c>
      <c r="S15" s="14" t="s">
        <v>106</v>
      </c>
      <c r="T15" s="14" t="s">
        <v>50</v>
      </c>
      <c r="U15" s="14" t="s">
        <v>123</v>
      </c>
      <c r="V15" s="14"/>
      <c r="W15" s="409" t="s">
        <v>173</v>
      </c>
      <c r="X15" s="186"/>
      <c r="Y15" s="187"/>
      <c r="Z15" s="187"/>
      <c r="AA15" s="187"/>
      <c r="AB15" s="187"/>
      <c r="AC15" s="187"/>
      <c r="AD15" s="187"/>
      <c r="AE15" s="187"/>
      <c r="AF15" s="187"/>
      <c r="AG15" s="186"/>
      <c r="AH15" s="186"/>
      <c r="AI15" s="186"/>
      <c r="AJ15" s="186"/>
      <c r="AK15" s="186"/>
      <c r="AL15" s="186"/>
      <c r="AM15" s="186"/>
      <c r="AN15" s="186"/>
      <c r="AO15" s="186"/>
      <c r="AP15" s="186"/>
      <c r="AQ15" s="186"/>
      <c r="AR15" s="186"/>
      <c r="AS15" s="186"/>
      <c r="AT15" s="186"/>
      <c r="AU15" s="186"/>
      <c r="AV15" s="186"/>
      <c r="AW15" s="186"/>
      <c r="AX15" s="186"/>
      <c r="AY15" s="186"/>
      <c r="AZ15" s="186"/>
      <c r="BA15" s="186"/>
      <c r="BB15" s="186"/>
      <c r="BC15" s="186"/>
      <c r="BD15" s="186"/>
      <c r="BE15" s="186"/>
      <c r="BF15" s="186"/>
      <c r="BG15" s="186"/>
      <c r="BH15" s="186"/>
      <c r="BI15" s="186"/>
      <c r="BJ15" s="186"/>
      <c r="BK15" s="186"/>
      <c r="BL15" s="186"/>
      <c r="BM15" s="186"/>
      <c r="BN15" s="186"/>
      <c r="BO15" s="186"/>
      <c r="BP15" s="188"/>
      <c r="BQ15" s="188"/>
      <c r="BR15" s="188"/>
      <c r="BS15" s="188"/>
      <c r="BT15" s="188"/>
      <c r="BU15" s="188"/>
      <c r="BV15" s="188"/>
      <c r="BW15" s="188"/>
      <c r="BX15" s="188"/>
      <c r="BY15" s="188"/>
      <c r="BZ15" s="188"/>
      <c r="CA15" s="188"/>
      <c r="CB15" s="188"/>
      <c r="CC15" s="188"/>
      <c r="CD15" s="188"/>
    </row>
    <row r="16" spans="1:82" ht="45" customHeight="1">
      <c r="A16" s="14" t="s">
        <v>94</v>
      </c>
      <c r="B16" s="14" t="s">
        <v>95</v>
      </c>
      <c r="C16" s="14" t="s">
        <v>103</v>
      </c>
      <c r="D16" s="14" t="s">
        <v>124</v>
      </c>
      <c r="E16" s="14" t="s">
        <v>125</v>
      </c>
      <c r="F16" s="203"/>
      <c r="G16" s="203"/>
      <c r="H16" s="203"/>
      <c r="I16" s="203"/>
      <c r="J16" s="203">
        <v>1</v>
      </c>
      <c r="K16" s="203"/>
      <c r="L16" s="203"/>
      <c r="M16" s="203"/>
      <c r="N16" s="203"/>
      <c r="O16" s="203">
        <v>1</v>
      </c>
      <c r="P16" s="203"/>
      <c r="Q16" s="203"/>
      <c r="R16" s="204">
        <f t="shared" si="0"/>
        <v>2</v>
      </c>
      <c r="S16" s="14" t="s">
        <v>106</v>
      </c>
      <c r="T16" s="14"/>
      <c r="U16" s="14"/>
      <c r="V16" s="14"/>
      <c r="W16" s="409" t="s">
        <v>126</v>
      </c>
      <c r="X16" s="186"/>
      <c r="Y16" s="187"/>
      <c r="Z16" s="187"/>
      <c r="AA16" s="187"/>
      <c r="AB16" s="187"/>
      <c r="AC16" s="187"/>
      <c r="AD16" s="187"/>
      <c r="AE16" s="187"/>
      <c r="AF16" s="187"/>
      <c r="AG16" s="186"/>
      <c r="AH16" s="186"/>
      <c r="AI16" s="186"/>
      <c r="AJ16" s="186"/>
      <c r="AK16" s="186"/>
      <c r="AL16" s="186"/>
      <c r="AM16" s="186"/>
      <c r="AN16" s="186"/>
      <c r="AO16" s="186"/>
      <c r="AP16" s="186"/>
      <c r="AQ16" s="186"/>
      <c r="AR16" s="186"/>
      <c r="AS16" s="186"/>
      <c r="AT16" s="186"/>
      <c r="AU16" s="186"/>
      <c r="AV16" s="186"/>
      <c r="AW16" s="186"/>
      <c r="AX16" s="186"/>
      <c r="AY16" s="186"/>
      <c r="AZ16" s="186"/>
      <c r="BA16" s="186"/>
      <c r="BB16" s="186"/>
      <c r="BC16" s="186"/>
      <c r="BD16" s="186"/>
      <c r="BE16" s="186"/>
      <c r="BF16" s="186"/>
      <c r="BG16" s="186"/>
      <c r="BH16" s="186"/>
      <c r="BI16" s="186"/>
      <c r="BJ16" s="186"/>
      <c r="BK16" s="186"/>
      <c r="BL16" s="186"/>
      <c r="BM16" s="186"/>
      <c r="BN16" s="186"/>
      <c r="BO16" s="186"/>
      <c r="BP16" s="188"/>
      <c r="BQ16" s="188"/>
      <c r="BR16" s="188"/>
      <c r="BS16" s="188"/>
      <c r="BT16" s="188"/>
      <c r="BU16" s="188"/>
      <c r="BV16" s="188"/>
      <c r="BW16" s="188"/>
      <c r="BX16" s="188"/>
      <c r="BY16" s="188"/>
      <c r="BZ16" s="188"/>
      <c r="CA16" s="188"/>
      <c r="CB16" s="188"/>
      <c r="CC16" s="188"/>
      <c r="CD16" s="188"/>
    </row>
    <row r="17" spans="1:82" ht="45" customHeight="1">
      <c r="A17" s="14" t="s">
        <v>94</v>
      </c>
      <c r="B17" s="14" t="s">
        <v>95</v>
      </c>
      <c r="C17" s="14" t="s">
        <v>103</v>
      </c>
      <c r="D17" s="14" t="s">
        <v>127</v>
      </c>
      <c r="E17" s="14" t="s">
        <v>128</v>
      </c>
      <c r="F17" s="203"/>
      <c r="G17" s="203"/>
      <c r="H17" s="203">
        <v>1</v>
      </c>
      <c r="I17" s="203"/>
      <c r="J17" s="203"/>
      <c r="K17" s="203">
        <v>1</v>
      </c>
      <c r="L17" s="203"/>
      <c r="M17" s="203"/>
      <c r="N17" s="203">
        <v>1</v>
      </c>
      <c r="O17" s="203"/>
      <c r="P17" s="203"/>
      <c r="Q17" s="203">
        <v>1</v>
      </c>
      <c r="R17" s="204">
        <f t="shared" si="0"/>
        <v>4</v>
      </c>
      <c r="S17" s="14" t="s">
        <v>99</v>
      </c>
      <c r="T17" s="14" t="s">
        <v>100</v>
      </c>
      <c r="U17" s="14" t="s">
        <v>129</v>
      </c>
      <c r="V17" s="14"/>
      <c r="W17" s="409" t="s">
        <v>107</v>
      </c>
      <c r="X17" s="186"/>
      <c r="Y17" s="187"/>
      <c r="Z17" s="187"/>
      <c r="AA17" s="187"/>
      <c r="AB17" s="187"/>
      <c r="AC17" s="187"/>
      <c r="AD17" s="187"/>
      <c r="AE17" s="187"/>
      <c r="AF17" s="187"/>
      <c r="AG17" s="186"/>
      <c r="AH17" s="186"/>
      <c r="AI17" s="186"/>
      <c r="AJ17" s="186"/>
      <c r="AK17" s="186"/>
      <c r="AL17" s="186"/>
      <c r="AM17" s="186"/>
      <c r="AN17" s="186"/>
      <c r="AO17" s="186"/>
      <c r="AP17" s="186"/>
      <c r="AQ17" s="186"/>
      <c r="AR17" s="186"/>
      <c r="AS17" s="186"/>
      <c r="AT17" s="186"/>
      <c r="AU17" s="186"/>
      <c r="AV17" s="186"/>
      <c r="AW17" s="186"/>
      <c r="AX17" s="186"/>
      <c r="AY17" s="186"/>
      <c r="AZ17" s="186"/>
      <c r="BA17" s="186"/>
      <c r="BB17" s="186"/>
      <c r="BC17" s="186"/>
      <c r="BD17" s="186"/>
      <c r="BE17" s="186"/>
      <c r="BF17" s="186"/>
      <c r="BG17" s="186"/>
      <c r="BH17" s="186"/>
      <c r="BI17" s="186"/>
      <c r="BJ17" s="186"/>
      <c r="BK17" s="186"/>
      <c r="BL17" s="186"/>
      <c r="BM17" s="186"/>
      <c r="BN17" s="186"/>
      <c r="BO17" s="186"/>
      <c r="BP17" s="188"/>
      <c r="BQ17" s="188"/>
      <c r="BR17" s="188"/>
      <c r="BS17" s="188"/>
      <c r="BT17" s="188"/>
      <c r="BU17" s="188"/>
      <c r="BV17" s="188"/>
      <c r="BW17" s="188"/>
      <c r="BX17" s="188"/>
      <c r="BY17" s="188"/>
      <c r="BZ17" s="188"/>
      <c r="CA17" s="188"/>
      <c r="CB17" s="188"/>
      <c r="CC17" s="188"/>
      <c r="CD17" s="188"/>
    </row>
    <row r="18" spans="1:82" ht="45" customHeight="1">
      <c r="A18" s="185" t="s">
        <v>94</v>
      </c>
      <c r="B18" s="185" t="s">
        <v>95</v>
      </c>
      <c r="C18" s="185" t="s">
        <v>103</v>
      </c>
      <c r="D18" s="185" t="s">
        <v>130</v>
      </c>
      <c r="E18" s="185" t="s">
        <v>131</v>
      </c>
      <c r="F18" s="201">
        <v>1</v>
      </c>
      <c r="G18" s="201">
        <v>1</v>
      </c>
      <c r="H18" s="201">
        <v>1</v>
      </c>
      <c r="I18" s="201">
        <v>1</v>
      </c>
      <c r="J18" s="201">
        <v>1</v>
      </c>
      <c r="K18" s="201">
        <v>1</v>
      </c>
      <c r="L18" s="201">
        <v>1</v>
      </c>
      <c r="M18" s="201">
        <v>1</v>
      </c>
      <c r="N18" s="201">
        <v>1</v>
      </c>
      <c r="O18" s="201">
        <v>1</v>
      </c>
      <c r="P18" s="201">
        <v>1</v>
      </c>
      <c r="Q18" s="201"/>
      <c r="R18" s="202">
        <f t="shared" si="0"/>
        <v>11</v>
      </c>
      <c r="S18" s="185" t="s">
        <v>50</v>
      </c>
      <c r="T18" s="185"/>
      <c r="U18" s="185" t="s">
        <v>132</v>
      </c>
      <c r="V18" s="14"/>
      <c r="W18" s="409" t="s">
        <v>107</v>
      </c>
      <c r="X18" s="186"/>
      <c r="Y18" s="187"/>
      <c r="Z18" s="187"/>
      <c r="AA18" s="187"/>
      <c r="AB18" s="187"/>
      <c r="AC18" s="187"/>
      <c r="AD18" s="187"/>
      <c r="AE18" s="187"/>
      <c r="AF18" s="187"/>
      <c r="AG18" s="186"/>
      <c r="AH18" s="186"/>
      <c r="AI18" s="186"/>
      <c r="AJ18" s="186"/>
      <c r="AK18" s="186"/>
      <c r="AL18" s="186"/>
      <c r="AM18" s="186"/>
      <c r="AN18" s="186"/>
      <c r="AO18" s="186"/>
      <c r="AP18" s="186"/>
      <c r="AQ18" s="186"/>
      <c r="AR18" s="186"/>
      <c r="AS18" s="186"/>
      <c r="AT18" s="186"/>
      <c r="AU18" s="186"/>
      <c r="AV18" s="186"/>
      <c r="AW18" s="186"/>
      <c r="AX18" s="186"/>
      <c r="AY18" s="186"/>
      <c r="AZ18" s="186"/>
      <c r="BA18" s="186"/>
      <c r="BB18" s="186"/>
      <c r="BC18" s="186"/>
      <c r="BD18" s="186"/>
      <c r="BE18" s="186"/>
      <c r="BF18" s="186"/>
      <c r="BG18" s="186"/>
      <c r="BH18" s="186"/>
      <c r="BI18" s="186"/>
      <c r="BJ18" s="186"/>
      <c r="BK18" s="186"/>
      <c r="BL18" s="186"/>
      <c r="BM18" s="186"/>
      <c r="BN18" s="186"/>
      <c r="BO18" s="186"/>
      <c r="BP18" s="188"/>
      <c r="BQ18" s="188"/>
      <c r="BR18" s="188"/>
      <c r="BS18" s="188"/>
      <c r="BT18" s="188"/>
      <c r="BU18" s="188"/>
      <c r="BV18" s="188"/>
      <c r="BW18" s="188"/>
      <c r="BX18" s="188"/>
      <c r="BY18" s="188"/>
      <c r="BZ18" s="188"/>
      <c r="CA18" s="188"/>
      <c r="CB18" s="188"/>
      <c r="CC18" s="188"/>
      <c r="CD18" s="188"/>
    </row>
    <row r="19" spans="1:82" ht="66.75" customHeight="1">
      <c r="A19" s="14" t="s">
        <v>94</v>
      </c>
      <c r="B19" s="14" t="s">
        <v>133</v>
      </c>
      <c r="C19" s="14" t="s">
        <v>134</v>
      </c>
      <c r="D19" s="14" t="s">
        <v>135</v>
      </c>
      <c r="E19" s="14" t="s">
        <v>136</v>
      </c>
      <c r="F19" s="203"/>
      <c r="G19" s="203"/>
      <c r="H19" s="203">
        <v>1</v>
      </c>
      <c r="I19" s="203"/>
      <c r="J19" s="203"/>
      <c r="K19" s="203"/>
      <c r="L19" s="203"/>
      <c r="M19" s="203"/>
      <c r="N19" s="203"/>
      <c r="O19" s="203"/>
      <c r="P19" s="203"/>
      <c r="Q19" s="203"/>
      <c r="R19" s="204">
        <f t="shared" si="0"/>
        <v>1</v>
      </c>
      <c r="S19" s="14" t="s">
        <v>120</v>
      </c>
      <c r="T19" s="14"/>
      <c r="U19" s="14"/>
      <c r="V19" s="205"/>
      <c r="W19" s="407" t="s">
        <v>1397</v>
      </c>
      <c r="X19" s="186"/>
      <c r="Y19" s="187"/>
      <c r="Z19" s="187"/>
      <c r="AA19" s="187"/>
      <c r="AB19" s="187"/>
      <c r="AC19" s="187"/>
      <c r="AD19" s="187"/>
      <c r="AE19" s="187"/>
      <c r="AF19" s="187"/>
      <c r="AG19" s="186"/>
      <c r="AH19" s="186"/>
      <c r="AI19" s="186"/>
      <c r="AJ19" s="186"/>
      <c r="AK19" s="186"/>
      <c r="AL19" s="186"/>
      <c r="AM19" s="186"/>
      <c r="AN19" s="186"/>
      <c r="AO19" s="186"/>
      <c r="AP19" s="186"/>
      <c r="AQ19" s="186"/>
      <c r="AR19" s="186"/>
      <c r="AS19" s="186"/>
      <c r="AT19" s="186"/>
      <c r="AU19" s="186"/>
      <c r="AV19" s="186"/>
      <c r="AW19" s="186"/>
      <c r="AX19" s="186"/>
      <c r="AY19" s="186"/>
      <c r="AZ19" s="186"/>
      <c r="BA19" s="186"/>
      <c r="BB19" s="186"/>
      <c r="BC19" s="186"/>
      <c r="BD19" s="186"/>
      <c r="BE19" s="186"/>
      <c r="BF19" s="186"/>
      <c r="BG19" s="186"/>
      <c r="BH19" s="186"/>
      <c r="BI19" s="186"/>
      <c r="BJ19" s="186"/>
      <c r="BK19" s="186"/>
      <c r="BL19" s="186"/>
      <c r="BM19" s="186"/>
      <c r="BN19" s="186"/>
      <c r="BO19" s="186"/>
      <c r="BP19" s="188"/>
      <c r="BQ19" s="188"/>
      <c r="BR19" s="188"/>
      <c r="BS19" s="188"/>
      <c r="BT19" s="188"/>
      <c r="BU19" s="188"/>
      <c r="BV19" s="188"/>
      <c r="BW19" s="188"/>
      <c r="BX19" s="188"/>
      <c r="BY19" s="188"/>
      <c r="BZ19" s="188"/>
      <c r="CA19" s="188"/>
      <c r="CB19" s="188"/>
      <c r="CC19" s="188"/>
      <c r="CD19" s="188"/>
    </row>
    <row r="20" spans="1:82" ht="45" customHeight="1">
      <c r="A20" s="14" t="s">
        <v>94</v>
      </c>
      <c r="B20" s="14" t="s">
        <v>133</v>
      </c>
      <c r="C20" s="14" t="s">
        <v>134</v>
      </c>
      <c r="D20" s="14" t="s">
        <v>137</v>
      </c>
      <c r="E20" s="14" t="s">
        <v>138</v>
      </c>
      <c r="F20" s="203"/>
      <c r="G20" s="203"/>
      <c r="H20" s="203">
        <v>1</v>
      </c>
      <c r="I20" s="203"/>
      <c r="J20" s="203"/>
      <c r="K20" s="203">
        <v>1</v>
      </c>
      <c r="L20" s="203"/>
      <c r="M20" s="203"/>
      <c r="N20" s="203">
        <v>1</v>
      </c>
      <c r="O20" s="203"/>
      <c r="P20" s="203"/>
      <c r="Q20" s="203"/>
      <c r="R20" s="204">
        <f t="shared" si="0"/>
        <v>3</v>
      </c>
      <c r="S20" s="14" t="s">
        <v>99</v>
      </c>
      <c r="T20" s="14" t="s">
        <v>100</v>
      </c>
      <c r="U20" s="14"/>
      <c r="V20" s="205"/>
      <c r="W20" s="407" t="s">
        <v>1397</v>
      </c>
      <c r="X20" s="186"/>
      <c r="Y20" s="187"/>
      <c r="Z20" s="187"/>
      <c r="AA20" s="187"/>
      <c r="AB20" s="187"/>
      <c r="AC20" s="187"/>
      <c r="AD20" s="187"/>
      <c r="AE20" s="187"/>
      <c r="AF20" s="187"/>
      <c r="AG20" s="186"/>
      <c r="AH20" s="186"/>
      <c r="AI20" s="186"/>
      <c r="AJ20" s="186"/>
      <c r="AK20" s="186"/>
      <c r="AL20" s="186"/>
      <c r="AM20" s="186"/>
      <c r="AN20" s="186"/>
      <c r="AO20" s="186"/>
      <c r="AP20" s="186"/>
      <c r="AQ20" s="186"/>
      <c r="AR20" s="186"/>
      <c r="AS20" s="186"/>
      <c r="AT20" s="186"/>
      <c r="AU20" s="186"/>
      <c r="AV20" s="186"/>
      <c r="AW20" s="186"/>
      <c r="AX20" s="186"/>
      <c r="AY20" s="186"/>
      <c r="AZ20" s="186"/>
      <c r="BA20" s="186"/>
      <c r="BB20" s="186"/>
      <c r="BC20" s="186"/>
      <c r="BD20" s="186"/>
      <c r="BE20" s="186"/>
      <c r="BF20" s="186"/>
      <c r="BG20" s="186"/>
      <c r="BH20" s="186"/>
      <c r="BI20" s="186"/>
      <c r="BJ20" s="186"/>
      <c r="BK20" s="186"/>
      <c r="BL20" s="186"/>
      <c r="BM20" s="186"/>
      <c r="BN20" s="186"/>
      <c r="BO20" s="186"/>
      <c r="BP20" s="188"/>
      <c r="BQ20" s="188"/>
      <c r="BR20" s="188"/>
      <c r="BS20" s="188"/>
      <c r="BT20" s="188"/>
      <c r="BU20" s="188"/>
      <c r="BV20" s="188"/>
      <c r="BW20" s="188"/>
      <c r="BX20" s="188"/>
      <c r="BY20" s="188"/>
      <c r="BZ20" s="188"/>
      <c r="CA20" s="188"/>
      <c r="CB20" s="188"/>
      <c r="CC20" s="188"/>
      <c r="CD20" s="188"/>
    </row>
    <row r="21" spans="1:82" ht="45" customHeight="1">
      <c r="A21" s="14" t="s">
        <v>94</v>
      </c>
      <c r="B21" s="14" t="s">
        <v>133</v>
      </c>
      <c r="C21" s="14" t="s">
        <v>134</v>
      </c>
      <c r="D21" s="14" t="s">
        <v>139</v>
      </c>
      <c r="E21" s="14" t="s">
        <v>140</v>
      </c>
      <c r="F21" s="203"/>
      <c r="G21" s="203"/>
      <c r="H21" s="203"/>
      <c r="I21" s="203"/>
      <c r="J21" s="203"/>
      <c r="K21" s="203"/>
      <c r="L21" s="203"/>
      <c r="M21" s="203"/>
      <c r="N21" s="203"/>
      <c r="O21" s="203">
        <v>1</v>
      </c>
      <c r="P21" s="203"/>
      <c r="Q21" s="203"/>
      <c r="R21" s="204">
        <f t="shared" si="0"/>
        <v>1</v>
      </c>
      <c r="S21" s="14" t="s">
        <v>117</v>
      </c>
      <c r="T21" s="14" t="s">
        <v>99</v>
      </c>
      <c r="U21" s="14" t="s">
        <v>101</v>
      </c>
      <c r="V21" s="205"/>
      <c r="W21" s="407" t="s">
        <v>1397</v>
      </c>
      <c r="X21" s="186"/>
      <c r="Y21" s="187"/>
      <c r="Z21" s="187"/>
      <c r="AA21" s="187"/>
      <c r="AB21" s="187"/>
      <c r="AC21" s="187"/>
      <c r="AD21" s="187"/>
      <c r="AE21" s="187"/>
      <c r="AF21" s="187"/>
      <c r="AG21" s="186"/>
      <c r="AH21" s="186"/>
      <c r="AI21" s="186"/>
      <c r="AJ21" s="186"/>
      <c r="AK21" s="186"/>
      <c r="AL21" s="186"/>
      <c r="AM21" s="186"/>
      <c r="AN21" s="186"/>
      <c r="AO21" s="186"/>
      <c r="AP21" s="186"/>
      <c r="AQ21" s="186"/>
      <c r="AR21" s="186"/>
      <c r="AS21" s="186"/>
      <c r="AT21" s="186"/>
      <c r="AU21" s="186"/>
      <c r="AV21" s="186"/>
      <c r="AW21" s="186"/>
      <c r="AX21" s="186"/>
      <c r="AY21" s="186"/>
      <c r="AZ21" s="186"/>
      <c r="BA21" s="186"/>
      <c r="BB21" s="186"/>
      <c r="BC21" s="186"/>
      <c r="BD21" s="186"/>
      <c r="BE21" s="186"/>
      <c r="BF21" s="186"/>
      <c r="BG21" s="186"/>
      <c r="BH21" s="186"/>
      <c r="BI21" s="186"/>
      <c r="BJ21" s="186"/>
      <c r="BK21" s="186"/>
      <c r="BL21" s="186"/>
      <c r="BM21" s="186"/>
      <c r="BN21" s="186"/>
      <c r="BO21" s="186"/>
      <c r="BP21" s="188"/>
      <c r="BQ21" s="188"/>
      <c r="BR21" s="188"/>
      <c r="BS21" s="188"/>
      <c r="BT21" s="188"/>
      <c r="BU21" s="188"/>
      <c r="BV21" s="188"/>
      <c r="BW21" s="188"/>
      <c r="BX21" s="188"/>
      <c r="BY21" s="188"/>
      <c r="BZ21" s="188"/>
      <c r="CA21" s="188"/>
      <c r="CB21" s="188"/>
      <c r="CC21" s="188"/>
      <c r="CD21" s="188"/>
    </row>
    <row r="22" spans="1:82" ht="45" customHeight="1">
      <c r="A22" s="14" t="s">
        <v>94</v>
      </c>
      <c r="B22" s="14" t="s">
        <v>133</v>
      </c>
      <c r="C22" s="14" t="s">
        <v>134</v>
      </c>
      <c r="D22" s="14" t="s">
        <v>141</v>
      </c>
      <c r="E22" s="14" t="s">
        <v>142</v>
      </c>
      <c r="F22" s="203"/>
      <c r="G22" s="203"/>
      <c r="H22" s="203"/>
      <c r="I22" s="203"/>
      <c r="J22" s="203"/>
      <c r="K22" s="203"/>
      <c r="L22" s="203"/>
      <c r="M22" s="203"/>
      <c r="N22" s="203"/>
      <c r="O22" s="203"/>
      <c r="P22" s="203"/>
      <c r="Q22" s="203">
        <v>1</v>
      </c>
      <c r="R22" s="204">
        <f t="shared" si="0"/>
        <v>1</v>
      </c>
      <c r="S22" s="14" t="s">
        <v>99</v>
      </c>
      <c r="T22" s="14" t="s">
        <v>100</v>
      </c>
      <c r="U22" s="14"/>
      <c r="V22" s="205"/>
      <c r="W22" s="407" t="s">
        <v>1397</v>
      </c>
      <c r="X22" s="186"/>
      <c r="Y22" s="187"/>
      <c r="Z22" s="187"/>
      <c r="AA22" s="187"/>
      <c r="AB22" s="187"/>
      <c r="AC22" s="187"/>
      <c r="AD22" s="187"/>
      <c r="AE22" s="187"/>
      <c r="AF22" s="187"/>
      <c r="AG22" s="186"/>
      <c r="AH22" s="186"/>
      <c r="AI22" s="186"/>
      <c r="AJ22" s="186"/>
      <c r="AK22" s="186"/>
      <c r="AL22" s="186"/>
      <c r="AM22" s="186"/>
      <c r="AN22" s="186"/>
      <c r="AO22" s="186"/>
      <c r="AP22" s="186"/>
      <c r="AQ22" s="186"/>
      <c r="AR22" s="186"/>
      <c r="AS22" s="186"/>
      <c r="AT22" s="186"/>
      <c r="AU22" s="186"/>
      <c r="AV22" s="186"/>
      <c r="AW22" s="186"/>
      <c r="AX22" s="186"/>
      <c r="AY22" s="186"/>
      <c r="AZ22" s="186"/>
      <c r="BA22" s="186"/>
      <c r="BB22" s="186"/>
      <c r="BC22" s="186"/>
      <c r="BD22" s="186"/>
      <c r="BE22" s="186"/>
      <c r="BF22" s="186"/>
      <c r="BG22" s="186"/>
      <c r="BH22" s="186"/>
      <c r="BI22" s="186"/>
      <c r="BJ22" s="186"/>
      <c r="BK22" s="186"/>
      <c r="BL22" s="186"/>
      <c r="BM22" s="186"/>
      <c r="BN22" s="186"/>
      <c r="BO22" s="186"/>
      <c r="BP22" s="188"/>
      <c r="BQ22" s="188"/>
      <c r="BR22" s="188"/>
      <c r="BS22" s="188"/>
      <c r="BT22" s="188"/>
      <c r="BU22" s="188"/>
      <c r="BV22" s="188"/>
      <c r="BW22" s="188"/>
      <c r="BX22" s="188"/>
      <c r="BY22" s="188"/>
      <c r="BZ22" s="188"/>
      <c r="CA22" s="188"/>
      <c r="CB22" s="188"/>
      <c r="CC22" s="188"/>
      <c r="CD22" s="188"/>
    </row>
    <row r="23" spans="1:82" ht="45" customHeight="1">
      <c r="A23" s="14" t="s">
        <v>94</v>
      </c>
      <c r="B23" s="14" t="s">
        <v>133</v>
      </c>
      <c r="C23" s="14" t="s">
        <v>134</v>
      </c>
      <c r="D23" s="14" t="s">
        <v>143</v>
      </c>
      <c r="E23" s="14" t="s">
        <v>144</v>
      </c>
      <c r="F23" s="203"/>
      <c r="G23" s="203"/>
      <c r="H23" s="203">
        <v>1</v>
      </c>
      <c r="I23" s="203"/>
      <c r="J23" s="203"/>
      <c r="K23" s="203"/>
      <c r="L23" s="203"/>
      <c r="M23" s="203"/>
      <c r="N23" s="203"/>
      <c r="O23" s="203"/>
      <c r="P23" s="203"/>
      <c r="Q23" s="203"/>
      <c r="R23" s="204">
        <f t="shared" si="0"/>
        <v>1</v>
      </c>
      <c r="S23" s="14" t="s">
        <v>99</v>
      </c>
      <c r="T23" s="14" t="s">
        <v>100</v>
      </c>
      <c r="U23" s="14"/>
      <c r="V23" s="205"/>
      <c r="W23" s="407" t="s">
        <v>1397</v>
      </c>
      <c r="X23" s="186"/>
      <c r="Y23" s="187"/>
      <c r="Z23" s="187"/>
      <c r="AA23" s="187"/>
      <c r="AB23" s="187"/>
      <c r="AC23" s="187"/>
      <c r="AD23" s="187"/>
      <c r="AE23" s="187"/>
      <c r="AF23" s="187"/>
      <c r="AG23" s="186"/>
      <c r="AH23" s="186"/>
      <c r="AI23" s="186"/>
      <c r="AJ23" s="186"/>
      <c r="AK23" s="186"/>
      <c r="AL23" s="186"/>
      <c r="AM23" s="186"/>
      <c r="AN23" s="186"/>
      <c r="AO23" s="186"/>
      <c r="AP23" s="186"/>
      <c r="AQ23" s="186"/>
      <c r="AR23" s="186"/>
      <c r="AS23" s="186"/>
      <c r="AT23" s="186"/>
      <c r="AU23" s="186"/>
      <c r="AV23" s="186"/>
      <c r="AW23" s="186"/>
      <c r="AX23" s="186"/>
      <c r="AY23" s="186"/>
      <c r="AZ23" s="186"/>
      <c r="BA23" s="186"/>
      <c r="BB23" s="186"/>
      <c r="BC23" s="186"/>
      <c r="BD23" s="186"/>
      <c r="BE23" s="186"/>
      <c r="BF23" s="186"/>
      <c r="BG23" s="186"/>
      <c r="BH23" s="186"/>
      <c r="BI23" s="186"/>
      <c r="BJ23" s="186"/>
      <c r="BK23" s="186"/>
      <c r="BL23" s="186"/>
      <c r="BM23" s="186"/>
      <c r="BN23" s="186"/>
      <c r="BO23" s="186"/>
      <c r="BP23" s="188"/>
      <c r="BQ23" s="188"/>
      <c r="BR23" s="188"/>
      <c r="BS23" s="188"/>
      <c r="BT23" s="188"/>
      <c r="BU23" s="188"/>
      <c r="BV23" s="188"/>
      <c r="BW23" s="188"/>
      <c r="BX23" s="188"/>
      <c r="BY23" s="188"/>
      <c r="BZ23" s="188"/>
      <c r="CA23" s="188"/>
      <c r="CB23" s="188"/>
      <c r="CC23" s="188"/>
      <c r="CD23" s="188"/>
    </row>
    <row r="24" spans="1:82" s="189" customFormat="1" ht="57.75" customHeight="1">
      <c r="A24" s="14" t="s">
        <v>94</v>
      </c>
      <c r="B24" s="14" t="s">
        <v>133</v>
      </c>
      <c r="C24" s="14" t="s">
        <v>134</v>
      </c>
      <c r="D24" s="14" t="s">
        <v>145</v>
      </c>
      <c r="E24" s="14" t="s">
        <v>146</v>
      </c>
      <c r="F24" s="203"/>
      <c r="G24" s="203"/>
      <c r="H24" s="203"/>
      <c r="I24" s="203"/>
      <c r="J24" s="203">
        <v>1</v>
      </c>
      <c r="K24" s="203"/>
      <c r="L24" s="203"/>
      <c r="M24" s="203"/>
      <c r="N24" s="203"/>
      <c r="O24" s="203"/>
      <c r="P24" s="203"/>
      <c r="Q24" s="203"/>
      <c r="R24" s="204">
        <f t="shared" si="0"/>
        <v>1</v>
      </c>
      <c r="S24" s="14" t="s">
        <v>99</v>
      </c>
      <c r="T24" s="14" t="s">
        <v>100</v>
      </c>
      <c r="U24" s="14"/>
      <c r="V24" s="205"/>
      <c r="W24" s="407" t="s">
        <v>1397</v>
      </c>
      <c r="X24" s="186"/>
      <c r="Y24" s="186"/>
      <c r="Z24" s="186"/>
      <c r="AA24" s="186"/>
      <c r="AB24" s="186"/>
      <c r="AC24" s="186"/>
      <c r="AD24" s="186"/>
      <c r="AE24" s="186"/>
      <c r="AF24" s="186"/>
      <c r="AG24" s="186"/>
      <c r="AH24" s="186"/>
      <c r="AI24" s="186"/>
      <c r="AJ24" s="186"/>
      <c r="AK24" s="186"/>
      <c r="AL24" s="186"/>
      <c r="AM24" s="186"/>
      <c r="AN24" s="186"/>
      <c r="AO24" s="186"/>
      <c r="AP24" s="186"/>
      <c r="AQ24" s="186"/>
      <c r="AR24" s="186"/>
      <c r="AS24" s="186"/>
      <c r="AT24" s="186"/>
      <c r="AU24" s="186"/>
      <c r="AV24" s="186"/>
      <c r="AW24" s="186"/>
      <c r="AX24" s="186"/>
      <c r="AY24" s="186"/>
      <c r="AZ24" s="186"/>
      <c r="BA24" s="186"/>
      <c r="BB24" s="186"/>
      <c r="BC24" s="186"/>
      <c r="BD24" s="186"/>
      <c r="BE24" s="186"/>
      <c r="BF24" s="186"/>
      <c r="BG24" s="186"/>
      <c r="BH24" s="186"/>
      <c r="BI24" s="186"/>
      <c r="BJ24" s="186"/>
      <c r="BK24" s="186"/>
      <c r="BL24" s="186"/>
      <c r="BM24" s="186"/>
      <c r="BN24" s="186"/>
      <c r="BO24" s="186"/>
      <c r="BP24" s="186"/>
      <c r="BQ24" s="186"/>
      <c r="BR24" s="186"/>
      <c r="BS24" s="186"/>
      <c r="BT24" s="186"/>
      <c r="BU24" s="186"/>
      <c r="BV24" s="186"/>
      <c r="BW24" s="186"/>
      <c r="BX24" s="186"/>
      <c r="BY24" s="186"/>
      <c r="BZ24" s="186"/>
      <c r="CA24" s="186"/>
      <c r="CB24" s="186"/>
      <c r="CC24" s="186"/>
      <c r="CD24" s="186"/>
    </row>
    <row r="25" spans="1:82" ht="45" customHeight="1">
      <c r="A25" s="217" t="s">
        <v>94</v>
      </c>
      <c r="B25" s="217" t="s">
        <v>133</v>
      </c>
      <c r="C25" s="221" t="s">
        <v>147</v>
      </c>
      <c r="D25" s="221" t="s">
        <v>148</v>
      </c>
      <c r="E25" s="217" t="s">
        <v>149</v>
      </c>
      <c r="F25" s="227">
        <v>1</v>
      </c>
      <c r="G25" s="227">
        <v>1</v>
      </c>
      <c r="H25" s="227">
        <v>1</v>
      </c>
      <c r="I25" s="227">
        <v>1</v>
      </c>
      <c r="J25" s="227">
        <v>1</v>
      </c>
      <c r="K25" s="227">
        <v>1</v>
      </c>
      <c r="L25" s="227">
        <v>1</v>
      </c>
      <c r="M25" s="227">
        <v>1</v>
      </c>
      <c r="N25" s="227">
        <v>1</v>
      </c>
      <c r="O25" s="227">
        <v>1</v>
      </c>
      <c r="P25" s="227">
        <v>1</v>
      </c>
      <c r="Q25" s="227">
        <v>1</v>
      </c>
      <c r="R25" s="231">
        <v>12</v>
      </c>
      <c r="S25" s="217" t="s">
        <v>106</v>
      </c>
      <c r="T25" s="217"/>
      <c r="U25" s="217"/>
      <c r="V25" s="200"/>
      <c r="W25" s="410" t="s">
        <v>150</v>
      </c>
      <c r="X25" s="186"/>
      <c r="Y25" s="187"/>
      <c r="Z25" s="187"/>
      <c r="AA25" s="187"/>
      <c r="AB25" s="187"/>
      <c r="AC25" s="187"/>
      <c r="AD25" s="187"/>
      <c r="AE25" s="187"/>
      <c r="AF25" s="187"/>
      <c r="AG25" s="186"/>
      <c r="AH25" s="186"/>
      <c r="AI25" s="186"/>
      <c r="AJ25" s="186"/>
      <c r="AK25" s="186"/>
      <c r="AL25" s="186"/>
      <c r="AM25" s="186"/>
      <c r="AN25" s="186"/>
      <c r="AO25" s="186"/>
      <c r="AP25" s="186"/>
      <c r="AQ25" s="186"/>
      <c r="AR25" s="186"/>
      <c r="AS25" s="186"/>
      <c r="AT25" s="186"/>
      <c r="AU25" s="186"/>
      <c r="AV25" s="186"/>
      <c r="AW25" s="186"/>
      <c r="AX25" s="186"/>
      <c r="AY25" s="186"/>
      <c r="AZ25" s="186"/>
      <c r="BA25" s="186"/>
      <c r="BB25" s="186"/>
      <c r="BC25" s="186"/>
      <c r="BD25" s="186"/>
      <c r="BE25" s="186"/>
      <c r="BF25" s="186"/>
      <c r="BG25" s="186"/>
      <c r="BH25" s="186"/>
      <c r="BI25" s="186"/>
      <c r="BJ25" s="186"/>
      <c r="BK25" s="186"/>
      <c r="BL25" s="186"/>
      <c r="BM25" s="186"/>
      <c r="BN25" s="186"/>
      <c r="BO25" s="186"/>
      <c r="BP25" s="188"/>
      <c r="BQ25" s="188"/>
      <c r="BR25" s="188"/>
      <c r="BS25" s="188"/>
      <c r="BT25" s="188"/>
      <c r="BU25" s="188"/>
      <c r="BV25" s="188"/>
      <c r="BW25" s="188"/>
      <c r="BX25" s="188"/>
      <c r="BY25" s="188"/>
      <c r="BZ25" s="188"/>
      <c r="CA25" s="188"/>
      <c r="CB25" s="188"/>
      <c r="CC25" s="188"/>
      <c r="CD25" s="188"/>
    </row>
    <row r="26" spans="1:82" ht="45" customHeight="1">
      <c r="A26" s="217" t="s">
        <v>94</v>
      </c>
      <c r="B26" s="217" t="s">
        <v>133</v>
      </c>
      <c r="C26" s="221" t="s">
        <v>147</v>
      </c>
      <c r="D26" s="221" t="s">
        <v>151</v>
      </c>
      <c r="E26" s="217" t="s">
        <v>152</v>
      </c>
      <c r="F26" s="227"/>
      <c r="G26" s="227"/>
      <c r="H26" s="227"/>
      <c r="I26" s="227"/>
      <c r="J26" s="227"/>
      <c r="K26" s="227">
        <v>1</v>
      </c>
      <c r="L26" s="227"/>
      <c r="M26" s="227"/>
      <c r="N26" s="227"/>
      <c r="O26" s="227"/>
      <c r="P26" s="227"/>
      <c r="Q26" s="227">
        <v>1</v>
      </c>
      <c r="R26" s="231">
        <v>2</v>
      </c>
      <c r="S26" s="217" t="s">
        <v>120</v>
      </c>
      <c r="T26" s="217"/>
      <c r="U26" s="217"/>
      <c r="V26" s="200"/>
      <c r="W26" s="410" t="s">
        <v>150</v>
      </c>
      <c r="X26" s="186"/>
      <c r="Y26" s="187"/>
      <c r="Z26" s="187"/>
      <c r="AA26" s="187"/>
      <c r="AB26" s="187"/>
      <c r="AC26" s="187"/>
      <c r="AD26" s="187"/>
      <c r="AE26" s="187"/>
      <c r="AF26" s="187"/>
      <c r="AG26" s="186"/>
      <c r="AH26" s="186"/>
      <c r="AI26" s="186"/>
      <c r="AJ26" s="186"/>
      <c r="AK26" s="186"/>
      <c r="AL26" s="186"/>
      <c r="AM26" s="186"/>
      <c r="AN26" s="186"/>
      <c r="AO26" s="186"/>
      <c r="AP26" s="186"/>
      <c r="AQ26" s="186"/>
      <c r="AR26" s="186"/>
      <c r="AS26" s="186"/>
      <c r="AT26" s="186"/>
      <c r="AU26" s="186"/>
      <c r="AV26" s="186"/>
      <c r="AW26" s="186"/>
      <c r="AX26" s="186"/>
      <c r="AY26" s="186"/>
      <c r="AZ26" s="186"/>
      <c r="BA26" s="186"/>
      <c r="BB26" s="186"/>
      <c r="BC26" s="186"/>
      <c r="BD26" s="186"/>
      <c r="BE26" s="186"/>
      <c r="BF26" s="186"/>
      <c r="BG26" s="186"/>
      <c r="BH26" s="186"/>
      <c r="BI26" s="186"/>
      <c r="BJ26" s="186"/>
      <c r="BK26" s="186"/>
      <c r="BL26" s="186"/>
      <c r="BM26" s="186"/>
      <c r="BN26" s="186"/>
      <c r="BO26" s="186"/>
      <c r="BP26" s="188"/>
      <c r="BQ26" s="188"/>
      <c r="BR26" s="188"/>
      <c r="BS26" s="188"/>
      <c r="BT26" s="188"/>
      <c r="BU26" s="188"/>
      <c r="BV26" s="188"/>
      <c r="BW26" s="188"/>
      <c r="BX26" s="188"/>
      <c r="BY26" s="188"/>
      <c r="BZ26" s="188"/>
      <c r="CA26" s="188"/>
      <c r="CB26" s="188"/>
      <c r="CC26" s="188"/>
      <c r="CD26" s="188"/>
    </row>
    <row r="27" spans="1:82" ht="45" customHeight="1">
      <c r="A27" s="217" t="s">
        <v>94</v>
      </c>
      <c r="B27" s="217" t="s">
        <v>133</v>
      </c>
      <c r="C27" s="221" t="s">
        <v>147</v>
      </c>
      <c r="D27" s="221" t="s">
        <v>153</v>
      </c>
      <c r="E27" s="217" t="s">
        <v>154</v>
      </c>
      <c r="F27" s="227"/>
      <c r="G27" s="227"/>
      <c r="H27" s="227"/>
      <c r="I27" s="227"/>
      <c r="J27" s="227"/>
      <c r="K27" s="227"/>
      <c r="L27" s="227">
        <v>1</v>
      </c>
      <c r="M27" s="227"/>
      <c r="N27" s="227"/>
      <c r="O27" s="227"/>
      <c r="P27" s="227"/>
      <c r="Q27" s="227">
        <v>1</v>
      </c>
      <c r="R27" s="231">
        <v>2</v>
      </c>
      <c r="S27" s="217" t="s">
        <v>120</v>
      </c>
      <c r="T27" s="217" t="s">
        <v>106</v>
      </c>
      <c r="U27" s="217"/>
      <c r="V27" s="200"/>
      <c r="W27" s="410" t="s">
        <v>150</v>
      </c>
      <c r="X27" s="186"/>
      <c r="Y27" s="187"/>
      <c r="Z27" s="187"/>
      <c r="AA27" s="187"/>
      <c r="AB27" s="187"/>
      <c r="AC27" s="187"/>
      <c r="AD27" s="187"/>
      <c r="AE27" s="187"/>
      <c r="AF27" s="187"/>
      <c r="AG27" s="186"/>
      <c r="AH27" s="186"/>
      <c r="AI27" s="186"/>
      <c r="AJ27" s="186"/>
      <c r="AK27" s="186"/>
      <c r="AL27" s="186"/>
      <c r="AM27" s="186"/>
      <c r="AN27" s="186"/>
      <c r="AO27" s="186"/>
      <c r="AP27" s="186"/>
      <c r="AQ27" s="186"/>
      <c r="AR27" s="186"/>
      <c r="AS27" s="186"/>
      <c r="AT27" s="186"/>
      <c r="AU27" s="186"/>
      <c r="AV27" s="186"/>
      <c r="AW27" s="186"/>
      <c r="AX27" s="186"/>
      <c r="AY27" s="186"/>
      <c r="AZ27" s="186"/>
      <c r="BA27" s="186"/>
      <c r="BB27" s="186"/>
      <c r="BC27" s="186"/>
      <c r="BD27" s="186"/>
      <c r="BE27" s="186"/>
      <c r="BF27" s="186"/>
      <c r="BG27" s="186"/>
      <c r="BH27" s="186"/>
      <c r="BI27" s="186"/>
      <c r="BJ27" s="186"/>
      <c r="BK27" s="186"/>
      <c r="BL27" s="186"/>
      <c r="BM27" s="186"/>
      <c r="BN27" s="186"/>
      <c r="BO27" s="186"/>
      <c r="BP27" s="188"/>
      <c r="BQ27" s="188"/>
      <c r="BR27" s="188"/>
      <c r="BS27" s="188"/>
      <c r="BT27" s="188"/>
      <c r="BU27" s="188"/>
      <c r="BV27" s="188"/>
      <c r="BW27" s="188"/>
      <c r="BX27" s="188"/>
      <c r="BY27" s="188"/>
      <c r="BZ27" s="188"/>
      <c r="CA27" s="188"/>
      <c r="CB27" s="188"/>
      <c r="CC27" s="188"/>
      <c r="CD27" s="188"/>
    </row>
    <row r="28" spans="1:82" ht="45" customHeight="1">
      <c r="A28" s="217" t="s">
        <v>94</v>
      </c>
      <c r="B28" s="217" t="s">
        <v>133</v>
      </c>
      <c r="C28" s="221" t="s">
        <v>147</v>
      </c>
      <c r="D28" s="221" t="s">
        <v>155</v>
      </c>
      <c r="E28" s="217" t="s">
        <v>156</v>
      </c>
      <c r="F28" s="227"/>
      <c r="G28" s="227"/>
      <c r="H28" s="227"/>
      <c r="I28" s="227"/>
      <c r="J28" s="227"/>
      <c r="K28" s="227"/>
      <c r="L28" s="227">
        <v>1</v>
      </c>
      <c r="M28" s="227"/>
      <c r="N28" s="227"/>
      <c r="O28" s="227"/>
      <c r="P28" s="227"/>
      <c r="Q28" s="227"/>
      <c r="R28" s="231">
        <v>1</v>
      </c>
      <c r="S28" s="227" t="s">
        <v>157</v>
      </c>
      <c r="T28" s="217"/>
      <c r="U28" s="217"/>
      <c r="V28" s="200"/>
      <c r="W28" s="410" t="s">
        <v>150</v>
      </c>
      <c r="X28" s="186"/>
      <c r="Y28" s="187"/>
      <c r="Z28" s="187"/>
      <c r="AA28" s="187"/>
      <c r="AB28" s="187"/>
      <c r="AC28" s="187"/>
      <c r="AD28" s="187"/>
      <c r="AE28" s="187"/>
      <c r="AF28" s="187"/>
      <c r="AG28" s="186"/>
      <c r="AH28" s="186"/>
      <c r="AI28" s="186"/>
      <c r="AJ28" s="186"/>
      <c r="AK28" s="186"/>
      <c r="AL28" s="186"/>
      <c r="AM28" s="186"/>
      <c r="AN28" s="186"/>
      <c r="AO28" s="186"/>
      <c r="AP28" s="186"/>
      <c r="AQ28" s="186"/>
      <c r="AR28" s="186"/>
      <c r="AS28" s="186"/>
      <c r="AT28" s="186"/>
      <c r="AU28" s="186"/>
      <c r="AV28" s="186"/>
      <c r="AW28" s="186"/>
      <c r="AX28" s="186"/>
      <c r="AY28" s="186"/>
      <c r="AZ28" s="186"/>
      <c r="BA28" s="186"/>
      <c r="BB28" s="186"/>
      <c r="BC28" s="186"/>
      <c r="BD28" s="186"/>
      <c r="BE28" s="186"/>
      <c r="BF28" s="186"/>
      <c r="BG28" s="186"/>
      <c r="BH28" s="186"/>
      <c r="BI28" s="186"/>
      <c r="BJ28" s="186"/>
      <c r="BK28" s="186"/>
      <c r="BL28" s="186"/>
      <c r="BM28" s="186"/>
      <c r="BN28" s="186"/>
      <c r="BO28" s="186"/>
      <c r="BP28" s="188"/>
      <c r="BQ28" s="188"/>
      <c r="BR28" s="188"/>
      <c r="BS28" s="188"/>
      <c r="BT28" s="188"/>
      <c r="BU28" s="188"/>
      <c r="BV28" s="188"/>
      <c r="BW28" s="188"/>
      <c r="BX28" s="188"/>
      <c r="BY28" s="188"/>
      <c r="BZ28" s="188"/>
      <c r="CA28" s="188"/>
      <c r="CB28" s="188"/>
      <c r="CC28" s="188"/>
      <c r="CD28" s="188"/>
    </row>
    <row r="29" spans="1:82" ht="45" customHeight="1">
      <c r="A29" s="220" t="s">
        <v>158</v>
      </c>
      <c r="B29" s="220" t="s">
        <v>159</v>
      </c>
      <c r="C29" s="221" t="s">
        <v>160</v>
      </c>
      <c r="D29" s="221" t="s">
        <v>161</v>
      </c>
      <c r="E29" s="221" t="s">
        <v>162</v>
      </c>
      <c r="F29" s="221">
        <v>1</v>
      </c>
      <c r="G29" s="221">
        <v>1</v>
      </c>
      <c r="H29" s="221">
        <v>1</v>
      </c>
      <c r="I29" s="221">
        <v>1</v>
      </c>
      <c r="J29" s="221">
        <v>1</v>
      </c>
      <c r="K29" s="221">
        <v>1</v>
      </c>
      <c r="L29" s="221">
        <v>1</v>
      </c>
      <c r="M29" s="221">
        <v>1</v>
      </c>
      <c r="N29" s="228">
        <v>1</v>
      </c>
      <c r="O29" s="228">
        <v>1</v>
      </c>
      <c r="P29" s="228">
        <v>1</v>
      </c>
      <c r="Q29" s="228">
        <v>1</v>
      </c>
      <c r="R29" s="234">
        <f t="shared" ref="R29:R54" si="1">SUM(F29:Q29)</f>
        <v>12</v>
      </c>
      <c r="S29" s="221" t="s">
        <v>100</v>
      </c>
      <c r="T29" s="221" t="s">
        <v>163</v>
      </c>
      <c r="U29" s="228"/>
      <c r="V29" s="194"/>
      <c r="W29" s="407" t="s">
        <v>164</v>
      </c>
      <c r="X29" s="186"/>
      <c r="Y29" s="187"/>
      <c r="Z29" s="187"/>
      <c r="AA29" s="187"/>
      <c r="AB29" s="187"/>
      <c r="AC29" s="187"/>
      <c r="AD29" s="187"/>
      <c r="AE29" s="187"/>
      <c r="AF29" s="187"/>
      <c r="AG29" s="186"/>
      <c r="AH29" s="186"/>
      <c r="AI29" s="186"/>
      <c r="AJ29" s="186"/>
      <c r="AK29" s="186"/>
      <c r="AL29" s="186"/>
      <c r="AM29" s="186"/>
      <c r="AN29" s="186"/>
      <c r="AO29" s="186"/>
      <c r="AP29" s="186"/>
      <c r="AQ29" s="186"/>
      <c r="AR29" s="186"/>
      <c r="AS29" s="186"/>
      <c r="AT29" s="186"/>
      <c r="AU29" s="186"/>
      <c r="AV29" s="186"/>
      <c r="AW29" s="186"/>
      <c r="AX29" s="186"/>
      <c r="AY29" s="186"/>
      <c r="AZ29" s="186"/>
      <c r="BA29" s="186"/>
      <c r="BB29" s="186"/>
      <c r="BC29" s="186"/>
      <c r="BD29" s="186"/>
      <c r="BE29" s="186"/>
      <c r="BF29" s="186"/>
      <c r="BG29" s="186"/>
      <c r="BH29" s="186"/>
      <c r="BI29" s="186"/>
      <c r="BJ29" s="186"/>
      <c r="BK29" s="186"/>
      <c r="BL29" s="186"/>
      <c r="BM29" s="186"/>
      <c r="BN29" s="186"/>
      <c r="BO29" s="186"/>
      <c r="BP29" s="188"/>
      <c r="BQ29" s="188"/>
      <c r="BR29" s="188"/>
      <c r="BS29" s="188"/>
      <c r="BT29" s="188"/>
      <c r="BU29" s="188"/>
      <c r="BV29" s="188"/>
      <c r="BW29" s="188"/>
      <c r="BX29" s="188"/>
      <c r="BY29" s="188"/>
      <c r="BZ29" s="188"/>
      <c r="CA29" s="188"/>
      <c r="CB29" s="188"/>
      <c r="CC29" s="188"/>
      <c r="CD29" s="188"/>
    </row>
    <row r="30" spans="1:82" ht="45" customHeight="1">
      <c r="A30" s="185" t="s">
        <v>94</v>
      </c>
      <c r="B30" s="185" t="s">
        <v>165</v>
      </c>
      <c r="C30" s="185" t="s">
        <v>166</v>
      </c>
      <c r="D30" s="185" t="s">
        <v>167</v>
      </c>
      <c r="E30" s="185" t="s">
        <v>168</v>
      </c>
      <c r="F30" s="201">
        <v>1</v>
      </c>
      <c r="G30" s="201">
        <v>1</v>
      </c>
      <c r="H30" s="201">
        <v>1</v>
      </c>
      <c r="I30" s="201">
        <v>1</v>
      </c>
      <c r="J30" s="201">
        <v>1</v>
      </c>
      <c r="K30" s="201">
        <v>1</v>
      </c>
      <c r="L30" s="201">
        <v>1</v>
      </c>
      <c r="M30" s="201">
        <v>1</v>
      </c>
      <c r="N30" s="201">
        <v>1</v>
      </c>
      <c r="O30" s="201">
        <v>1</v>
      </c>
      <c r="P30" s="201">
        <v>1</v>
      </c>
      <c r="Q30" s="201">
        <v>1</v>
      </c>
      <c r="R30" s="202">
        <f t="shared" si="1"/>
        <v>12</v>
      </c>
      <c r="S30" s="185" t="s">
        <v>117</v>
      </c>
      <c r="T30" s="185"/>
      <c r="U30" s="185"/>
      <c r="V30" s="199"/>
      <c r="W30" s="407" t="s">
        <v>193</v>
      </c>
      <c r="X30" s="186"/>
      <c r="Y30" s="187"/>
      <c r="Z30" s="187"/>
      <c r="AA30" s="187"/>
      <c r="AB30" s="187"/>
      <c r="AC30" s="187"/>
      <c r="AD30" s="187"/>
      <c r="AE30" s="187"/>
      <c r="AF30" s="187"/>
      <c r="AG30" s="186"/>
      <c r="AH30" s="186"/>
      <c r="AI30" s="186"/>
      <c r="AJ30" s="186"/>
      <c r="AK30" s="186"/>
      <c r="AL30" s="186"/>
      <c r="AM30" s="186"/>
      <c r="AN30" s="186"/>
      <c r="AO30" s="186"/>
      <c r="AP30" s="186"/>
      <c r="AQ30" s="186"/>
      <c r="AR30" s="186"/>
      <c r="AS30" s="186"/>
      <c r="AT30" s="186"/>
      <c r="AU30" s="186"/>
      <c r="AV30" s="186"/>
      <c r="AW30" s="186"/>
      <c r="AX30" s="186"/>
      <c r="AY30" s="186"/>
      <c r="AZ30" s="186"/>
      <c r="BA30" s="186"/>
      <c r="BB30" s="186"/>
      <c r="BC30" s="186"/>
      <c r="BD30" s="186"/>
      <c r="BE30" s="186"/>
      <c r="BF30" s="186"/>
      <c r="BG30" s="186"/>
      <c r="BH30" s="186"/>
      <c r="BI30" s="186"/>
      <c r="BJ30" s="186"/>
      <c r="BK30" s="186"/>
      <c r="BL30" s="186"/>
      <c r="BM30" s="186"/>
      <c r="BN30" s="186"/>
      <c r="BO30" s="186"/>
      <c r="BP30" s="188"/>
      <c r="BQ30" s="188"/>
      <c r="BR30" s="188"/>
      <c r="BS30" s="188"/>
      <c r="BT30" s="188"/>
      <c r="BU30" s="188"/>
      <c r="BV30" s="188"/>
      <c r="BW30" s="188"/>
      <c r="BX30" s="188"/>
      <c r="BY30" s="188"/>
      <c r="BZ30" s="188"/>
      <c r="CA30" s="188"/>
      <c r="CB30" s="188"/>
      <c r="CC30" s="188"/>
      <c r="CD30" s="188"/>
    </row>
    <row r="31" spans="1:82" ht="45" customHeight="1">
      <c r="A31" s="218" t="s">
        <v>94</v>
      </c>
      <c r="B31" s="218" t="s">
        <v>169</v>
      </c>
      <c r="C31" s="221" t="s">
        <v>170</v>
      </c>
      <c r="D31" s="221" t="s">
        <v>171</v>
      </c>
      <c r="E31" s="221" t="s">
        <v>172</v>
      </c>
      <c r="F31" s="225">
        <v>1</v>
      </c>
      <c r="G31" s="225">
        <v>1</v>
      </c>
      <c r="H31" s="225">
        <v>1</v>
      </c>
      <c r="I31" s="225">
        <v>1</v>
      </c>
      <c r="J31" s="225">
        <v>1</v>
      </c>
      <c r="K31" s="225">
        <v>1</v>
      </c>
      <c r="L31" s="225">
        <v>1</v>
      </c>
      <c r="M31" s="225">
        <v>1</v>
      </c>
      <c r="N31" s="225">
        <v>1</v>
      </c>
      <c r="O31" s="225">
        <v>1</v>
      </c>
      <c r="P31" s="225">
        <v>1</v>
      </c>
      <c r="Q31" s="225">
        <v>1</v>
      </c>
      <c r="R31" s="232">
        <f t="shared" si="1"/>
        <v>12</v>
      </c>
      <c r="S31" s="218" t="s">
        <v>117</v>
      </c>
      <c r="T31" s="218"/>
      <c r="U31" s="218"/>
      <c r="V31" s="200"/>
      <c r="W31" s="410" t="s">
        <v>173</v>
      </c>
      <c r="X31" s="186"/>
      <c r="Y31" s="187"/>
      <c r="Z31" s="187"/>
      <c r="AA31" s="187"/>
      <c r="AB31" s="187"/>
      <c r="AC31" s="187"/>
      <c r="AD31" s="187"/>
      <c r="AE31" s="187"/>
      <c r="AF31" s="187"/>
      <c r="AG31" s="186"/>
      <c r="AH31" s="186"/>
      <c r="AI31" s="186"/>
      <c r="AJ31" s="186"/>
      <c r="AK31" s="186"/>
      <c r="AL31" s="186"/>
      <c r="AM31" s="186"/>
      <c r="AN31" s="186"/>
      <c r="AO31" s="186"/>
      <c r="AP31" s="186"/>
      <c r="AQ31" s="186"/>
      <c r="AR31" s="186"/>
      <c r="AS31" s="186"/>
      <c r="AT31" s="186"/>
      <c r="AU31" s="186"/>
      <c r="AV31" s="186"/>
      <c r="AW31" s="186"/>
      <c r="AX31" s="186"/>
      <c r="AY31" s="186"/>
      <c r="AZ31" s="186"/>
      <c r="BA31" s="186"/>
      <c r="BB31" s="186"/>
      <c r="BC31" s="186"/>
      <c r="BD31" s="186"/>
      <c r="BE31" s="186"/>
      <c r="BF31" s="186"/>
      <c r="BG31" s="186"/>
      <c r="BH31" s="186"/>
      <c r="BI31" s="186"/>
      <c r="BJ31" s="186"/>
      <c r="BK31" s="186"/>
      <c r="BL31" s="186"/>
      <c r="BM31" s="186"/>
      <c r="BN31" s="186"/>
      <c r="BO31" s="186"/>
      <c r="BP31" s="188"/>
      <c r="BQ31" s="188"/>
      <c r="BR31" s="188"/>
      <c r="BS31" s="188"/>
      <c r="BT31" s="188"/>
      <c r="BU31" s="188"/>
      <c r="BV31" s="188"/>
      <c r="BW31" s="188"/>
      <c r="BX31" s="188"/>
      <c r="BY31" s="188"/>
      <c r="BZ31" s="188"/>
      <c r="CA31" s="188"/>
      <c r="CB31" s="188"/>
      <c r="CC31" s="188"/>
      <c r="CD31" s="188"/>
    </row>
    <row r="32" spans="1:82" ht="45" customHeight="1">
      <c r="A32" s="216" t="s">
        <v>94</v>
      </c>
      <c r="B32" s="216" t="s">
        <v>174</v>
      </c>
      <c r="C32" s="216" t="s">
        <v>175</v>
      </c>
      <c r="D32" s="216" t="s">
        <v>176</v>
      </c>
      <c r="E32" s="216" t="s">
        <v>177</v>
      </c>
      <c r="F32" s="223"/>
      <c r="G32" s="223"/>
      <c r="H32" s="223">
        <v>1</v>
      </c>
      <c r="I32" s="223"/>
      <c r="J32" s="223"/>
      <c r="K32" s="223">
        <v>1</v>
      </c>
      <c r="L32" s="223"/>
      <c r="M32" s="223"/>
      <c r="N32" s="223">
        <v>1</v>
      </c>
      <c r="O32" s="223"/>
      <c r="P32" s="223"/>
      <c r="Q32" s="223">
        <v>1</v>
      </c>
      <c r="R32" s="230">
        <f t="shared" si="1"/>
        <v>4</v>
      </c>
      <c r="S32" s="216" t="s">
        <v>99</v>
      </c>
      <c r="T32" s="216" t="s">
        <v>100</v>
      </c>
      <c r="U32" s="237"/>
      <c r="V32" s="200"/>
      <c r="W32" s="407" t="s">
        <v>1398</v>
      </c>
      <c r="X32" s="186"/>
      <c r="Y32" s="187"/>
      <c r="Z32" s="187"/>
      <c r="AA32" s="187"/>
      <c r="AB32" s="187"/>
      <c r="AC32" s="187"/>
      <c r="AD32" s="187"/>
      <c r="AE32" s="187"/>
      <c r="AF32" s="187"/>
      <c r="AG32" s="186"/>
      <c r="AH32" s="186"/>
      <c r="AI32" s="186"/>
      <c r="AJ32" s="186"/>
      <c r="AK32" s="186"/>
      <c r="AL32" s="186"/>
      <c r="AM32" s="186"/>
      <c r="AN32" s="186"/>
      <c r="AO32" s="186"/>
      <c r="AP32" s="186"/>
      <c r="AQ32" s="186"/>
      <c r="AR32" s="186"/>
      <c r="AS32" s="186"/>
      <c r="AT32" s="186"/>
      <c r="AU32" s="186"/>
      <c r="AV32" s="186"/>
      <c r="AW32" s="186"/>
      <c r="AX32" s="186"/>
      <c r="AY32" s="186"/>
      <c r="AZ32" s="186"/>
      <c r="BA32" s="186"/>
      <c r="BB32" s="186"/>
      <c r="BC32" s="186"/>
      <c r="BD32" s="186"/>
      <c r="BE32" s="186"/>
      <c r="BF32" s="186"/>
      <c r="BG32" s="186"/>
      <c r="BH32" s="186"/>
      <c r="BI32" s="186"/>
      <c r="BJ32" s="186"/>
      <c r="BK32" s="186"/>
      <c r="BL32" s="186"/>
      <c r="BM32" s="186"/>
      <c r="BN32" s="186"/>
      <c r="BO32" s="186"/>
      <c r="BP32" s="188"/>
      <c r="BQ32" s="188"/>
      <c r="BR32" s="188"/>
      <c r="BS32" s="188"/>
      <c r="BT32" s="188"/>
      <c r="BU32" s="188"/>
      <c r="BV32" s="188"/>
      <c r="BW32" s="188"/>
      <c r="BX32" s="188"/>
      <c r="BY32" s="188"/>
      <c r="BZ32" s="188"/>
      <c r="CA32" s="188"/>
      <c r="CB32" s="188"/>
      <c r="CC32" s="188"/>
      <c r="CD32" s="188"/>
    </row>
    <row r="33" spans="1:82" s="189" customFormat="1" ht="45" customHeight="1">
      <c r="A33" s="14" t="s">
        <v>94</v>
      </c>
      <c r="B33" s="14" t="s">
        <v>174</v>
      </c>
      <c r="C33" s="14" t="s">
        <v>175</v>
      </c>
      <c r="D33" s="14" t="s">
        <v>178</v>
      </c>
      <c r="E33" s="14" t="s">
        <v>179</v>
      </c>
      <c r="F33" s="203"/>
      <c r="G33" s="203"/>
      <c r="H33" s="203"/>
      <c r="I33" s="203"/>
      <c r="J33" s="203">
        <v>1</v>
      </c>
      <c r="K33" s="203"/>
      <c r="L33" s="203"/>
      <c r="M33" s="203"/>
      <c r="N33" s="203"/>
      <c r="O33" s="203"/>
      <c r="P33" s="203"/>
      <c r="Q33" s="203"/>
      <c r="R33" s="204">
        <f t="shared" si="1"/>
        <v>1</v>
      </c>
      <c r="S33" s="14" t="s">
        <v>117</v>
      </c>
      <c r="T33" s="14" t="s">
        <v>50</v>
      </c>
      <c r="U33" s="14" t="s">
        <v>180</v>
      </c>
      <c r="V33" s="200"/>
      <c r="W33" s="407" t="s">
        <v>1398</v>
      </c>
      <c r="X33" s="186"/>
      <c r="Y33" s="186"/>
      <c r="Z33" s="186"/>
      <c r="AA33" s="186"/>
      <c r="AB33" s="186"/>
      <c r="AC33" s="186"/>
      <c r="AD33" s="186"/>
      <c r="AE33" s="186"/>
      <c r="AF33" s="186"/>
      <c r="AG33" s="186"/>
      <c r="AH33" s="186"/>
      <c r="AI33" s="186"/>
      <c r="AJ33" s="186"/>
      <c r="AK33" s="186"/>
      <c r="AL33" s="186"/>
      <c r="AM33" s="186"/>
      <c r="AN33" s="186"/>
      <c r="AO33" s="186"/>
      <c r="AP33" s="186"/>
      <c r="AQ33" s="186"/>
      <c r="AR33" s="186"/>
      <c r="AS33" s="186"/>
      <c r="AT33" s="186"/>
      <c r="AU33" s="186"/>
      <c r="AV33" s="186"/>
      <c r="AW33" s="186"/>
      <c r="AX33" s="186"/>
      <c r="AY33" s="186"/>
      <c r="AZ33" s="186"/>
      <c r="BA33" s="186"/>
      <c r="BB33" s="186"/>
      <c r="BC33" s="186"/>
      <c r="BD33" s="186"/>
      <c r="BE33" s="186"/>
      <c r="BF33" s="186"/>
      <c r="BG33" s="186"/>
      <c r="BH33" s="186"/>
      <c r="BI33" s="186"/>
      <c r="BJ33" s="186"/>
      <c r="BK33" s="186"/>
      <c r="BL33" s="186"/>
      <c r="BM33" s="186"/>
      <c r="BN33" s="186"/>
      <c r="BO33" s="186"/>
      <c r="BP33" s="186"/>
      <c r="BQ33" s="186"/>
      <c r="BR33" s="186"/>
      <c r="BS33" s="186"/>
      <c r="BT33" s="186"/>
      <c r="BU33" s="186"/>
      <c r="BV33" s="186"/>
      <c r="BW33" s="186"/>
      <c r="BX33" s="186"/>
      <c r="BY33" s="186"/>
      <c r="BZ33" s="186"/>
      <c r="CA33" s="186"/>
      <c r="CB33" s="186"/>
      <c r="CC33" s="186"/>
      <c r="CD33" s="186"/>
    </row>
    <row r="34" spans="1:82" s="189" customFormat="1" ht="45" customHeight="1">
      <c r="A34" s="14" t="s">
        <v>181</v>
      </c>
      <c r="B34" s="14" t="s">
        <v>182</v>
      </c>
      <c r="C34" s="14" t="s">
        <v>183</v>
      </c>
      <c r="D34" s="14" t="s">
        <v>184</v>
      </c>
      <c r="E34" s="14" t="s">
        <v>185</v>
      </c>
      <c r="F34" s="203"/>
      <c r="G34" s="203"/>
      <c r="H34" s="203"/>
      <c r="I34" s="203">
        <v>1</v>
      </c>
      <c r="J34" s="203"/>
      <c r="K34" s="203"/>
      <c r="L34" s="203"/>
      <c r="M34" s="203"/>
      <c r="N34" s="203"/>
      <c r="O34" s="203"/>
      <c r="P34" s="203"/>
      <c r="Q34" s="203"/>
      <c r="R34" s="204">
        <f t="shared" si="1"/>
        <v>1</v>
      </c>
      <c r="S34" s="14" t="s">
        <v>117</v>
      </c>
      <c r="T34" s="14"/>
      <c r="U34" s="14"/>
      <c r="V34" s="200"/>
      <c r="W34" s="407" t="s">
        <v>1398</v>
      </c>
      <c r="X34" s="186"/>
      <c r="Y34" s="186"/>
      <c r="Z34" s="186"/>
      <c r="AA34" s="186"/>
      <c r="AB34" s="186"/>
      <c r="AC34" s="186"/>
      <c r="AD34" s="186"/>
      <c r="AE34" s="186"/>
      <c r="AF34" s="186"/>
      <c r="AG34" s="186"/>
      <c r="AH34" s="186"/>
      <c r="AI34" s="186"/>
      <c r="AJ34" s="186"/>
      <c r="AK34" s="186"/>
      <c r="AL34" s="186"/>
      <c r="AM34" s="186"/>
      <c r="AN34" s="186"/>
      <c r="AO34" s="186"/>
      <c r="AP34" s="186"/>
      <c r="AQ34" s="186"/>
      <c r="AR34" s="186"/>
      <c r="AS34" s="186"/>
      <c r="AT34" s="186"/>
      <c r="AU34" s="186"/>
      <c r="AV34" s="186"/>
      <c r="AW34" s="186"/>
      <c r="AX34" s="186"/>
      <c r="AY34" s="186"/>
      <c r="AZ34" s="186"/>
      <c r="BA34" s="186"/>
      <c r="BB34" s="186"/>
      <c r="BC34" s="186"/>
      <c r="BD34" s="186"/>
      <c r="BE34" s="186"/>
      <c r="BF34" s="186"/>
      <c r="BG34" s="186"/>
      <c r="BH34" s="186"/>
      <c r="BI34" s="186"/>
      <c r="BJ34" s="186"/>
      <c r="BK34" s="186"/>
      <c r="BL34" s="186"/>
      <c r="BM34" s="186"/>
      <c r="BN34" s="186"/>
      <c r="BO34" s="186"/>
      <c r="BP34" s="186"/>
      <c r="BQ34" s="186"/>
      <c r="BR34" s="186"/>
      <c r="BS34" s="186"/>
      <c r="BT34" s="186"/>
      <c r="BU34" s="186"/>
      <c r="BV34" s="186"/>
      <c r="BW34" s="186"/>
      <c r="BX34" s="186"/>
      <c r="BY34" s="186"/>
      <c r="BZ34" s="186"/>
      <c r="CA34" s="186"/>
      <c r="CB34" s="186"/>
      <c r="CC34" s="186"/>
      <c r="CD34" s="186"/>
    </row>
    <row r="35" spans="1:82" ht="45" customHeight="1">
      <c r="A35" s="14" t="s">
        <v>181</v>
      </c>
      <c r="B35" s="14" t="s">
        <v>182</v>
      </c>
      <c r="C35" s="14" t="s">
        <v>183</v>
      </c>
      <c r="D35" s="14" t="s">
        <v>186</v>
      </c>
      <c r="E35" s="14" t="s">
        <v>187</v>
      </c>
      <c r="F35" s="203"/>
      <c r="G35" s="203"/>
      <c r="H35" s="203"/>
      <c r="I35" s="203"/>
      <c r="J35" s="203">
        <v>1</v>
      </c>
      <c r="K35" s="203"/>
      <c r="L35" s="203"/>
      <c r="M35" s="203"/>
      <c r="N35" s="203"/>
      <c r="O35" s="203"/>
      <c r="P35" s="203">
        <v>1</v>
      </c>
      <c r="Q35" s="203"/>
      <c r="R35" s="204">
        <f t="shared" si="1"/>
        <v>2</v>
      </c>
      <c r="S35" s="14" t="s">
        <v>120</v>
      </c>
      <c r="T35" s="14"/>
      <c r="U35" s="14"/>
      <c r="V35" s="200"/>
      <c r="W35" s="407" t="s">
        <v>1398</v>
      </c>
      <c r="X35" s="186"/>
      <c r="Y35" s="187"/>
      <c r="Z35" s="187"/>
      <c r="AA35" s="187"/>
      <c r="AB35" s="187"/>
      <c r="AC35" s="187"/>
      <c r="AD35" s="187"/>
      <c r="AE35" s="187"/>
      <c r="AF35" s="187"/>
      <c r="AG35" s="186"/>
      <c r="AH35" s="186"/>
      <c r="AI35" s="186"/>
      <c r="AJ35" s="186"/>
      <c r="AK35" s="186"/>
      <c r="AL35" s="186"/>
      <c r="AM35" s="186"/>
      <c r="AN35" s="186"/>
      <c r="AO35" s="186"/>
      <c r="AP35" s="186"/>
      <c r="AQ35" s="186"/>
      <c r="AR35" s="186"/>
      <c r="AS35" s="186"/>
      <c r="AT35" s="186"/>
      <c r="AU35" s="186"/>
      <c r="AV35" s="186"/>
      <c r="AW35" s="186"/>
      <c r="AX35" s="186"/>
      <c r="AY35" s="186"/>
      <c r="AZ35" s="186"/>
      <c r="BA35" s="186"/>
      <c r="BB35" s="186"/>
      <c r="BC35" s="186"/>
      <c r="BD35" s="186"/>
      <c r="BE35" s="186"/>
      <c r="BF35" s="186"/>
      <c r="BG35" s="186"/>
      <c r="BH35" s="186"/>
      <c r="BI35" s="186"/>
      <c r="BJ35" s="186"/>
      <c r="BK35" s="186"/>
      <c r="BL35" s="186"/>
      <c r="BM35" s="186"/>
      <c r="BN35" s="186"/>
      <c r="BO35" s="186"/>
      <c r="BP35" s="188"/>
      <c r="BQ35" s="188"/>
      <c r="BR35" s="188"/>
      <c r="BS35" s="188"/>
      <c r="BT35" s="188"/>
      <c r="BU35" s="188"/>
      <c r="BV35" s="188"/>
      <c r="BW35" s="188"/>
      <c r="BX35" s="188"/>
      <c r="BY35" s="188"/>
      <c r="BZ35" s="188"/>
      <c r="CA35" s="188"/>
      <c r="CB35" s="188"/>
      <c r="CC35" s="188"/>
      <c r="CD35" s="188"/>
    </row>
    <row r="36" spans="1:82" ht="45" customHeight="1">
      <c r="A36" s="14" t="s">
        <v>181</v>
      </c>
      <c r="B36" s="14" t="s">
        <v>182</v>
      </c>
      <c r="C36" s="14" t="s">
        <v>183</v>
      </c>
      <c r="D36" s="14" t="s">
        <v>188</v>
      </c>
      <c r="E36" s="14" t="s">
        <v>189</v>
      </c>
      <c r="F36" s="203"/>
      <c r="G36" s="203"/>
      <c r="H36" s="203"/>
      <c r="I36" s="203"/>
      <c r="J36" s="203"/>
      <c r="K36" s="203">
        <v>1</v>
      </c>
      <c r="L36" s="203"/>
      <c r="M36" s="203"/>
      <c r="N36" s="203"/>
      <c r="O36" s="203"/>
      <c r="P36" s="203"/>
      <c r="Q36" s="203">
        <v>1</v>
      </c>
      <c r="R36" s="204">
        <f t="shared" si="1"/>
        <v>2</v>
      </c>
      <c r="S36" s="14" t="s">
        <v>106</v>
      </c>
      <c r="T36" s="14" t="s">
        <v>120</v>
      </c>
      <c r="U36" s="14"/>
      <c r="V36" s="200"/>
      <c r="W36" s="407" t="s">
        <v>1398</v>
      </c>
      <c r="X36" s="186"/>
      <c r="Y36" s="187"/>
      <c r="Z36" s="187"/>
      <c r="AA36" s="187"/>
      <c r="AB36" s="187"/>
      <c r="AC36" s="187"/>
      <c r="AD36" s="187"/>
      <c r="AE36" s="187"/>
      <c r="AF36" s="187"/>
      <c r="AG36" s="186"/>
      <c r="AH36" s="186"/>
      <c r="AI36" s="186"/>
      <c r="AJ36" s="186"/>
      <c r="AK36" s="186"/>
      <c r="AL36" s="186"/>
      <c r="AM36" s="186"/>
      <c r="AN36" s="186"/>
      <c r="AO36" s="186"/>
      <c r="AP36" s="186"/>
      <c r="AQ36" s="186"/>
      <c r="AR36" s="186"/>
      <c r="AS36" s="186"/>
      <c r="AT36" s="186"/>
      <c r="AU36" s="186"/>
      <c r="AV36" s="186"/>
      <c r="AW36" s="186"/>
      <c r="AX36" s="186"/>
      <c r="AY36" s="186"/>
      <c r="AZ36" s="186"/>
      <c r="BA36" s="186"/>
      <c r="BB36" s="186"/>
      <c r="BC36" s="186"/>
      <c r="BD36" s="186"/>
      <c r="BE36" s="186"/>
      <c r="BF36" s="186"/>
      <c r="BG36" s="186"/>
      <c r="BH36" s="186"/>
      <c r="BI36" s="186"/>
      <c r="BJ36" s="186"/>
      <c r="BK36" s="186"/>
      <c r="BL36" s="186"/>
      <c r="BM36" s="186"/>
      <c r="BN36" s="186"/>
      <c r="BO36" s="186"/>
      <c r="BP36" s="188"/>
      <c r="BQ36" s="188"/>
      <c r="BR36" s="188"/>
      <c r="BS36" s="188"/>
      <c r="BT36" s="188"/>
      <c r="BU36" s="188"/>
      <c r="BV36" s="188"/>
      <c r="BW36" s="188"/>
      <c r="BX36" s="188"/>
      <c r="BY36" s="188"/>
      <c r="BZ36" s="188"/>
      <c r="CA36" s="188"/>
      <c r="CB36" s="188"/>
      <c r="CC36" s="188"/>
      <c r="CD36" s="188"/>
    </row>
    <row r="37" spans="1:82" ht="45" customHeight="1">
      <c r="A37" s="14" t="s">
        <v>94</v>
      </c>
      <c r="B37" s="14" t="s">
        <v>169</v>
      </c>
      <c r="C37" s="14" t="s">
        <v>190</v>
      </c>
      <c r="D37" s="14" t="s">
        <v>191</v>
      </c>
      <c r="E37" s="14" t="s">
        <v>192</v>
      </c>
      <c r="F37" s="203">
        <v>1</v>
      </c>
      <c r="G37" s="203">
        <v>1</v>
      </c>
      <c r="H37" s="203">
        <v>1</v>
      </c>
      <c r="I37" s="203">
        <v>1</v>
      </c>
      <c r="J37" s="203">
        <v>1</v>
      </c>
      <c r="K37" s="203">
        <v>1</v>
      </c>
      <c r="L37" s="203">
        <v>1</v>
      </c>
      <c r="M37" s="203">
        <v>1</v>
      </c>
      <c r="N37" s="203">
        <v>1</v>
      </c>
      <c r="O37" s="203">
        <v>1</v>
      </c>
      <c r="P37" s="203">
        <v>1</v>
      </c>
      <c r="Q37" s="203">
        <v>1</v>
      </c>
      <c r="R37" s="204">
        <f t="shared" si="1"/>
        <v>12</v>
      </c>
      <c r="S37" s="14" t="s">
        <v>117</v>
      </c>
      <c r="T37" s="14"/>
      <c r="U37" s="14"/>
      <c r="V37" s="205"/>
      <c r="W37" s="411" t="s">
        <v>193</v>
      </c>
      <c r="X37" s="186"/>
      <c r="Y37" s="187"/>
      <c r="Z37" s="187"/>
      <c r="AA37" s="187"/>
      <c r="AB37" s="187"/>
      <c r="AC37" s="187"/>
      <c r="AD37" s="187"/>
      <c r="AE37" s="187"/>
      <c r="AF37" s="187"/>
      <c r="AG37" s="186"/>
      <c r="AH37" s="186"/>
      <c r="AI37" s="186"/>
      <c r="AJ37" s="186"/>
      <c r="AK37" s="186"/>
      <c r="AL37" s="186"/>
      <c r="AM37" s="186"/>
      <c r="AN37" s="186"/>
      <c r="AO37" s="186"/>
      <c r="AP37" s="186"/>
      <c r="AQ37" s="186"/>
      <c r="AR37" s="186"/>
      <c r="AS37" s="186"/>
      <c r="AT37" s="186"/>
      <c r="AU37" s="186"/>
      <c r="AV37" s="186"/>
      <c r="AW37" s="186"/>
      <c r="AX37" s="186"/>
      <c r="AY37" s="186"/>
      <c r="AZ37" s="186"/>
      <c r="BA37" s="186"/>
      <c r="BB37" s="186"/>
      <c r="BC37" s="186"/>
      <c r="BD37" s="186"/>
      <c r="BE37" s="186"/>
      <c r="BF37" s="186"/>
      <c r="BG37" s="186"/>
      <c r="BH37" s="186"/>
      <c r="BI37" s="186"/>
      <c r="BJ37" s="186"/>
      <c r="BK37" s="186"/>
      <c r="BL37" s="186"/>
      <c r="BM37" s="186"/>
      <c r="BN37" s="186"/>
      <c r="BO37" s="186"/>
      <c r="BP37" s="188"/>
      <c r="BQ37" s="188"/>
      <c r="BR37" s="188"/>
      <c r="BS37" s="188"/>
      <c r="BT37" s="188"/>
      <c r="BU37" s="188"/>
      <c r="BV37" s="188"/>
      <c r="BW37" s="188"/>
      <c r="BX37" s="188"/>
      <c r="BY37" s="188"/>
      <c r="BZ37" s="188"/>
      <c r="CA37" s="188"/>
      <c r="CB37" s="188"/>
      <c r="CC37" s="188"/>
      <c r="CD37" s="188"/>
    </row>
    <row r="38" spans="1:82" ht="45" customHeight="1">
      <c r="A38" s="14" t="s">
        <v>94</v>
      </c>
      <c r="B38" s="14" t="s">
        <v>169</v>
      </c>
      <c r="C38" s="14" t="s">
        <v>190</v>
      </c>
      <c r="D38" s="14" t="s">
        <v>194</v>
      </c>
      <c r="E38" s="14" t="s">
        <v>195</v>
      </c>
      <c r="F38" s="203"/>
      <c r="G38" s="203"/>
      <c r="H38" s="203">
        <v>1</v>
      </c>
      <c r="I38" s="203"/>
      <c r="J38" s="203"/>
      <c r="K38" s="203">
        <v>1</v>
      </c>
      <c r="L38" s="203"/>
      <c r="M38" s="203"/>
      <c r="N38" s="203">
        <v>1</v>
      </c>
      <c r="O38" s="203"/>
      <c r="P38" s="203"/>
      <c r="Q38" s="203">
        <v>1</v>
      </c>
      <c r="R38" s="204">
        <f t="shared" si="1"/>
        <v>4</v>
      </c>
      <c r="S38" s="14" t="s">
        <v>117</v>
      </c>
      <c r="T38" s="14"/>
      <c r="U38" s="14"/>
      <c r="V38" s="205"/>
      <c r="W38" s="411" t="s">
        <v>196</v>
      </c>
      <c r="X38" s="186"/>
      <c r="Y38" s="187"/>
      <c r="Z38" s="187"/>
      <c r="AA38" s="187"/>
      <c r="AB38" s="187"/>
      <c r="AC38" s="187"/>
      <c r="AD38" s="187"/>
      <c r="AE38" s="187"/>
      <c r="AF38" s="187"/>
      <c r="AG38" s="186"/>
      <c r="AH38" s="186"/>
      <c r="AI38" s="186"/>
      <c r="AJ38" s="186"/>
      <c r="AK38" s="186"/>
      <c r="AL38" s="186"/>
      <c r="AM38" s="186"/>
      <c r="AN38" s="186"/>
      <c r="AO38" s="186"/>
      <c r="AP38" s="186"/>
      <c r="AQ38" s="186"/>
      <c r="AR38" s="186"/>
      <c r="AS38" s="186"/>
      <c r="AT38" s="186"/>
      <c r="AU38" s="186"/>
      <c r="AV38" s="186"/>
      <c r="AW38" s="186"/>
      <c r="AX38" s="186"/>
      <c r="AY38" s="186"/>
      <c r="AZ38" s="186"/>
      <c r="BA38" s="186"/>
      <c r="BB38" s="186"/>
      <c r="BC38" s="186"/>
      <c r="BD38" s="186"/>
      <c r="BE38" s="186"/>
      <c r="BF38" s="186"/>
      <c r="BG38" s="186"/>
      <c r="BH38" s="186"/>
      <c r="BI38" s="186"/>
      <c r="BJ38" s="186"/>
      <c r="BK38" s="186"/>
      <c r="BL38" s="186"/>
      <c r="BM38" s="186"/>
      <c r="BN38" s="186"/>
      <c r="BO38" s="186"/>
      <c r="BP38" s="188"/>
      <c r="BQ38" s="188"/>
      <c r="BR38" s="188"/>
      <c r="BS38" s="188"/>
      <c r="BT38" s="188"/>
      <c r="BU38" s="188"/>
      <c r="BV38" s="188"/>
      <c r="BW38" s="188"/>
      <c r="BX38" s="188"/>
      <c r="BY38" s="188"/>
      <c r="BZ38" s="188"/>
      <c r="CA38" s="188"/>
      <c r="CB38" s="188"/>
      <c r="CC38" s="188"/>
      <c r="CD38" s="188"/>
    </row>
    <row r="39" spans="1:82" ht="45" customHeight="1">
      <c r="A39" s="14" t="s">
        <v>94</v>
      </c>
      <c r="B39" s="14" t="s">
        <v>169</v>
      </c>
      <c r="C39" s="14" t="s">
        <v>190</v>
      </c>
      <c r="D39" s="14" t="s">
        <v>197</v>
      </c>
      <c r="E39" s="14" t="s">
        <v>198</v>
      </c>
      <c r="F39" s="203"/>
      <c r="G39" s="203"/>
      <c r="H39" s="203">
        <v>1</v>
      </c>
      <c r="I39" s="203"/>
      <c r="J39" s="203"/>
      <c r="K39" s="203"/>
      <c r="L39" s="203"/>
      <c r="M39" s="203"/>
      <c r="N39" s="203"/>
      <c r="O39" s="203"/>
      <c r="P39" s="203"/>
      <c r="Q39" s="203"/>
      <c r="R39" s="204">
        <f t="shared" si="1"/>
        <v>1</v>
      </c>
      <c r="S39" s="14" t="s">
        <v>120</v>
      </c>
      <c r="T39" s="14"/>
      <c r="U39" s="14"/>
      <c r="V39" s="205"/>
      <c r="W39" s="411" t="s">
        <v>199</v>
      </c>
      <c r="X39" s="186"/>
      <c r="Y39" s="187"/>
      <c r="Z39" s="187"/>
      <c r="AA39" s="187"/>
      <c r="AB39" s="187"/>
      <c r="AC39" s="187"/>
      <c r="AD39" s="187"/>
      <c r="AE39" s="187"/>
      <c r="AF39" s="187"/>
      <c r="AG39" s="186"/>
      <c r="AH39" s="186"/>
      <c r="AI39" s="186"/>
      <c r="AJ39" s="186"/>
      <c r="AK39" s="186"/>
      <c r="AL39" s="186"/>
      <c r="AM39" s="186"/>
      <c r="AN39" s="186"/>
      <c r="AO39" s="186"/>
      <c r="AP39" s="186"/>
      <c r="AQ39" s="186"/>
      <c r="AR39" s="186"/>
      <c r="AS39" s="186"/>
      <c r="AT39" s="186"/>
      <c r="AU39" s="186"/>
      <c r="AV39" s="186"/>
      <c r="AW39" s="186"/>
      <c r="AX39" s="186"/>
      <c r="AY39" s="186"/>
      <c r="AZ39" s="186"/>
      <c r="BA39" s="186"/>
      <c r="BB39" s="186"/>
      <c r="BC39" s="186"/>
      <c r="BD39" s="186"/>
      <c r="BE39" s="186"/>
      <c r="BF39" s="186"/>
      <c r="BG39" s="186"/>
      <c r="BH39" s="186"/>
      <c r="BI39" s="186"/>
      <c r="BJ39" s="186"/>
      <c r="BK39" s="186"/>
      <c r="BL39" s="186"/>
      <c r="BM39" s="186"/>
      <c r="BN39" s="186"/>
      <c r="BO39" s="186"/>
      <c r="BP39" s="188"/>
      <c r="BQ39" s="188"/>
      <c r="BR39" s="188"/>
      <c r="BS39" s="188"/>
      <c r="BT39" s="188"/>
      <c r="BU39" s="188"/>
      <c r="BV39" s="188"/>
      <c r="BW39" s="188"/>
      <c r="BX39" s="188"/>
      <c r="BY39" s="188"/>
      <c r="BZ39" s="188"/>
      <c r="CA39" s="188"/>
      <c r="CB39" s="188"/>
      <c r="CC39" s="188"/>
      <c r="CD39" s="188"/>
    </row>
    <row r="40" spans="1:82" s="189" customFormat="1" ht="45" customHeight="1">
      <c r="A40" s="14" t="s">
        <v>94</v>
      </c>
      <c r="B40" s="14" t="s">
        <v>169</v>
      </c>
      <c r="C40" s="14" t="s">
        <v>190</v>
      </c>
      <c r="D40" s="14" t="s">
        <v>200</v>
      </c>
      <c r="E40" s="14" t="s">
        <v>201</v>
      </c>
      <c r="F40" s="203"/>
      <c r="G40" s="203"/>
      <c r="H40" s="203"/>
      <c r="I40" s="203"/>
      <c r="J40" s="203"/>
      <c r="K40" s="203">
        <v>1</v>
      </c>
      <c r="L40" s="203"/>
      <c r="M40" s="203"/>
      <c r="N40" s="203"/>
      <c r="O40" s="203"/>
      <c r="P40" s="203">
        <v>1</v>
      </c>
      <c r="Q40" s="203"/>
      <c r="R40" s="204">
        <f t="shared" si="1"/>
        <v>2</v>
      </c>
      <c r="S40" s="14" t="s">
        <v>117</v>
      </c>
      <c r="T40" s="14"/>
      <c r="U40" s="14"/>
      <c r="V40" s="205"/>
      <c r="W40" s="411" t="s">
        <v>199</v>
      </c>
      <c r="X40" s="186"/>
      <c r="Y40" s="186"/>
      <c r="Z40" s="186"/>
      <c r="AA40" s="186"/>
      <c r="AB40" s="186"/>
      <c r="AC40" s="186"/>
      <c r="AD40" s="186"/>
      <c r="AE40" s="186"/>
      <c r="AF40" s="186"/>
      <c r="AG40" s="186"/>
      <c r="AH40" s="186"/>
      <c r="AI40" s="186"/>
      <c r="AJ40" s="186"/>
      <c r="AK40" s="186"/>
      <c r="AL40" s="186"/>
      <c r="AM40" s="186"/>
      <c r="AN40" s="186"/>
      <c r="AO40" s="186"/>
      <c r="AP40" s="186"/>
      <c r="AQ40" s="186"/>
      <c r="AR40" s="186"/>
      <c r="AS40" s="186"/>
      <c r="AT40" s="186"/>
      <c r="AU40" s="186"/>
      <c r="AV40" s="186"/>
      <c r="AW40" s="186"/>
      <c r="AX40" s="186"/>
      <c r="AY40" s="186"/>
      <c r="AZ40" s="186"/>
      <c r="BA40" s="186"/>
      <c r="BB40" s="186"/>
      <c r="BC40" s="186"/>
      <c r="BD40" s="186"/>
      <c r="BE40" s="186"/>
      <c r="BF40" s="186"/>
      <c r="BG40" s="186"/>
      <c r="BH40" s="186"/>
      <c r="BI40" s="186"/>
      <c r="BJ40" s="186"/>
      <c r="BK40" s="186"/>
      <c r="BL40" s="186"/>
      <c r="BM40" s="186"/>
      <c r="BN40" s="186"/>
      <c r="BO40" s="186"/>
      <c r="BP40" s="186"/>
      <c r="BQ40" s="186"/>
      <c r="BR40" s="186"/>
      <c r="BS40" s="186"/>
      <c r="BT40" s="186"/>
      <c r="BU40" s="186"/>
      <c r="BV40" s="186"/>
      <c r="BW40" s="186"/>
      <c r="BX40" s="186"/>
      <c r="BY40" s="186"/>
      <c r="BZ40" s="186"/>
      <c r="CA40" s="186"/>
      <c r="CB40" s="186"/>
      <c r="CC40" s="186"/>
      <c r="CD40" s="186"/>
    </row>
    <row r="41" spans="1:82" s="189" customFormat="1" ht="45" customHeight="1">
      <c r="A41" s="14" t="s">
        <v>94</v>
      </c>
      <c r="B41" s="14" t="s">
        <v>169</v>
      </c>
      <c r="C41" s="14" t="s">
        <v>190</v>
      </c>
      <c r="D41" s="14" t="s">
        <v>202</v>
      </c>
      <c r="E41" s="14" t="s">
        <v>203</v>
      </c>
      <c r="F41" s="203">
        <v>1</v>
      </c>
      <c r="G41" s="203">
        <v>1</v>
      </c>
      <c r="H41" s="203">
        <v>1</v>
      </c>
      <c r="I41" s="203">
        <v>1</v>
      </c>
      <c r="J41" s="203">
        <v>1</v>
      </c>
      <c r="K41" s="203">
        <v>1</v>
      </c>
      <c r="L41" s="203">
        <v>1</v>
      </c>
      <c r="M41" s="203">
        <v>1</v>
      </c>
      <c r="N41" s="203">
        <v>1</v>
      </c>
      <c r="O41" s="203">
        <v>1</v>
      </c>
      <c r="P41" s="203">
        <v>1</v>
      </c>
      <c r="Q41" s="203">
        <v>1</v>
      </c>
      <c r="R41" s="204">
        <f t="shared" si="1"/>
        <v>12</v>
      </c>
      <c r="S41" s="14" t="s">
        <v>117</v>
      </c>
      <c r="T41" s="14"/>
      <c r="U41" s="14"/>
      <c r="V41" s="200"/>
      <c r="W41" s="410" t="s">
        <v>193</v>
      </c>
      <c r="X41" s="186"/>
      <c r="Y41" s="186"/>
      <c r="Z41" s="186"/>
      <c r="AA41" s="186"/>
      <c r="AB41" s="186"/>
      <c r="AC41" s="186"/>
      <c r="AD41" s="186"/>
      <c r="AE41" s="186"/>
      <c r="AF41" s="186"/>
      <c r="AG41" s="186"/>
      <c r="AH41" s="186"/>
      <c r="AI41" s="186"/>
      <c r="AJ41" s="186"/>
      <c r="AK41" s="186"/>
      <c r="AL41" s="186"/>
      <c r="AM41" s="186"/>
      <c r="AN41" s="186"/>
      <c r="AO41" s="186"/>
      <c r="AP41" s="186"/>
      <c r="AQ41" s="186"/>
      <c r="AR41" s="186"/>
      <c r="AS41" s="186"/>
      <c r="AT41" s="186"/>
      <c r="AU41" s="186"/>
      <c r="AV41" s="186"/>
      <c r="AW41" s="186"/>
      <c r="AX41" s="186"/>
      <c r="AY41" s="186"/>
      <c r="AZ41" s="186"/>
      <c r="BA41" s="186"/>
      <c r="BB41" s="186"/>
      <c r="BC41" s="186"/>
      <c r="BD41" s="186"/>
      <c r="BE41" s="186"/>
      <c r="BF41" s="186"/>
      <c r="BG41" s="186"/>
      <c r="BH41" s="186"/>
      <c r="BI41" s="186"/>
      <c r="BJ41" s="186"/>
      <c r="BK41" s="186"/>
      <c r="BL41" s="186"/>
      <c r="BM41" s="186"/>
      <c r="BN41" s="186"/>
      <c r="BO41" s="186"/>
      <c r="BP41" s="186"/>
      <c r="BQ41" s="186"/>
      <c r="BR41" s="186"/>
      <c r="BS41" s="186"/>
      <c r="BT41" s="186"/>
      <c r="BU41" s="186"/>
      <c r="BV41" s="186"/>
      <c r="BW41" s="186"/>
      <c r="BX41" s="186"/>
      <c r="BY41" s="186"/>
      <c r="BZ41" s="186"/>
      <c r="CA41" s="186"/>
      <c r="CB41" s="186"/>
      <c r="CC41" s="186"/>
      <c r="CD41" s="186"/>
    </row>
    <row r="42" spans="1:82" s="191" customFormat="1" ht="62.25" customHeight="1">
      <c r="A42" s="219" t="s">
        <v>94</v>
      </c>
      <c r="B42" s="219" t="s">
        <v>169</v>
      </c>
      <c r="C42" s="219" t="s">
        <v>204</v>
      </c>
      <c r="D42" s="219" t="s">
        <v>205</v>
      </c>
      <c r="E42" s="219" t="s">
        <v>206</v>
      </c>
      <c r="F42" s="226"/>
      <c r="G42" s="226"/>
      <c r="H42" s="226">
        <v>1</v>
      </c>
      <c r="I42" s="226"/>
      <c r="J42" s="226"/>
      <c r="K42" s="226">
        <v>1</v>
      </c>
      <c r="L42" s="226"/>
      <c r="M42" s="226"/>
      <c r="N42" s="226">
        <v>1</v>
      </c>
      <c r="O42" s="226"/>
      <c r="P42" s="226"/>
      <c r="Q42" s="226">
        <v>1</v>
      </c>
      <c r="R42" s="233">
        <f t="shared" si="1"/>
        <v>4</v>
      </c>
      <c r="S42" s="219" t="s">
        <v>99</v>
      </c>
      <c r="T42" s="219" t="s">
        <v>50</v>
      </c>
      <c r="U42" s="219" t="s">
        <v>207</v>
      </c>
      <c r="V42" s="199"/>
      <c r="W42" s="412" t="s">
        <v>1400</v>
      </c>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0"/>
      <c r="AY42" s="190"/>
      <c r="AZ42" s="190"/>
      <c r="BA42" s="190"/>
      <c r="BB42" s="190"/>
      <c r="BC42" s="190"/>
      <c r="BD42" s="190"/>
      <c r="BE42" s="190"/>
      <c r="BF42" s="190"/>
      <c r="BG42" s="190"/>
      <c r="BH42" s="190"/>
      <c r="BI42" s="190"/>
      <c r="BJ42" s="190"/>
      <c r="BK42" s="190"/>
      <c r="BL42" s="190"/>
      <c r="BM42" s="190"/>
      <c r="BN42" s="190"/>
      <c r="BO42" s="190"/>
      <c r="BP42" s="190"/>
      <c r="BQ42" s="190"/>
      <c r="BR42" s="190"/>
      <c r="BS42" s="190"/>
      <c r="BT42" s="190"/>
      <c r="BU42" s="190"/>
      <c r="BV42" s="190"/>
      <c r="BW42" s="190"/>
      <c r="BX42" s="190"/>
      <c r="BY42" s="190"/>
      <c r="BZ42" s="190"/>
      <c r="CA42" s="190"/>
      <c r="CB42" s="190"/>
      <c r="CC42" s="190"/>
      <c r="CD42" s="190"/>
    </row>
    <row r="43" spans="1:82" s="191" customFormat="1" ht="62.25" customHeight="1">
      <c r="A43" s="219" t="s">
        <v>94</v>
      </c>
      <c r="B43" s="219" t="s">
        <v>169</v>
      </c>
      <c r="C43" s="219" t="s">
        <v>204</v>
      </c>
      <c r="D43" s="219" t="s">
        <v>208</v>
      </c>
      <c r="E43" s="219" t="s">
        <v>209</v>
      </c>
      <c r="F43" s="226"/>
      <c r="G43" s="226"/>
      <c r="H43" s="226"/>
      <c r="I43" s="226"/>
      <c r="J43" s="226">
        <v>1</v>
      </c>
      <c r="K43" s="226"/>
      <c r="L43" s="226"/>
      <c r="M43" s="226"/>
      <c r="N43" s="226">
        <v>1</v>
      </c>
      <c r="O43" s="226"/>
      <c r="P43" s="226"/>
      <c r="Q43" s="226"/>
      <c r="R43" s="233">
        <f t="shared" si="1"/>
        <v>2</v>
      </c>
      <c r="S43" s="219" t="s">
        <v>50</v>
      </c>
      <c r="T43" s="219"/>
      <c r="U43" s="219" t="s">
        <v>210</v>
      </c>
      <c r="V43" s="199"/>
      <c r="W43" s="412" t="s">
        <v>1415</v>
      </c>
      <c r="X43" s="190"/>
      <c r="Y43" s="190"/>
      <c r="Z43" s="190"/>
      <c r="AA43" s="190"/>
      <c r="AB43" s="190"/>
      <c r="AC43" s="190"/>
      <c r="AD43" s="190"/>
      <c r="AE43" s="190"/>
      <c r="AF43" s="190"/>
      <c r="AG43" s="190"/>
      <c r="AH43" s="190"/>
      <c r="AI43" s="190"/>
      <c r="AJ43" s="190"/>
      <c r="AK43" s="190"/>
      <c r="AL43" s="190"/>
      <c r="AM43" s="190"/>
      <c r="AN43" s="190"/>
      <c r="AO43" s="190"/>
      <c r="AP43" s="190"/>
      <c r="AQ43" s="190"/>
      <c r="AR43" s="190"/>
      <c r="AS43" s="190"/>
      <c r="AT43" s="190"/>
      <c r="AU43" s="190"/>
      <c r="AV43" s="190"/>
      <c r="AW43" s="190"/>
      <c r="AX43" s="190"/>
      <c r="AY43" s="190"/>
      <c r="AZ43" s="190"/>
      <c r="BA43" s="190"/>
      <c r="BB43" s="190"/>
      <c r="BC43" s="190"/>
      <c r="BD43" s="190"/>
      <c r="BE43" s="190"/>
      <c r="BF43" s="190"/>
      <c r="BG43" s="190"/>
      <c r="BH43" s="190"/>
      <c r="BI43" s="190"/>
      <c r="BJ43" s="190"/>
      <c r="BK43" s="190"/>
      <c r="BL43" s="190"/>
      <c r="BM43" s="190"/>
      <c r="BN43" s="190"/>
      <c r="BO43" s="190"/>
      <c r="BP43" s="190"/>
      <c r="BQ43" s="190"/>
      <c r="BR43" s="190"/>
      <c r="BS43" s="190"/>
      <c r="BT43" s="190"/>
      <c r="BU43" s="190"/>
      <c r="BV43" s="190"/>
      <c r="BW43" s="190"/>
      <c r="BX43" s="190"/>
      <c r="BY43" s="190"/>
      <c r="BZ43" s="190"/>
      <c r="CA43" s="190"/>
      <c r="CB43" s="190"/>
      <c r="CC43" s="190"/>
      <c r="CD43" s="190"/>
    </row>
    <row r="44" spans="1:82" s="191" customFormat="1" ht="94.5" customHeight="1">
      <c r="A44" s="216" t="s">
        <v>94</v>
      </c>
      <c r="B44" s="216" t="s">
        <v>211</v>
      </c>
      <c r="C44" s="216" t="s">
        <v>212</v>
      </c>
      <c r="D44" s="216" t="s">
        <v>213</v>
      </c>
      <c r="E44" s="216" t="s">
        <v>214</v>
      </c>
      <c r="F44" s="223"/>
      <c r="G44" s="223"/>
      <c r="H44" s="223"/>
      <c r="I44" s="223">
        <v>1</v>
      </c>
      <c r="J44" s="223"/>
      <c r="K44" s="223"/>
      <c r="L44" s="223"/>
      <c r="M44" s="223">
        <v>1</v>
      </c>
      <c r="N44" s="223"/>
      <c r="O44" s="223"/>
      <c r="P44" s="223"/>
      <c r="Q44" s="223">
        <v>1</v>
      </c>
      <c r="R44" s="230">
        <f t="shared" si="1"/>
        <v>3</v>
      </c>
      <c r="S44" s="216" t="s">
        <v>99</v>
      </c>
      <c r="T44" s="216" t="s">
        <v>100</v>
      </c>
      <c r="U44" s="216"/>
      <c r="V44" s="205"/>
      <c r="W44" s="411" t="s">
        <v>215</v>
      </c>
      <c r="X44" s="190"/>
      <c r="Y44" s="190"/>
      <c r="Z44" s="190"/>
      <c r="AA44" s="190"/>
      <c r="AB44" s="190"/>
      <c r="AC44" s="190"/>
      <c r="AD44" s="190"/>
      <c r="AE44" s="190"/>
      <c r="AF44" s="190"/>
      <c r="AG44" s="190"/>
      <c r="AH44" s="190"/>
      <c r="AI44" s="190"/>
      <c r="AJ44" s="190"/>
      <c r="AK44" s="190"/>
      <c r="AL44" s="190"/>
      <c r="AM44" s="190"/>
      <c r="AN44" s="190"/>
      <c r="AO44" s="190"/>
      <c r="AP44" s="190"/>
      <c r="AQ44" s="190"/>
      <c r="AR44" s="190"/>
      <c r="AS44" s="190"/>
      <c r="AT44" s="190"/>
      <c r="AU44" s="190"/>
      <c r="AV44" s="190"/>
      <c r="AW44" s="190"/>
      <c r="AX44" s="190"/>
      <c r="AY44" s="190"/>
      <c r="AZ44" s="190"/>
      <c r="BA44" s="190"/>
      <c r="BB44" s="190"/>
      <c r="BC44" s="190"/>
      <c r="BD44" s="190"/>
      <c r="BE44" s="190"/>
      <c r="BF44" s="190"/>
      <c r="BG44" s="190"/>
      <c r="BH44" s="190"/>
      <c r="BI44" s="190"/>
      <c r="BJ44" s="190"/>
      <c r="BK44" s="190"/>
      <c r="BL44" s="190"/>
      <c r="BM44" s="190"/>
      <c r="BN44" s="190"/>
      <c r="BO44" s="190"/>
      <c r="BP44" s="190"/>
      <c r="BQ44" s="190"/>
      <c r="BR44" s="190"/>
      <c r="BS44" s="190"/>
      <c r="BT44" s="190"/>
      <c r="BU44" s="190"/>
      <c r="BV44" s="190"/>
      <c r="BW44" s="190"/>
      <c r="BX44" s="190"/>
      <c r="BY44" s="190"/>
      <c r="BZ44" s="190"/>
      <c r="CA44" s="190"/>
      <c r="CB44" s="190"/>
      <c r="CC44" s="190"/>
      <c r="CD44" s="190"/>
    </row>
    <row r="45" spans="1:82" s="191" customFormat="1" ht="81.75" customHeight="1">
      <c r="A45" s="216" t="s">
        <v>94</v>
      </c>
      <c r="B45" s="216" t="s">
        <v>211</v>
      </c>
      <c r="C45" s="216" t="s">
        <v>212</v>
      </c>
      <c r="D45" s="216" t="s">
        <v>216</v>
      </c>
      <c r="E45" s="216" t="s">
        <v>217</v>
      </c>
      <c r="F45" s="223"/>
      <c r="G45" s="223"/>
      <c r="H45" s="223">
        <v>1</v>
      </c>
      <c r="I45" s="223"/>
      <c r="J45" s="223"/>
      <c r="K45" s="223">
        <v>1</v>
      </c>
      <c r="L45" s="223"/>
      <c r="M45" s="223"/>
      <c r="N45" s="223">
        <v>1</v>
      </c>
      <c r="O45" s="223"/>
      <c r="P45" s="223"/>
      <c r="Q45" s="223">
        <v>1</v>
      </c>
      <c r="R45" s="230">
        <f t="shared" si="1"/>
        <v>4</v>
      </c>
      <c r="S45" s="216" t="s">
        <v>50</v>
      </c>
      <c r="T45" s="216"/>
      <c r="U45" s="216" t="s">
        <v>210</v>
      </c>
      <c r="V45" s="200"/>
      <c r="W45" s="410" t="s">
        <v>218</v>
      </c>
      <c r="X45" s="190"/>
      <c r="Y45" s="190"/>
      <c r="Z45" s="190"/>
      <c r="AA45" s="190"/>
      <c r="AB45" s="190"/>
      <c r="AC45" s="190"/>
      <c r="AD45" s="190"/>
      <c r="AE45" s="190"/>
      <c r="AF45" s="190"/>
      <c r="AG45" s="190"/>
      <c r="AH45" s="190"/>
      <c r="AI45" s="190"/>
      <c r="AJ45" s="190"/>
      <c r="AK45" s="190"/>
      <c r="AL45" s="190"/>
      <c r="AM45" s="190"/>
      <c r="AN45" s="190"/>
      <c r="AO45" s="190"/>
      <c r="AP45" s="190"/>
      <c r="AQ45" s="190"/>
      <c r="AR45" s="190"/>
      <c r="AS45" s="190"/>
      <c r="AT45" s="190"/>
      <c r="AU45" s="190"/>
      <c r="AV45" s="190"/>
      <c r="AW45" s="190"/>
      <c r="AX45" s="190"/>
      <c r="AY45" s="190"/>
      <c r="AZ45" s="190"/>
      <c r="BA45" s="190"/>
      <c r="BB45" s="190"/>
      <c r="BC45" s="190"/>
      <c r="BD45" s="190"/>
      <c r="BE45" s="190"/>
      <c r="BF45" s="190"/>
      <c r="BG45" s="190"/>
      <c r="BH45" s="190"/>
      <c r="BI45" s="190"/>
      <c r="BJ45" s="190"/>
      <c r="BK45" s="190"/>
      <c r="BL45" s="190"/>
      <c r="BM45" s="190"/>
      <c r="BN45" s="190"/>
      <c r="BO45" s="190"/>
      <c r="BP45" s="190"/>
      <c r="BQ45" s="190"/>
      <c r="BR45" s="190"/>
      <c r="BS45" s="190"/>
      <c r="BT45" s="190"/>
      <c r="BU45" s="190"/>
      <c r="BV45" s="190"/>
      <c r="BW45" s="190"/>
      <c r="BX45" s="190"/>
      <c r="BY45" s="190"/>
      <c r="BZ45" s="190"/>
      <c r="CA45" s="190"/>
      <c r="CB45" s="190"/>
      <c r="CC45" s="190"/>
      <c r="CD45" s="190"/>
    </row>
    <row r="46" spans="1:82" s="191" customFormat="1" ht="57" customHeight="1">
      <c r="A46" s="216" t="s">
        <v>94</v>
      </c>
      <c r="B46" s="216" t="s">
        <v>211</v>
      </c>
      <c r="C46" s="216" t="s">
        <v>212</v>
      </c>
      <c r="D46" s="216" t="s">
        <v>219</v>
      </c>
      <c r="E46" s="216" t="s">
        <v>220</v>
      </c>
      <c r="F46" s="223"/>
      <c r="G46" s="223"/>
      <c r="H46" s="223"/>
      <c r="I46" s="223">
        <v>1</v>
      </c>
      <c r="J46" s="223"/>
      <c r="K46" s="223"/>
      <c r="L46" s="223"/>
      <c r="M46" s="223"/>
      <c r="N46" s="223"/>
      <c r="O46" s="223"/>
      <c r="P46" s="223"/>
      <c r="Q46" s="223"/>
      <c r="R46" s="230">
        <f t="shared" si="1"/>
        <v>1</v>
      </c>
      <c r="S46" s="216" t="s">
        <v>120</v>
      </c>
      <c r="T46" s="216"/>
      <c r="U46" s="216"/>
      <c r="V46" s="200"/>
      <c r="W46" s="410" t="s">
        <v>218</v>
      </c>
      <c r="X46" s="190"/>
      <c r="Y46" s="190"/>
      <c r="Z46" s="190"/>
      <c r="AA46" s="190"/>
      <c r="AB46" s="190"/>
      <c r="AC46" s="190"/>
      <c r="AD46" s="190"/>
      <c r="AE46" s="190"/>
      <c r="AF46" s="190"/>
      <c r="AG46" s="190"/>
      <c r="AH46" s="190"/>
      <c r="AI46" s="190"/>
      <c r="AJ46" s="190"/>
      <c r="AK46" s="190"/>
      <c r="AL46" s="190"/>
      <c r="AM46" s="190"/>
      <c r="AN46" s="190"/>
      <c r="AO46" s="190"/>
      <c r="AP46" s="190"/>
      <c r="AQ46" s="190"/>
      <c r="AR46" s="190"/>
      <c r="AS46" s="190"/>
      <c r="AT46" s="190"/>
      <c r="AU46" s="190"/>
      <c r="AV46" s="190"/>
      <c r="AW46" s="190"/>
      <c r="AX46" s="190"/>
      <c r="AY46" s="190"/>
      <c r="AZ46" s="190"/>
      <c r="BA46" s="190"/>
      <c r="BB46" s="190"/>
      <c r="BC46" s="190"/>
      <c r="BD46" s="190"/>
      <c r="BE46" s="190"/>
      <c r="BF46" s="190"/>
      <c r="BG46" s="190"/>
      <c r="BH46" s="190"/>
      <c r="BI46" s="190"/>
      <c r="BJ46" s="190"/>
      <c r="BK46" s="190"/>
      <c r="BL46" s="190"/>
      <c r="BM46" s="190"/>
      <c r="BN46" s="190"/>
      <c r="BO46" s="190"/>
      <c r="BP46" s="190"/>
      <c r="BQ46" s="190"/>
      <c r="BR46" s="190"/>
      <c r="BS46" s="190"/>
      <c r="BT46" s="190"/>
      <c r="BU46" s="190"/>
      <c r="BV46" s="190"/>
      <c r="BW46" s="190"/>
      <c r="BX46" s="190"/>
      <c r="BY46" s="190"/>
      <c r="BZ46" s="190"/>
      <c r="CA46" s="190"/>
      <c r="CB46" s="190"/>
      <c r="CC46" s="190"/>
      <c r="CD46" s="190"/>
    </row>
    <row r="47" spans="1:82" s="191" customFormat="1" ht="57" customHeight="1">
      <c r="A47" s="216" t="s">
        <v>94</v>
      </c>
      <c r="B47" s="216" t="s">
        <v>211</v>
      </c>
      <c r="C47" s="216" t="s">
        <v>212</v>
      </c>
      <c r="D47" s="216" t="s">
        <v>221</v>
      </c>
      <c r="E47" s="216" t="s">
        <v>222</v>
      </c>
      <c r="F47" s="223"/>
      <c r="G47" s="223"/>
      <c r="H47" s="223"/>
      <c r="I47" s="223"/>
      <c r="J47" s="223"/>
      <c r="K47" s="223"/>
      <c r="L47" s="223"/>
      <c r="M47" s="223">
        <v>1</v>
      </c>
      <c r="N47" s="223"/>
      <c r="O47" s="223"/>
      <c r="P47" s="223"/>
      <c r="Q47" s="223">
        <v>1</v>
      </c>
      <c r="R47" s="230">
        <f t="shared" si="1"/>
        <v>2</v>
      </c>
      <c r="S47" s="216" t="s">
        <v>106</v>
      </c>
      <c r="T47" s="216"/>
      <c r="U47" s="216"/>
      <c r="V47" s="200"/>
      <c r="W47" s="410" t="s">
        <v>218</v>
      </c>
      <c r="X47" s="190"/>
      <c r="Y47" s="190"/>
      <c r="Z47" s="190"/>
      <c r="AA47" s="190"/>
      <c r="AB47" s="190"/>
      <c r="AC47" s="190"/>
      <c r="AD47" s="190"/>
      <c r="AE47" s="190"/>
      <c r="AF47" s="190"/>
      <c r="AG47" s="190"/>
      <c r="AH47" s="190"/>
      <c r="AI47" s="190"/>
      <c r="AJ47" s="190"/>
      <c r="AK47" s="190"/>
      <c r="AL47" s="190"/>
      <c r="AM47" s="190"/>
      <c r="AN47" s="190"/>
      <c r="AO47" s="190"/>
      <c r="AP47" s="190"/>
      <c r="AQ47" s="190"/>
      <c r="AR47" s="190"/>
      <c r="AS47" s="190"/>
      <c r="AT47" s="190"/>
      <c r="AU47" s="190"/>
      <c r="AV47" s="190"/>
      <c r="AW47" s="190"/>
      <c r="AX47" s="190"/>
      <c r="AY47" s="190"/>
      <c r="AZ47" s="190"/>
      <c r="BA47" s="190"/>
      <c r="BB47" s="190"/>
      <c r="BC47" s="190"/>
      <c r="BD47" s="190"/>
      <c r="BE47" s="190"/>
      <c r="BF47" s="190"/>
      <c r="BG47" s="190"/>
      <c r="BH47" s="190"/>
      <c r="BI47" s="190"/>
      <c r="BJ47" s="190"/>
      <c r="BK47" s="190"/>
      <c r="BL47" s="190"/>
      <c r="BM47" s="190"/>
      <c r="BN47" s="190"/>
      <c r="BO47" s="190"/>
      <c r="BP47" s="190"/>
      <c r="BQ47" s="190"/>
      <c r="BR47" s="190"/>
      <c r="BS47" s="190"/>
      <c r="BT47" s="190"/>
      <c r="BU47" s="190"/>
      <c r="BV47" s="190"/>
      <c r="BW47" s="190"/>
      <c r="BX47" s="190"/>
      <c r="BY47" s="190"/>
      <c r="BZ47" s="190"/>
      <c r="CA47" s="190"/>
      <c r="CB47" s="190"/>
      <c r="CC47" s="190"/>
      <c r="CD47" s="190"/>
    </row>
    <row r="48" spans="1:82" s="191" customFormat="1" ht="59.25" customHeight="1">
      <c r="A48" s="216" t="s">
        <v>94</v>
      </c>
      <c r="B48" s="216" t="s">
        <v>211</v>
      </c>
      <c r="C48" s="216" t="s">
        <v>212</v>
      </c>
      <c r="D48" s="216" t="s">
        <v>223</v>
      </c>
      <c r="E48" s="216" t="s">
        <v>224</v>
      </c>
      <c r="F48" s="223"/>
      <c r="G48" s="223"/>
      <c r="H48" s="223"/>
      <c r="I48" s="223">
        <v>1</v>
      </c>
      <c r="J48" s="223"/>
      <c r="K48" s="223"/>
      <c r="L48" s="223">
        <v>1</v>
      </c>
      <c r="M48" s="223"/>
      <c r="N48" s="223"/>
      <c r="O48" s="223">
        <v>1</v>
      </c>
      <c r="P48" s="223"/>
      <c r="Q48" s="223"/>
      <c r="R48" s="230">
        <f t="shared" si="1"/>
        <v>3</v>
      </c>
      <c r="S48" s="216" t="s">
        <v>120</v>
      </c>
      <c r="T48" s="216"/>
      <c r="U48" s="216"/>
      <c r="V48" s="200"/>
      <c r="W48" s="410" t="s">
        <v>218</v>
      </c>
      <c r="X48" s="190"/>
      <c r="Y48" s="190"/>
      <c r="Z48" s="190"/>
      <c r="AA48" s="190"/>
      <c r="AB48" s="190"/>
      <c r="AC48" s="190"/>
      <c r="AD48" s="190"/>
      <c r="AE48" s="190"/>
      <c r="AF48" s="190"/>
      <c r="AG48" s="190"/>
      <c r="AH48" s="190"/>
      <c r="AI48" s="190"/>
      <c r="AJ48" s="190"/>
      <c r="AK48" s="190"/>
      <c r="AL48" s="190"/>
      <c r="AM48" s="190"/>
      <c r="AN48" s="190"/>
      <c r="AO48" s="190"/>
      <c r="AP48" s="190"/>
      <c r="AQ48" s="190"/>
      <c r="AR48" s="190"/>
      <c r="AS48" s="190"/>
      <c r="AT48" s="190"/>
      <c r="AU48" s="190"/>
      <c r="AV48" s="190"/>
      <c r="AW48" s="190"/>
      <c r="AX48" s="190"/>
      <c r="AY48" s="190"/>
      <c r="AZ48" s="190"/>
      <c r="BA48" s="190"/>
      <c r="BB48" s="190"/>
      <c r="BC48" s="190"/>
      <c r="BD48" s="190"/>
      <c r="BE48" s="190"/>
      <c r="BF48" s="190"/>
      <c r="BG48" s="190"/>
      <c r="BH48" s="190"/>
      <c r="BI48" s="190"/>
      <c r="BJ48" s="190"/>
      <c r="BK48" s="190"/>
      <c r="BL48" s="190"/>
      <c r="BM48" s="190"/>
      <c r="BN48" s="190"/>
      <c r="BO48" s="190"/>
      <c r="BP48" s="190"/>
      <c r="BQ48" s="190"/>
      <c r="BR48" s="190"/>
      <c r="BS48" s="190"/>
      <c r="BT48" s="190"/>
      <c r="BU48" s="190"/>
      <c r="BV48" s="190"/>
      <c r="BW48" s="190"/>
      <c r="BX48" s="190"/>
      <c r="BY48" s="190"/>
      <c r="BZ48" s="190"/>
      <c r="CA48" s="190"/>
      <c r="CB48" s="190"/>
      <c r="CC48" s="190"/>
      <c r="CD48" s="190"/>
    </row>
    <row r="49" spans="1:82" s="191" customFormat="1" ht="45" customHeight="1">
      <c r="A49" s="219" t="s">
        <v>94</v>
      </c>
      <c r="B49" s="219" t="s">
        <v>211</v>
      </c>
      <c r="C49" s="219" t="s">
        <v>212</v>
      </c>
      <c r="D49" s="219" t="s">
        <v>225</v>
      </c>
      <c r="E49" s="219" t="s">
        <v>226</v>
      </c>
      <c r="F49" s="226">
        <v>1</v>
      </c>
      <c r="G49" s="226">
        <v>1</v>
      </c>
      <c r="H49" s="226">
        <v>1</v>
      </c>
      <c r="I49" s="226">
        <v>1</v>
      </c>
      <c r="J49" s="226">
        <v>1</v>
      </c>
      <c r="K49" s="226">
        <v>1</v>
      </c>
      <c r="L49" s="226">
        <v>1</v>
      </c>
      <c r="M49" s="226">
        <v>1</v>
      </c>
      <c r="N49" s="226">
        <v>1</v>
      </c>
      <c r="O49" s="226">
        <v>1</v>
      </c>
      <c r="P49" s="226">
        <v>1</v>
      </c>
      <c r="Q49" s="226">
        <v>1</v>
      </c>
      <c r="R49" s="233">
        <f t="shared" si="1"/>
        <v>12</v>
      </c>
      <c r="S49" s="219" t="s">
        <v>117</v>
      </c>
      <c r="T49" s="219"/>
      <c r="U49" s="219"/>
      <c r="V49" s="193"/>
      <c r="W49" s="412" t="s">
        <v>1399</v>
      </c>
      <c r="X49" s="190"/>
      <c r="Y49" s="190"/>
      <c r="Z49" s="190"/>
      <c r="AA49" s="190"/>
      <c r="AB49" s="190"/>
      <c r="AC49" s="190"/>
      <c r="AD49" s="190"/>
      <c r="AE49" s="190"/>
      <c r="AF49" s="190"/>
      <c r="AG49" s="190"/>
      <c r="AH49" s="190"/>
      <c r="AI49" s="190"/>
      <c r="AJ49" s="190"/>
      <c r="AK49" s="190"/>
      <c r="AL49" s="190"/>
      <c r="AM49" s="190"/>
      <c r="AN49" s="190"/>
      <c r="AO49" s="190"/>
      <c r="AP49" s="190"/>
      <c r="AQ49" s="190"/>
      <c r="AR49" s="190"/>
      <c r="AS49" s="190"/>
      <c r="AT49" s="190"/>
      <c r="AU49" s="190"/>
      <c r="AV49" s="190"/>
      <c r="AW49" s="190"/>
      <c r="AX49" s="190"/>
      <c r="AY49" s="190"/>
      <c r="AZ49" s="190"/>
      <c r="BA49" s="190"/>
      <c r="BB49" s="190"/>
      <c r="BC49" s="190"/>
      <c r="BD49" s="190"/>
      <c r="BE49" s="190"/>
      <c r="BF49" s="190"/>
      <c r="BG49" s="190"/>
      <c r="BH49" s="190"/>
      <c r="BI49" s="190"/>
      <c r="BJ49" s="190"/>
      <c r="BK49" s="190"/>
      <c r="BL49" s="190"/>
      <c r="BM49" s="190"/>
      <c r="BN49" s="190"/>
      <c r="BO49" s="190"/>
      <c r="BP49" s="190"/>
      <c r="BQ49" s="190"/>
      <c r="BR49" s="190"/>
      <c r="BS49" s="190"/>
      <c r="BT49" s="190"/>
      <c r="BU49" s="190"/>
      <c r="BV49" s="190"/>
      <c r="BW49" s="190"/>
      <c r="BX49" s="190"/>
      <c r="BY49" s="190"/>
      <c r="BZ49" s="190"/>
      <c r="CA49" s="190"/>
      <c r="CB49" s="190"/>
      <c r="CC49" s="190"/>
      <c r="CD49" s="190"/>
    </row>
    <row r="50" spans="1:82" s="191" customFormat="1" ht="45" customHeight="1">
      <c r="A50" s="216" t="s">
        <v>94</v>
      </c>
      <c r="B50" s="216" t="s">
        <v>211</v>
      </c>
      <c r="C50" s="216" t="s">
        <v>227</v>
      </c>
      <c r="D50" s="216" t="s">
        <v>228</v>
      </c>
      <c r="E50" s="216" t="s">
        <v>229</v>
      </c>
      <c r="F50" s="223"/>
      <c r="G50" s="223"/>
      <c r="H50" s="223">
        <v>1</v>
      </c>
      <c r="I50" s="223"/>
      <c r="J50" s="223"/>
      <c r="K50" s="223"/>
      <c r="L50" s="223"/>
      <c r="M50" s="223"/>
      <c r="N50" s="223"/>
      <c r="O50" s="223"/>
      <c r="P50" s="223"/>
      <c r="Q50" s="223"/>
      <c r="R50" s="230">
        <f t="shared" si="1"/>
        <v>1</v>
      </c>
      <c r="S50" s="216" t="s">
        <v>50</v>
      </c>
      <c r="T50" s="216"/>
      <c r="U50" s="216" t="s">
        <v>210</v>
      </c>
      <c r="V50" s="205"/>
      <c r="W50" s="411" t="s">
        <v>230</v>
      </c>
      <c r="X50" s="190"/>
      <c r="Y50" s="190"/>
      <c r="Z50" s="190"/>
      <c r="AA50" s="190"/>
      <c r="AB50" s="190"/>
      <c r="AC50" s="190"/>
      <c r="AD50" s="190"/>
      <c r="AE50" s="190"/>
      <c r="AF50" s="190"/>
      <c r="AG50" s="190"/>
      <c r="AH50" s="190"/>
      <c r="AI50" s="190"/>
      <c r="AJ50" s="190"/>
      <c r="AK50" s="190"/>
      <c r="AL50" s="190"/>
      <c r="AM50" s="190"/>
      <c r="AN50" s="190"/>
      <c r="AO50" s="190"/>
      <c r="AP50" s="190"/>
      <c r="AQ50" s="190"/>
      <c r="AR50" s="190"/>
      <c r="AS50" s="190"/>
      <c r="AT50" s="190"/>
      <c r="AU50" s="190"/>
      <c r="AV50" s="190"/>
      <c r="AW50" s="190"/>
      <c r="AX50" s="190"/>
      <c r="AY50" s="190"/>
      <c r="AZ50" s="190"/>
      <c r="BA50" s="190"/>
      <c r="BB50" s="190"/>
      <c r="BC50" s="190"/>
      <c r="BD50" s="190"/>
      <c r="BE50" s="190"/>
      <c r="BF50" s="190"/>
      <c r="BG50" s="190"/>
      <c r="BH50" s="190"/>
      <c r="BI50" s="190"/>
      <c r="BJ50" s="190"/>
      <c r="BK50" s="190"/>
      <c r="BL50" s="190"/>
      <c r="BM50" s="190"/>
      <c r="BN50" s="190"/>
      <c r="BO50" s="190"/>
      <c r="BP50" s="190"/>
      <c r="BQ50" s="190"/>
      <c r="BR50" s="190"/>
      <c r="BS50" s="190"/>
      <c r="BT50" s="190"/>
      <c r="BU50" s="190"/>
      <c r="BV50" s="190"/>
      <c r="BW50" s="190"/>
      <c r="BX50" s="190"/>
      <c r="BY50" s="190"/>
      <c r="BZ50" s="190"/>
      <c r="CA50" s="190"/>
      <c r="CB50" s="190"/>
      <c r="CC50" s="190"/>
      <c r="CD50" s="190"/>
    </row>
    <row r="51" spans="1:82" s="191" customFormat="1" ht="45" customHeight="1">
      <c r="A51" s="216" t="s">
        <v>94</v>
      </c>
      <c r="B51" s="216" t="s">
        <v>211</v>
      </c>
      <c r="C51" s="216" t="s">
        <v>227</v>
      </c>
      <c r="D51" s="216" t="s">
        <v>231</v>
      </c>
      <c r="E51" s="216" t="s">
        <v>232</v>
      </c>
      <c r="F51" s="223"/>
      <c r="G51" s="223"/>
      <c r="H51" s="223"/>
      <c r="I51" s="223"/>
      <c r="J51" s="223"/>
      <c r="K51" s="223">
        <v>1</v>
      </c>
      <c r="L51" s="223"/>
      <c r="M51" s="223"/>
      <c r="N51" s="223"/>
      <c r="O51" s="223"/>
      <c r="P51" s="223"/>
      <c r="Q51" s="223"/>
      <c r="R51" s="230">
        <f t="shared" si="1"/>
        <v>1</v>
      </c>
      <c r="S51" s="216" t="s">
        <v>120</v>
      </c>
      <c r="T51" s="216"/>
      <c r="U51" s="216"/>
      <c r="V51" s="200"/>
      <c r="W51" s="411" t="s">
        <v>230</v>
      </c>
      <c r="X51" s="190"/>
      <c r="Y51" s="190"/>
      <c r="Z51" s="190"/>
      <c r="AA51" s="190"/>
      <c r="AB51" s="190"/>
      <c r="AC51" s="190"/>
      <c r="AD51" s="190"/>
      <c r="AE51" s="190"/>
      <c r="AF51" s="190"/>
      <c r="AG51" s="190"/>
      <c r="AH51" s="190"/>
      <c r="AI51" s="190"/>
      <c r="AJ51" s="190"/>
      <c r="AK51" s="190"/>
      <c r="AL51" s="190"/>
      <c r="AM51" s="190"/>
      <c r="AN51" s="190"/>
      <c r="AO51" s="190"/>
      <c r="AP51" s="190"/>
      <c r="AQ51" s="190"/>
      <c r="AR51" s="190"/>
      <c r="AS51" s="190"/>
      <c r="AT51" s="190"/>
      <c r="AU51" s="190"/>
      <c r="AV51" s="190"/>
      <c r="AW51" s="190"/>
      <c r="AX51" s="190"/>
      <c r="AY51" s="190"/>
      <c r="AZ51" s="190"/>
      <c r="BA51" s="190"/>
      <c r="BB51" s="190"/>
      <c r="BC51" s="190"/>
      <c r="BD51" s="190"/>
      <c r="BE51" s="190"/>
      <c r="BF51" s="190"/>
      <c r="BG51" s="190"/>
      <c r="BH51" s="190"/>
      <c r="BI51" s="190"/>
      <c r="BJ51" s="190"/>
      <c r="BK51" s="190"/>
      <c r="BL51" s="190"/>
      <c r="BM51" s="190"/>
      <c r="BN51" s="190"/>
      <c r="BO51" s="190"/>
      <c r="BP51" s="190"/>
      <c r="BQ51" s="190"/>
      <c r="BR51" s="190"/>
      <c r="BS51" s="190"/>
      <c r="BT51" s="190"/>
      <c r="BU51" s="190"/>
      <c r="BV51" s="190"/>
      <c r="BW51" s="190"/>
      <c r="BX51" s="190"/>
      <c r="BY51" s="190"/>
      <c r="BZ51" s="190"/>
      <c r="CA51" s="190"/>
      <c r="CB51" s="190"/>
      <c r="CC51" s="190"/>
      <c r="CD51" s="190"/>
    </row>
    <row r="52" spans="1:82" s="191" customFormat="1" ht="45" customHeight="1">
      <c r="A52" s="216" t="s">
        <v>94</v>
      </c>
      <c r="B52" s="216" t="s">
        <v>211</v>
      </c>
      <c r="C52" s="216" t="s">
        <v>227</v>
      </c>
      <c r="D52" s="216" t="s">
        <v>233</v>
      </c>
      <c r="E52" s="216" t="s">
        <v>234</v>
      </c>
      <c r="F52" s="223"/>
      <c r="G52" s="223"/>
      <c r="H52" s="223"/>
      <c r="I52" s="223"/>
      <c r="J52" s="223"/>
      <c r="K52" s="223"/>
      <c r="L52" s="223"/>
      <c r="M52" s="223">
        <v>1</v>
      </c>
      <c r="N52" s="223"/>
      <c r="O52" s="223"/>
      <c r="P52" s="223">
        <v>1</v>
      </c>
      <c r="Q52" s="223"/>
      <c r="R52" s="230">
        <f t="shared" si="1"/>
        <v>2</v>
      </c>
      <c r="S52" s="216" t="s">
        <v>117</v>
      </c>
      <c r="T52" s="216"/>
      <c r="U52" s="216"/>
      <c r="V52" s="205"/>
      <c r="W52" s="411" t="s">
        <v>230</v>
      </c>
      <c r="X52" s="190"/>
      <c r="Y52" s="190"/>
      <c r="Z52" s="190"/>
      <c r="AA52" s="190"/>
      <c r="AB52" s="190"/>
      <c r="AC52" s="190"/>
      <c r="AD52" s="190"/>
      <c r="AE52" s="190"/>
      <c r="AF52" s="190"/>
      <c r="AG52" s="190"/>
      <c r="AH52" s="190"/>
      <c r="AI52" s="190"/>
      <c r="AJ52" s="190"/>
      <c r="AK52" s="190"/>
      <c r="AL52" s="190"/>
      <c r="AM52" s="190"/>
      <c r="AN52" s="190"/>
      <c r="AO52" s="190"/>
      <c r="AP52" s="190"/>
      <c r="AQ52" s="190"/>
      <c r="AR52" s="190"/>
      <c r="AS52" s="190"/>
      <c r="AT52" s="190"/>
      <c r="AU52" s="190"/>
      <c r="AV52" s="190"/>
      <c r="AW52" s="190"/>
      <c r="AX52" s="190"/>
      <c r="AY52" s="190"/>
      <c r="AZ52" s="190"/>
      <c r="BA52" s="190"/>
      <c r="BB52" s="190"/>
      <c r="BC52" s="190"/>
      <c r="BD52" s="190"/>
      <c r="BE52" s="190"/>
      <c r="BF52" s="190"/>
      <c r="BG52" s="190"/>
      <c r="BH52" s="190"/>
      <c r="BI52" s="190"/>
      <c r="BJ52" s="190"/>
      <c r="BK52" s="190"/>
      <c r="BL52" s="190"/>
      <c r="BM52" s="190"/>
      <c r="BN52" s="190"/>
      <c r="BO52" s="190"/>
      <c r="BP52" s="190"/>
      <c r="BQ52" s="190"/>
      <c r="BR52" s="190"/>
      <c r="BS52" s="190"/>
      <c r="BT52" s="190"/>
      <c r="BU52" s="190"/>
      <c r="BV52" s="190"/>
      <c r="BW52" s="190"/>
      <c r="BX52" s="190"/>
      <c r="BY52" s="190"/>
      <c r="BZ52" s="190"/>
      <c r="CA52" s="190"/>
      <c r="CB52" s="190"/>
      <c r="CC52" s="190"/>
      <c r="CD52" s="190"/>
    </row>
    <row r="53" spans="1:82" s="191" customFormat="1" ht="45" customHeight="1">
      <c r="A53" s="219" t="s">
        <v>235</v>
      </c>
      <c r="B53" s="219" t="s">
        <v>236</v>
      </c>
      <c r="C53" s="219" t="s">
        <v>237</v>
      </c>
      <c r="D53" s="219" t="s">
        <v>238</v>
      </c>
      <c r="E53" s="219" t="s">
        <v>239</v>
      </c>
      <c r="F53" s="226"/>
      <c r="G53" s="226"/>
      <c r="H53" s="226"/>
      <c r="I53" s="226">
        <v>1</v>
      </c>
      <c r="J53" s="226"/>
      <c r="K53" s="226"/>
      <c r="L53" s="226">
        <v>1</v>
      </c>
      <c r="M53" s="226"/>
      <c r="N53" s="226"/>
      <c r="O53" s="226"/>
      <c r="P53" s="226">
        <v>1</v>
      </c>
      <c r="Q53" s="226"/>
      <c r="R53" s="233">
        <f t="shared" si="1"/>
        <v>3</v>
      </c>
      <c r="S53" s="219" t="s">
        <v>99</v>
      </c>
      <c r="T53" s="219" t="s">
        <v>240</v>
      </c>
      <c r="U53" s="219"/>
      <c r="V53" s="199"/>
      <c r="W53" s="412" t="s">
        <v>1400</v>
      </c>
      <c r="X53" s="190"/>
      <c r="Y53" s="190"/>
      <c r="Z53" s="190"/>
      <c r="AA53" s="190"/>
      <c r="AB53" s="190"/>
      <c r="AC53" s="190"/>
      <c r="AD53" s="190"/>
      <c r="AE53" s="190"/>
      <c r="AF53" s="190"/>
      <c r="AG53" s="190"/>
      <c r="AH53" s="190"/>
      <c r="AI53" s="190"/>
      <c r="AJ53" s="190"/>
      <c r="AK53" s="190"/>
      <c r="AL53" s="190"/>
      <c r="AM53" s="190"/>
      <c r="AN53" s="190"/>
      <c r="AO53" s="190"/>
      <c r="AP53" s="190"/>
      <c r="AQ53" s="190"/>
      <c r="AR53" s="190"/>
      <c r="AS53" s="190"/>
      <c r="AT53" s="190"/>
      <c r="AU53" s="190"/>
      <c r="AV53" s="190"/>
      <c r="AW53" s="190"/>
      <c r="AX53" s="190"/>
      <c r="AY53" s="190"/>
      <c r="AZ53" s="190"/>
      <c r="BA53" s="190"/>
      <c r="BB53" s="190"/>
      <c r="BC53" s="190"/>
      <c r="BD53" s="190"/>
      <c r="BE53" s="190"/>
      <c r="BF53" s="190"/>
      <c r="BG53" s="190"/>
      <c r="BH53" s="190"/>
      <c r="BI53" s="190"/>
      <c r="BJ53" s="190"/>
      <c r="BK53" s="190"/>
      <c r="BL53" s="190"/>
      <c r="BM53" s="190"/>
      <c r="BN53" s="190"/>
      <c r="BO53" s="190"/>
      <c r="BP53" s="190"/>
      <c r="BQ53" s="190"/>
      <c r="BR53" s="190"/>
      <c r="BS53" s="190"/>
      <c r="BT53" s="190"/>
      <c r="BU53" s="190"/>
      <c r="BV53" s="190"/>
      <c r="BW53" s="190"/>
      <c r="BX53" s="190"/>
      <c r="BY53" s="190"/>
      <c r="BZ53" s="190"/>
      <c r="CA53" s="190"/>
      <c r="CB53" s="190"/>
      <c r="CC53" s="190"/>
      <c r="CD53" s="190"/>
    </row>
    <row r="54" spans="1:82" s="191" customFormat="1" ht="45" customHeight="1">
      <c r="A54" s="219" t="s">
        <v>235</v>
      </c>
      <c r="B54" s="219" t="s">
        <v>236</v>
      </c>
      <c r="C54" s="219" t="s">
        <v>237</v>
      </c>
      <c r="D54" s="219" t="s">
        <v>241</v>
      </c>
      <c r="E54" s="219" t="s">
        <v>242</v>
      </c>
      <c r="F54" s="226"/>
      <c r="G54" s="226"/>
      <c r="H54" s="226"/>
      <c r="I54" s="226">
        <v>1</v>
      </c>
      <c r="J54" s="226"/>
      <c r="K54" s="226"/>
      <c r="L54" s="226"/>
      <c r="M54" s="226"/>
      <c r="N54" s="226"/>
      <c r="O54" s="226">
        <v>1</v>
      </c>
      <c r="P54" s="226"/>
      <c r="Q54" s="226"/>
      <c r="R54" s="233">
        <f t="shared" si="1"/>
        <v>2</v>
      </c>
      <c r="S54" s="219" t="s">
        <v>99</v>
      </c>
      <c r="T54" s="219" t="s">
        <v>240</v>
      </c>
      <c r="U54" s="219"/>
      <c r="V54" s="199"/>
      <c r="W54" s="412" t="s">
        <v>1400</v>
      </c>
      <c r="X54" s="190"/>
      <c r="Y54" s="190"/>
      <c r="Z54" s="190"/>
      <c r="AA54" s="190"/>
      <c r="AB54" s="190"/>
      <c r="AC54" s="190"/>
      <c r="AD54" s="190"/>
      <c r="AE54" s="190"/>
      <c r="AF54" s="190"/>
      <c r="AG54" s="190"/>
      <c r="AH54" s="190"/>
      <c r="AI54" s="190"/>
      <c r="AJ54" s="190"/>
      <c r="AK54" s="190"/>
      <c r="AL54" s="190"/>
      <c r="AM54" s="190"/>
      <c r="AN54" s="190"/>
      <c r="AO54" s="190"/>
      <c r="AP54" s="190"/>
      <c r="AQ54" s="190"/>
      <c r="AR54" s="190"/>
      <c r="AS54" s="190"/>
      <c r="AT54" s="190"/>
      <c r="AU54" s="190"/>
      <c r="AV54" s="190"/>
      <c r="AW54" s="190"/>
      <c r="AX54" s="190"/>
      <c r="AY54" s="190"/>
      <c r="AZ54" s="190"/>
      <c r="BA54" s="190"/>
      <c r="BB54" s="190"/>
      <c r="BC54" s="190"/>
      <c r="BD54" s="190"/>
      <c r="BE54" s="190"/>
      <c r="BF54" s="190"/>
      <c r="BG54" s="190"/>
      <c r="BH54" s="190"/>
      <c r="BI54" s="190"/>
      <c r="BJ54" s="190"/>
      <c r="BK54" s="190"/>
      <c r="BL54" s="190"/>
      <c r="BM54" s="190"/>
      <c r="BN54" s="190"/>
      <c r="BO54" s="190"/>
      <c r="BP54" s="190"/>
      <c r="BQ54" s="190"/>
      <c r="BR54" s="190"/>
      <c r="BS54" s="190"/>
      <c r="BT54" s="190"/>
      <c r="BU54" s="190"/>
      <c r="BV54" s="190"/>
      <c r="BW54" s="190"/>
      <c r="BX54" s="190"/>
      <c r="BY54" s="190"/>
      <c r="BZ54" s="190"/>
      <c r="CA54" s="190"/>
      <c r="CB54" s="190"/>
      <c r="CC54" s="190"/>
      <c r="CD54" s="190"/>
    </row>
    <row r="55" spans="1:82" s="191" customFormat="1" ht="45" customHeight="1">
      <c r="A55" s="193" t="s">
        <v>235</v>
      </c>
      <c r="B55" s="193" t="s">
        <v>243</v>
      </c>
      <c r="C55" s="193" t="s">
        <v>244</v>
      </c>
      <c r="D55" s="193" t="s">
        <v>245</v>
      </c>
      <c r="E55" s="193" t="s">
        <v>246</v>
      </c>
      <c r="F55" s="213"/>
      <c r="G55" s="213"/>
      <c r="H55" s="213">
        <v>1</v>
      </c>
      <c r="I55" s="213"/>
      <c r="J55" s="213"/>
      <c r="K55" s="213">
        <v>1</v>
      </c>
      <c r="L55" s="213"/>
      <c r="M55" s="213"/>
      <c r="N55" s="213">
        <v>1</v>
      </c>
      <c r="O55" s="213"/>
      <c r="P55" s="213"/>
      <c r="Q55" s="213">
        <v>1</v>
      </c>
      <c r="R55" s="211"/>
      <c r="S55" s="193" t="s">
        <v>247</v>
      </c>
      <c r="T55" s="193" t="s">
        <v>99</v>
      </c>
      <c r="U55" s="193" t="s">
        <v>248</v>
      </c>
      <c r="V55" s="193"/>
      <c r="W55" s="407" t="s">
        <v>1401</v>
      </c>
      <c r="X55" s="190"/>
      <c r="Y55" s="190"/>
      <c r="Z55" s="190"/>
      <c r="AA55" s="190"/>
      <c r="AB55" s="190"/>
      <c r="AC55" s="190"/>
      <c r="AD55" s="190"/>
      <c r="AE55" s="190"/>
      <c r="AF55" s="190"/>
      <c r="AG55" s="190"/>
      <c r="AH55" s="190"/>
      <c r="AI55" s="190"/>
      <c r="AJ55" s="190"/>
      <c r="AK55" s="190"/>
      <c r="AL55" s="190"/>
      <c r="AM55" s="190"/>
      <c r="AN55" s="190"/>
      <c r="AO55" s="190"/>
      <c r="AP55" s="190"/>
      <c r="AQ55" s="190"/>
      <c r="AR55" s="190"/>
      <c r="AS55" s="190"/>
      <c r="AT55" s="190"/>
      <c r="AU55" s="190"/>
      <c r="AV55" s="190"/>
      <c r="AW55" s="190"/>
      <c r="AX55" s="190"/>
      <c r="AY55" s="190"/>
      <c r="AZ55" s="190"/>
      <c r="BA55" s="190"/>
      <c r="BB55" s="190"/>
      <c r="BC55" s="190"/>
      <c r="BD55" s="190"/>
      <c r="BE55" s="190"/>
      <c r="BF55" s="190"/>
      <c r="BG55" s="190"/>
      <c r="BH55" s="190"/>
      <c r="BI55" s="190"/>
      <c r="BJ55" s="190"/>
      <c r="BK55" s="190"/>
      <c r="BL55" s="190"/>
      <c r="BM55" s="190"/>
      <c r="BN55" s="190"/>
      <c r="BO55" s="190"/>
      <c r="BP55" s="190"/>
      <c r="BQ55" s="190"/>
      <c r="BR55" s="190"/>
      <c r="BS55" s="190"/>
      <c r="BT55" s="190"/>
      <c r="BU55" s="190"/>
      <c r="BV55" s="190"/>
      <c r="BW55" s="190"/>
      <c r="BX55" s="190"/>
      <c r="BY55" s="190"/>
      <c r="BZ55" s="190"/>
      <c r="CA55" s="190"/>
      <c r="CB55" s="190"/>
      <c r="CC55" s="190"/>
      <c r="CD55" s="190"/>
    </row>
    <row r="56" spans="1:82" s="191" customFormat="1" ht="45" customHeight="1">
      <c r="A56" s="193" t="s">
        <v>235</v>
      </c>
      <c r="B56" s="193" t="s">
        <v>243</v>
      </c>
      <c r="C56" s="193" t="s">
        <v>244</v>
      </c>
      <c r="D56" s="193" t="s">
        <v>249</v>
      </c>
      <c r="E56" s="193" t="s">
        <v>250</v>
      </c>
      <c r="F56" s="213"/>
      <c r="G56" s="213"/>
      <c r="H56" s="213">
        <v>1</v>
      </c>
      <c r="I56" s="213"/>
      <c r="J56" s="213"/>
      <c r="K56" s="213">
        <v>1</v>
      </c>
      <c r="L56" s="213"/>
      <c r="M56" s="213"/>
      <c r="N56" s="213">
        <v>1</v>
      </c>
      <c r="O56" s="213"/>
      <c r="P56" s="213"/>
      <c r="Q56" s="213">
        <v>1</v>
      </c>
      <c r="R56" s="211">
        <v>4</v>
      </c>
      <c r="S56" s="193" t="s">
        <v>251</v>
      </c>
      <c r="T56" s="193" t="s">
        <v>252</v>
      </c>
      <c r="U56" s="193"/>
      <c r="V56" s="193"/>
      <c r="W56" s="407" t="s">
        <v>1401</v>
      </c>
      <c r="X56" s="190"/>
      <c r="Y56" s="190"/>
      <c r="Z56" s="190"/>
      <c r="AA56" s="190"/>
      <c r="AB56" s="190"/>
      <c r="AC56" s="190"/>
      <c r="AD56" s="190"/>
      <c r="AE56" s="190"/>
      <c r="AF56" s="190"/>
      <c r="AG56" s="190"/>
      <c r="AH56" s="190"/>
      <c r="AI56" s="190"/>
      <c r="AJ56" s="190"/>
      <c r="AK56" s="190"/>
      <c r="AL56" s="190"/>
      <c r="AM56" s="190"/>
      <c r="AN56" s="190"/>
      <c r="AO56" s="190"/>
      <c r="AP56" s="190"/>
      <c r="AQ56" s="190"/>
      <c r="AR56" s="190"/>
      <c r="AS56" s="190"/>
      <c r="AT56" s="190"/>
      <c r="AU56" s="190"/>
      <c r="AV56" s="190"/>
      <c r="AW56" s="190"/>
      <c r="AX56" s="190"/>
      <c r="AY56" s="190"/>
      <c r="AZ56" s="190"/>
      <c r="BA56" s="190"/>
      <c r="BB56" s="190"/>
      <c r="BC56" s="190"/>
      <c r="BD56" s="190"/>
      <c r="BE56" s="190"/>
      <c r="BF56" s="190"/>
      <c r="BG56" s="190"/>
      <c r="BH56" s="190"/>
      <c r="BI56" s="190"/>
      <c r="BJ56" s="190"/>
      <c r="BK56" s="190"/>
      <c r="BL56" s="190"/>
      <c r="BM56" s="190"/>
      <c r="BN56" s="190"/>
      <c r="BO56" s="190"/>
      <c r="BP56" s="190"/>
      <c r="BQ56" s="190"/>
      <c r="BR56" s="190"/>
      <c r="BS56" s="190"/>
      <c r="BT56" s="190"/>
      <c r="BU56" s="190"/>
      <c r="BV56" s="190"/>
      <c r="BW56" s="190"/>
      <c r="BX56" s="190"/>
      <c r="BY56" s="190"/>
      <c r="BZ56" s="190"/>
      <c r="CA56" s="190"/>
      <c r="CB56" s="190"/>
      <c r="CC56" s="190"/>
      <c r="CD56" s="190"/>
    </row>
    <row r="57" spans="1:82" ht="45" customHeight="1">
      <c r="A57" s="215" t="s">
        <v>235</v>
      </c>
      <c r="B57" s="215" t="s">
        <v>243</v>
      </c>
      <c r="C57" s="215" t="s">
        <v>244</v>
      </c>
      <c r="D57" s="215" t="s">
        <v>249</v>
      </c>
      <c r="E57" s="215" t="s">
        <v>253</v>
      </c>
      <c r="F57" s="222"/>
      <c r="G57" s="222"/>
      <c r="H57" s="222"/>
      <c r="I57" s="222"/>
      <c r="J57" s="222"/>
      <c r="K57" s="222"/>
      <c r="L57" s="222"/>
      <c r="M57" s="222"/>
      <c r="N57" s="222">
        <v>1</v>
      </c>
      <c r="O57" s="222"/>
      <c r="P57" s="222"/>
      <c r="Q57" s="222"/>
      <c r="R57" s="229"/>
      <c r="S57" s="215" t="s">
        <v>254</v>
      </c>
      <c r="T57" s="215"/>
      <c r="U57" s="215"/>
      <c r="V57" s="217"/>
      <c r="W57" s="407" t="s">
        <v>1401</v>
      </c>
      <c r="X57" s="186"/>
      <c r="Y57" s="187"/>
      <c r="Z57" s="187"/>
      <c r="AA57" s="187"/>
      <c r="AB57" s="187"/>
      <c r="AC57" s="187"/>
      <c r="AD57" s="187"/>
      <c r="AE57" s="187"/>
      <c r="AF57" s="187"/>
      <c r="AG57" s="186"/>
      <c r="AH57" s="186"/>
      <c r="AI57" s="186"/>
      <c r="AJ57" s="186"/>
      <c r="AK57" s="186"/>
      <c r="AL57" s="186"/>
      <c r="AM57" s="186"/>
      <c r="AN57" s="186"/>
      <c r="AO57" s="186"/>
      <c r="AP57" s="186"/>
      <c r="AQ57" s="186"/>
      <c r="AR57" s="186"/>
      <c r="AS57" s="186"/>
      <c r="AT57" s="186"/>
      <c r="AU57" s="186"/>
      <c r="AV57" s="186"/>
      <c r="AW57" s="186"/>
      <c r="AX57" s="186"/>
      <c r="AY57" s="186"/>
      <c r="AZ57" s="186"/>
      <c r="BA57" s="186"/>
      <c r="BB57" s="186"/>
      <c r="BC57" s="186"/>
      <c r="BD57" s="186"/>
      <c r="BE57" s="186"/>
      <c r="BF57" s="186"/>
      <c r="BG57" s="186"/>
      <c r="BH57" s="186"/>
      <c r="BI57" s="186"/>
      <c r="BJ57" s="186"/>
      <c r="BK57" s="186"/>
      <c r="BL57" s="186"/>
      <c r="BM57" s="186"/>
      <c r="BN57" s="186"/>
      <c r="BO57" s="186"/>
      <c r="BP57" s="188"/>
      <c r="BQ57" s="188"/>
      <c r="BR57" s="188"/>
      <c r="BS57" s="188"/>
      <c r="BT57" s="188"/>
      <c r="BU57" s="188"/>
      <c r="BV57" s="188"/>
      <c r="BW57" s="188"/>
      <c r="BX57" s="188"/>
      <c r="BY57" s="188"/>
      <c r="BZ57" s="188"/>
      <c r="CA57" s="188"/>
      <c r="CB57" s="188"/>
      <c r="CC57" s="188"/>
      <c r="CD57" s="188"/>
    </row>
    <row r="58" spans="1:82" ht="45" customHeight="1">
      <c r="A58" s="217" t="s">
        <v>235</v>
      </c>
      <c r="B58" s="217" t="s">
        <v>243</v>
      </c>
      <c r="C58" s="217" t="s">
        <v>244</v>
      </c>
      <c r="D58" s="217" t="s">
        <v>255</v>
      </c>
      <c r="E58" s="217" t="s">
        <v>256</v>
      </c>
      <c r="F58" s="224"/>
      <c r="G58" s="224"/>
      <c r="H58" s="224"/>
      <c r="I58" s="224"/>
      <c r="J58" s="224"/>
      <c r="K58" s="224"/>
      <c r="L58" s="224"/>
      <c r="M58" s="224"/>
      <c r="N58" s="224"/>
      <c r="O58" s="224">
        <v>1</v>
      </c>
      <c r="P58" s="224"/>
      <c r="Q58" s="224"/>
      <c r="R58" s="231"/>
      <c r="S58" s="217" t="s">
        <v>257</v>
      </c>
      <c r="T58" s="217"/>
      <c r="U58" s="217"/>
      <c r="V58" s="217"/>
      <c r="W58" s="407" t="s">
        <v>1401</v>
      </c>
      <c r="X58" s="186"/>
      <c r="Y58" s="187"/>
      <c r="Z58" s="187"/>
      <c r="AA58" s="187"/>
      <c r="AB58" s="187"/>
      <c r="AC58" s="187"/>
      <c r="AD58" s="187"/>
      <c r="AE58" s="187"/>
      <c r="AF58" s="187"/>
      <c r="AG58" s="186"/>
      <c r="AH58" s="186"/>
      <c r="AI58" s="186"/>
      <c r="AJ58" s="186"/>
      <c r="AK58" s="186"/>
      <c r="AL58" s="186"/>
      <c r="AM58" s="186"/>
      <c r="AN58" s="186"/>
      <c r="AO58" s="186"/>
      <c r="AP58" s="186"/>
      <c r="AQ58" s="186"/>
      <c r="AR58" s="186"/>
      <c r="AS58" s="186"/>
      <c r="AT58" s="186"/>
      <c r="AU58" s="186"/>
      <c r="AV58" s="186"/>
      <c r="AW58" s="186"/>
      <c r="AX58" s="186"/>
      <c r="AY58" s="186"/>
      <c r="AZ58" s="186"/>
      <c r="BA58" s="186"/>
      <c r="BB58" s="186"/>
      <c r="BC58" s="186"/>
      <c r="BD58" s="186"/>
      <c r="BE58" s="186"/>
      <c r="BF58" s="186"/>
      <c r="BG58" s="186"/>
      <c r="BH58" s="186"/>
      <c r="BI58" s="186"/>
      <c r="BJ58" s="186"/>
      <c r="BK58" s="186"/>
      <c r="BL58" s="186"/>
      <c r="BM58" s="186"/>
      <c r="BN58" s="186"/>
      <c r="BO58" s="186"/>
      <c r="BP58" s="188"/>
      <c r="BQ58" s="188"/>
      <c r="BR58" s="188"/>
      <c r="BS58" s="188"/>
      <c r="BT58" s="188"/>
      <c r="BU58" s="188"/>
      <c r="BV58" s="188"/>
      <c r="BW58" s="188"/>
      <c r="BX58" s="188"/>
      <c r="BY58" s="188"/>
      <c r="BZ58" s="188"/>
      <c r="CA58" s="188"/>
      <c r="CB58" s="188"/>
      <c r="CC58" s="188"/>
      <c r="CD58" s="188"/>
    </row>
    <row r="59" spans="1:82" ht="45" customHeight="1">
      <c r="A59" s="217" t="s">
        <v>235</v>
      </c>
      <c r="B59" s="217" t="s">
        <v>243</v>
      </c>
      <c r="C59" s="217" t="s">
        <v>258</v>
      </c>
      <c r="D59" s="217" t="s">
        <v>259</v>
      </c>
      <c r="E59" s="217" t="s">
        <v>260</v>
      </c>
      <c r="F59" s="224"/>
      <c r="G59" s="224"/>
      <c r="H59" s="224"/>
      <c r="I59" s="224">
        <v>1</v>
      </c>
      <c r="J59" s="224"/>
      <c r="K59" s="224"/>
      <c r="L59" s="224"/>
      <c r="M59" s="224">
        <v>1</v>
      </c>
      <c r="N59" s="224"/>
      <c r="O59" s="224"/>
      <c r="P59" s="224"/>
      <c r="Q59" s="224">
        <v>1</v>
      </c>
      <c r="R59" s="231"/>
      <c r="S59" s="217" t="s">
        <v>261</v>
      </c>
      <c r="T59" s="217"/>
      <c r="U59" s="217" t="s">
        <v>262</v>
      </c>
      <c r="V59" s="217"/>
      <c r="W59" s="407" t="s">
        <v>1401</v>
      </c>
      <c r="X59" s="186"/>
      <c r="Y59" s="187"/>
      <c r="Z59" s="187"/>
      <c r="AA59" s="187"/>
      <c r="AB59" s="187"/>
      <c r="AC59" s="187"/>
      <c r="AD59" s="187"/>
      <c r="AE59" s="187"/>
      <c r="AF59" s="187"/>
      <c r="AG59" s="186"/>
      <c r="AH59" s="186"/>
      <c r="AI59" s="186"/>
      <c r="AJ59" s="186"/>
      <c r="AK59" s="186"/>
      <c r="AL59" s="186"/>
      <c r="AM59" s="186"/>
      <c r="AN59" s="186"/>
      <c r="AO59" s="186"/>
      <c r="AP59" s="186"/>
      <c r="AQ59" s="186"/>
      <c r="AR59" s="186"/>
      <c r="AS59" s="186"/>
      <c r="AT59" s="186"/>
      <c r="AU59" s="186"/>
      <c r="AV59" s="186"/>
      <c r="AW59" s="186"/>
      <c r="AX59" s="186"/>
      <c r="AY59" s="186"/>
      <c r="AZ59" s="186"/>
      <c r="BA59" s="186"/>
      <c r="BB59" s="186"/>
      <c r="BC59" s="186"/>
      <c r="BD59" s="186"/>
      <c r="BE59" s="186"/>
      <c r="BF59" s="186"/>
      <c r="BG59" s="186"/>
      <c r="BH59" s="186"/>
      <c r="BI59" s="186"/>
      <c r="BJ59" s="186"/>
      <c r="BK59" s="186"/>
      <c r="BL59" s="186"/>
      <c r="BM59" s="186"/>
      <c r="BN59" s="186"/>
      <c r="BO59" s="186"/>
      <c r="BP59" s="188"/>
      <c r="BQ59" s="188"/>
      <c r="BR59" s="188"/>
      <c r="BS59" s="188"/>
      <c r="BT59" s="188"/>
      <c r="BU59" s="188"/>
      <c r="BV59" s="188"/>
      <c r="BW59" s="188"/>
      <c r="BX59" s="188"/>
      <c r="BY59" s="188"/>
      <c r="BZ59" s="188"/>
      <c r="CA59" s="188"/>
      <c r="CB59" s="188"/>
      <c r="CC59" s="188"/>
      <c r="CD59" s="188"/>
    </row>
    <row r="60" spans="1:82" ht="45" customHeight="1">
      <c r="A60" s="217" t="s">
        <v>235</v>
      </c>
      <c r="B60" s="217" t="s">
        <v>243</v>
      </c>
      <c r="C60" s="217" t="s">
        <v>258</v>
      </c>
      <c r="D60" s="217" t="s">
        <v>263</v>
      </c>
      <c r="E60" s="217" t="s">
        <v>264</v>
      </c>
      <c r="F60" s="224">
        <v>1</v>
      </c>
      <c r="G60" s="224"/>
      <c r="H60" s="224"/>
      <c r="I60" s="224"/>
      <c r="J60" s="224"/>
      <c r="K60" s="224"/>
      <c r="L60" s="224"/>
      <c r="M60" s="224"/>
      <c r="N60" s="224"/>
      <c r="O60" s="224"/>
      <c r="P60" s="224"/>
      <c r="Q60" s="224"/>
      <c r="R60" s="231"/>
      <c r="S60" s="217" t="s">
        <v>265</v>
      </c>
      <c r="T60" s="217"/>
      <c r="U60" s="217"/>
      <c r="V60" s="217"/>
      <c r="W60" s="407" t="s">
        <v>1401</v>
      </c>
      <c r="X60" s="186"/>
      <c r="Y60" s="187"/>
      <c r="Z60" s="187"/>
      <c r="AA60" s="187"/>
      <c r="AB60" s="187"/>
      <c r="AC60" s="187"/>
      <c r="AD60" s="187"/>
      <c r="AE60" s="187"/>
      <c r="AF60" s="187"/>
      <c r="AG60" s="186"/>
      <c r="AH60" s="186"/>
      <c r="AI60" s="186"/>
      <c r="AJ60" s="186"/>
      <c r="AK60" s="186"/>
      <c r="AL60" s="186"/>
      <c r="AM60" s="186"/>
      <c r="AN60" s="186"/>
      <c r="AO60" s="186"/>
      <c r="AP60" s="186"/>
      <c r="AQ60" s="186"/>
      <c r="AR60" s="186"/>
      <c r="AS60" s="186"/>
      <c r="AT60" s="186"/>
      <c r="AU60" s="186"/>
      <c r="AV60" s="186"/>
      <c r="AW60" s="186"/>
      <c r="AX60" s="186"/>
      <c r="AY60" s="186"/>
      <c r="AZ60" s="186"/>
      <c r="BA60" s="186"/>
      <c r="BB60" s="186"/>
      <c r="BC60" s="186"/>
      <c r="BD60" s="186"/>
      <c r="BE60" s="186"/>
      <c r="BF60" s="186"/>
      <c r="BG60" s="186"/>
      <c r="BH60" s="186"/>
      <c r="BI60" s="186"/>
      <c r="BJ60" s="186"/>
      <c r="BK60" s="186"/>
      <c r="BL60" s="186"/>
      <c r="BM60" s="186"/>
      <c r="BN60" s="186"/>
      <c r="BO60" s="186"/>
      <c r="BP60" s="188"/>
      <c r="BQ60" s="188"/>
      <c r="BR60" s="188"/>
      <c r="BS60" s="188"/>
      <c r="BT60" s="188"/>
      <c r="BU60" s="188"/>
      <c r="BV60" s="188"/>
      <c r="BW60" s="188"/>
      <c r="BX60" s="188"/>
      <c r="BY60" s="188"/>
      <c r="BZ60" s="188"/>
      <c r="CA60" s="188"/>
      <c r="CB60" s="188"/>
      <c r="CC60" s="188"/>
      <c r="CD60" s="188"/>
    </row>
    <row r="61" spans="1:82" ht="45" customHeight="1">
      <c r="A61" s="217" t="s">
        <v>235</v>
      </c>
      <c r="B61" s="217" t="s">
        <v>243</v>
      </c>
      <c r="C61" s="217" t="s">
        <v>258</v>
      </c>
      <c r="D61" s="217" t="s">
        <v>266</v>
      </c>
      <c r="E61" s="217" t="s">
        <v>267</v>
      </c>
      <c r="F61" s="224">
        <v>1</v>
      </c>
      <c r="G61" s="224"/>
      <c r="H61" s="224"/>
      <c r="I61" s="224"/>
      <c r="J61" s="224"/>
      <c r="K61" s="224"/>
      <c r="L61" s="224"/>
      <c r="M61" s="224"/>
      <c r="N61" s="224"/>
      <c r="O61" s="224"/>
      <c r="P61" s="224"/>
      <c r="Q61" s="224"/>
      <c r="R61" s="231"/>
      <c r="S61" s="217" t="s">
        <v>268</v>
      </c>
      <c r="T61" s="217"/>
      <c r="U61" s="217"/>
      <c r="V61" s="217"/>
      <c r="W61" s="407" t="s">
        <v>1401</v>
      </c>
      <c r="X61" s="186"/>
      <c r="Y61" s="187"/>
      <c r="Z61" s="187"/>
      <c r="AA61" s="187"/>
      <c r="AB61" s="187"/>
      <c r="AC61" s="187"/>
      <c r="AD61" s="187"/>
      <c r="AE61" s="187"/>
      <c r="AF61" s="187"/>
      <c r="AG61" s="186"/>
      <c r="AH61" s="186"/>
      <c r="AI61" s="186"/>
      <c r="AJ61" s="186"/>
      <c r="AK61" s="186"/>
      <c r="AL61" s="186"/>
      <c r="AM61" s="186"/>
      <c r="AN61" s="186"/>
      <c r="AO61" s="186"/>
      <c r="AP61" s="186"/>
      <c r="AQ61" s="186"/>
      <c r="AR61" s="186"/>
      <c r="AS61" s="186"/>
      <c r="AT61" s="186"/>
      <c r="AU61" s="186"/>
      <c r="AV61" s="186"/>
      <c r="AW61" s="186"/>
      <c r="AX61" s="186"/>
      <c r="AY61" s="186"/>
      <c r="AZ61" s="186"/>
      <c r="BA61" s="186"/>
      <c r="BB61" s="186"/>
      <c r="BC61" s="186"/>
      <c r="BD61" s="186"/>
      <c r="BE61" s="186"/>
      <c r="BF61" s="186"/>
      <c r="BG61" s="186"/>
      <c r="BH61" s="186"/>
      <c r="BI61" s="186"/>
      <c r="BJ61" s="186"/>
      <c r="BK61" s="186"/>
      <c r="BL61" s="186"/>
      <c r="BM61" s="186"/>
      <c r="BN61" s="186"/>
      <c r="BO61" s="186"/>
      <c r="BP61" s="188"/>
      <c r="BQ61" s="188"/>
      <c r="BR61" s="188"/>
      <c r="BS61" s="188"/>
      <c r="BT61" s="188"/>
      <c r="BU61" s="188"/>
      <c r="BV61" s="188"/>
      <c r="BW61" s="188"/>
      <c r="BX61" s="188"/>
      <c r="BY61" s="188"/>
      <c r="BZ61" s="188"/>
      <c r="CA61" s="188"/>
      <c r="CB61" s="188"/>
      <c r="CC61" s="188"/>
      <c r="CD61" s="188"/>
    </row>
    <row r="62" spans="1:82" ht="45" customHeight="1">
      <c r="A62" s="217" t="s">
        <v>235</v>
      </c>
      <c r="B62" s="217" t="s">
        <v>269</v>
      </c>
      <c r="C62" s="217" t="s">
        <v>270</v>
      </c>
      <c r="D62" s="217" t="s">
        <v>271</v>
      </c>
      <c r="E62" s="217" t="s">
        <v>272</v>
      </c>
      <c r="F62" s="224"/>
      <c r="G62" s="224"/>
      <c r="H62" s="224">
        <v>1</v>
      </c>
      <c r="I62" s="224"/>
      <c r="J62" s="224"/>
      <c r="K62" s="224">
        <v>1</v>
      </c>
      <c r="L62" s="224"/>
      <c r="M62" s="224"/>
      <c r="N62" s="224">
        <v>1</v>
      </c>
      <c r="O62" s="224"/>
      <c r="P62" s="224"/>
      <c r="Q62" s="224">
        <v>1</v>
      </c>
      <c r="R62" s="231"/>
      <c r="S62" s="217" t="s">
        <v>273</v>
      </c>
      <c r="T62" s="217"/>
      <c r="U62" s="217"/>
      <c r="V62" s="217"/>
      <c r="W62" s="407" t="s">
        <v>1401</v>
      </c>
      <c r="X62" s="186"/>
      <c r="Y62" s="187"/>
      <c r="Z62" s="187"/>
      <c r="AA62" s="187"/>
      <c r="AB62" s="187"/>
      <c r="AC62" s="187"/>
      <c r="AD62" s="187"/>
      <c r="AE62" s="187"/>
      <c r="AF62" s="187"/>
      <c r="AG62" s="186"/>
      <c r="AH62" s="186"/>
      <c r="AI62" s="186"/>
      <c r="AJ62" s="186"/>
      <c r="AK62" s="186"/>
      <c r="AL62" s="186"/>
      <c r="AM62" s="186"/>
      <c r="AN62" s="186"/>
      <c r="AO62" s="186"/>
      <c r="AP62" s="186"/>
      <c r="AQ62" s="186"/>
      <c r="AR62" s="186"/>
      <c r="AS62" s="186"/>
      <c r="AT62" s="186"/>
      <c r="AU62" s="186"/>
      <c r="AV62" s="186"/>
      <c r="AW62" s="186"/>
      <c r="AX62" s="186"/>
      <c r="AY62" s="186"/>
      <c r="AZ62" s="186"/>
      <c r="BA62" s="186"/>
      <c r="BB62" s="186"/>
      <c r="BC62" s="186"/>
      <c r="BD62" s="186"/>
      <c r="BE62" s="186"/>
      <c r="BF62" s="186"/>
      <c r="BG62" s="186"/>
      <c r="BH62" s="186"/>
      <c r="BI62" s="186"/>
      <c r="BJ62" s="186"/>
      <c r="BK62" s="186"/>
      <c r="BL62" s="186"/>
      <c r="BM62" s="186"/>
      <c r="BN62" s="186"/>
      <c r="BO62" s="186"/>
      <c r="BP62" s="188"/>
      <c r="BQ62" s="188"/>
      <c r="BR62" s="188"/>
      <c r="BS62" s="188"/>
      <c r="BT62" s="188"/>
      <c r="BU62" s="188"/>
      <c r="BV62" s="188"/>
      <c r="BW62" s="188"/>
      <c r="BX62" s="188"/>
      <c r="BY62" s="188"/>
      <c r="BZ62" s="188"/>
      <c r="CA62" s="188"/>
      <c r="CB62" s="188"/>
      <c r="CC62" s="188"/>
      <c r="CD62" s="188"/>
    </row>
    <row r="63" spans="1:82" ht="45" customHeight="1">
      <c r="A63" s="217" t="s">
        <v>235</v>
      </c>
      <c r="B63" s="217" t="s">
        <v>269</v>
      </c>
      <c r="C63" s="217" t="s">
        <v>270</v>
      </c>
      <c r="D63" s="217" t="s">
        <v>274</v>
      </c>
      <c r="E63" s="217" t="s">
        <v>275</v>
      </c>
      <c r="F63" s="224">
        <v>1</v>
      </c>
      <c r="G63" s="224">
        <v>1</v>
      </c>
      <c r="H63" s="224">
        <v>1</v>
      </c>
      <c r="I63" s="224">
        <v>1</v>
      </c>
      <c r="J63" s="224">
        <v>1</v>
      </c>
      <c r="K63" s="224">
        <v>1</v>
      </c>
      <c r="L63" s="224">
        <v>1</v>
      </c>
      <c r="M63" s="224">
        <v>1</v>
      </c>
      <c r="N63" s="224">
        <v>1</v>
      </c>
      <c r="O63" s="224">
        <v>1</v>
      </c>
      <c r="P63" s="224">
        <v>1</v>
      </c>
      <c r="Q63" s="224">
        <v>1</v>
      </c>
      <c r="R63" s="231"/>
      <c r="S63" s="217" t="s">
        <v>276</v>
      </c>
      <c r="T63" s="217"/>
      <c r="U63" s="217"/>
      <c r="V63" s="217"/>
      <c r="W63" s="407" t="s">
        <v>1401</v>
      </c>
      <c r="X63" s="186"/>
      <c r="Y63" s="187"/>
      <c r="Z63" s="187"/>
      <c r="AA63" s="187"/>
      <c r="AB63" s="187"/>
      <c r="AC63" s="187"/>
      <c r="AD63" s="187"/>
      <c r="AE63" s="187"/>
      <c r="AF63" s="187"/>
      <c r="AG63" s="186"/>
      <c r="AH63" s="186"/>
      <c r="AI63" s="186"/>
      <c r="AJ63" s="186"/>
      <c r="AK63" s="186"/>
      <c r="AL63" s="186"/>
      <c r="AM63" s="186"/>
      <c r="AN63" s="186"/>
      <c r="AO63" s="186"/>
      <c r="AP63" s="186"/>
      <c r="AQ63" s="186"/>
      <c r="AR63" s="186"/>
      <c r="AS63" s="186"/>
      <c r="AT63" s="186"/>
      <c r="AU63" s="186"/>
      <c r="AV63" s="186"/>
      <c r="AW63" s="186"/>
      <c r="AX63" s="186"/>
      <c r="AY63" s="186"/>
      <c r="AZ63" s="186"/>
      <c r="BA63" s="186"/>
      <c r="BB63" s="186"/>
      <c r="BC63" s="186"/>
      <c r="BD63" s="186"/>
      <c r="BE63" s="186"/>
      <c r="BF63" s="186"/>
      <c r="BG63" s="186"/>
      <c r="BH63" s="186"/>
      <c r="BI63" s="186"/>
      <c r="BJ63" s="186"/>
      <c r="BK63" s="186"/>
      <c r="BL63" s="186"/>
      <c r="BM63" s="186"/>
      <c r="BN63" s="186"/>
      <c r="BO63" s="186"/>
      <c r="BP63" s="188"/>
      <c r="BQ63" s="188"/>
      <c r="BR63" s="188"/>
      <c r="BS63" s="188"/>
      <c r="BT63" s="188"/>
      <c r="BU63" s="188"/>
      <c r="BV63" s="188"/>
      <c r="BW63" s="188"/>
      <c r="BX63" s="188"/>
      <c r="BY63" s="188"/>
      <c r="BZ63" s="188"/>
      <c r="CA63" s="188"/>
      <c r="CB63" s="188"/>
      <c r="CC63" s="188"/>
      <c r="CD63" s="188"/>
    </row>
    <row r="64" spans="1:82" ht="45" customHeight="1">
      <c r="A64" s="217" t="s">
        <v>235</v>
      </c>
      <c r="B64" s="217" t="s">
        <v>269</v>
      </c>
      <c r="C64" s="217" t="s">
        <v>270</v>
      </c>
      <c r="D64" s="217" t="s">
        <v>277</v>
      </c>
      <c r="E64" s="217" t="s">
        <v>278</v>
      </c>
      <c r="F64" s="224"/>
      <c r="G64" s="224"/>
      <c r="H64" s="224">
        <v>1</v>
      </c>
      <c r="I64" s="224"/>
      <c r="J64" s="224"/>
      <c r="K64" s="224">
        <v>1</v>
      </c>
      <c r="L64" s="224"/>
      <c r="M64" s="224"/>
      <c r="N64" s="224">
        <v>1</v>
      </c>
      <c r="O64" s="224"/>
      <c r="P64" s="224"/>
      <c r="Q64" s="224">
        <v>1</v>
      </c>
      <c r="R64" s="231"/>
      <c r="S64" s="217" t="s">
        <v>117</v>
      </c>
      <c r="T64" s="217"/>
      <c r="U64" s="217"/>
      <c r="V64" s="217"/>
      <c r="W64" s="407" t="s">
        <v>1401</v>
      </c>
      <c r="X64" s="186"/>
      <c r="Y64" s="187"/>
      <c r="Z64" s="187"/>
      <c r="AA64" s="187"/>
      <c r="AB64" s="187"/>
      <c r="AC64" s="187"/>
      <c r="AD64" s="187"/>
      <c r="AE64" s="187"/>
      <c r="AF64" s="187"/>
      <c r="AG64" s="186"/>
      <c r="AH64" s="186"/>
      <c r="AI64" s="186"/>
      <c r="AJ64" s="186"/>
      <c r="AK64" s="186"/>
      <c r="AL64" s="186"/>
      <c r="AM64" s="186"/>
      <c r="AN64" s="186"/>
      <c r="AO64" s="186"/>
      <c r="AP64" s="186"/>
      <c r="AQ64" s="186"/>
      <c r="AR64" s="186"/>
      <c r="AS64" s="186"/>
      <c r="AT64" s="186"/>
      <c r="AU64" s="186"/>
      <c r="AV64" s="186"/>
      <c r="AW64" s="186"/>
      <c r="AX64" s="186"/>
      <c r="AY64" s="186"/>
      <c r="AZ64" s="186"/>
      <c r="BA64" s="186"/>
      <c r="BB64" s="186"/>
      <c r="BC64" s="186"/>
      <c r="BD64" s="186"/>
      <c r="BE64" s="186"/>
      <c r="BF64" s="186"/>
      <c r="BG64" s="186"/>
      <c r="BH64" s="186"/>
      <c r="BI64" s="186"/>
      <c r="BJ64" s="186"/>
      <c r="BK64" s="186"/>
      <c r="BL64" s="186"/>
      <c r="BM64" s="186"/>
      <c r="BN64" s="186"/>
      <c r="BO64" s="186"/>
      <c r="BP64" s="188"/>
      <c r="BQ64" s="188"/>
      <c r="BR64" s="188"/>
      <c r="BS64" s="188"/>
      <c r="BT64" s="188"/>
      <c r="BU64" s="188"/>
      <c r="BV64" s="188"/>
      <c r="BW64" s="188"/>
      <c r="BX64" s="188"/>
      <c r="BY64" s="188"/>
      <c r="BZ64" s="188"/>
      <c r="CA64" s="188"/>
      <c r="CB64" s="188"/>
      <c r="CC64" s="188"/>
      <c r="CD64" s="188"/>
    </row>
    <row r="65" spans="1:82" ht="45" customHeight="1">
      <c r="A65" s="217" t="s">
        <v>235</v>
      </c>
      <c r="B65" s="217" t="s">
        <v>269</v>
      </c>
      <c r="C65" s="217" t="s">
        <v>270</v>
      </c>
      <c r="D65" s="217" t="s">
        <v>279</v>
      </c>
      <c r="E65" s="217" t="s">
        <v>280</v>
      </c>
      <c r="F65" s="224">
        <v>1</v>
      </c>
      <c r="G65" s="224">
        <v>1</v>
      </c>
      <c r="H65" s="224">
        <v>1</v>
      </c>
      <c r="I65" s="224">
        <v>1</v>
      </c>
      <c r="J65" s="224">
        <v>1</v>
      </c>
      <c r="K65" s="224">
        <v>1</v>
      </c>
      <c r="L65" s="224">
        <v>1</v>
      </c>
      <c r="M65" s="224">
        <v>1</v>
      </c>
      <c r="N65" s="224">
        <v>1</v>
      </c>
      <c r="O65" s="224">
        <v>1</v>
      </c>
      <c r="P65" s="224">
        <v>1</v>
      </c>
      <c r="Q65" s="224">
        <v>1</v>
      </c>
      <c r="R65" s="231"/>
      <c r="S65" s="217" t="s">
        <v>281</v>
      </c>
      <c r="T65" s="217"/>
      <c r="U65" s="217"/>
      <c r="V65" s="193"/>
      <c r="W65" s="407" t="s">
        <v>1401</v>
      </c>
      <c r="X65" s="186"/>
      <c r="Y65" s="187"/>
      <c r="Z65" s="187"/>
      <c r="AA65" s="187"/>
      <c r="AB65" s="187"/>
      <c r="AC65" s="187"/>
      <c r="AD65" s="187"/>
      <c r="AE65" s="187"/>
      <c r="AF65" s="187"/>
      <c r="AG65" s="186"/>
      <c r="AH65" s="186"/>
      <c r="AI65" s="186"/>
      <c r="AJ65" s="186"/>
      <c r="AK65" s="186"/>
      <c r="AL65" s="186"/>
      <c r="AM65" s="186"/>
      <c r="AN65" s="186"/>
      <c r="AO65" s="186"/>
      <c r="AP65" s="186"/>
      <c r="AQ65" s="186"/>
      <c r="AR65" s="186"/>
      <c r="AS65" s="186"/>
      <c r="AT65" s="186"/>
      <c r="AU65" s="186"/>
      <c r="AV65" s="186"/>
      <c r="AW65" s="186"/>
      <c r="AX65" s="186"/>
      <c r="AY65" s="186"/>
      <c r="AZ65" s="186"/>
      <c r="BA65" s="186"/>
      <c r="BB65" s="186"/>
      <c r="BC65" s="186"/>
      <c r="BD65" s="186"/>
      <c r="BE65" s="186"/>
      <c r="BF65" s="186"/>
      <c r="BG65" s="186"/>
      <c r="BH65" s="186"/>
      <c r="BI65" s="186"/>
      <c r="BJ65" s="186"/>
      <c r="BK65" s="186"/>
      <c r="BL65" s="186"/>
      <c r="BM65" s="186"/>
      <c r="BN65" s="186"/>
      <c r="BO65" s="186"/>
      <c r="BP65" s="188"/>
      <c r="BQ65" s="188"/>
      <c r="BR65" s="188"/>
      <c r="BS65" s="188"/>
      <c r="BT65" s="188"/>
      <c r="BU65" s="188"/>
      <c r="BV65" s="188"/>
      <c r="BW65" s="188"/>
      <c r="BX65" s="188"/>
      <c r="BY65" s="188"/>
      <c r="BZ65" s="188"/>
      <c r="CA65" s="188"/>
      <c r="CB65" s="188"/>
      <c r="CC65" s="188"/>
      <c r="CD65" s="188"/>
    </row>
    <row r="66" spans="1:82" ht="45" customHeight="1">
      <c r="A66" s="217" t="s">
        <v>235</v>
      </c>
      <c r="B66" s="217" t="s">
        <v>282</v>
      </c>
      <c r="C66" s="217" t="s">
        <v>283</v>
      </c>
      <c r="D66" s="217" t="s">
        <v>284</v>
      </c>
      <c r="E66" s="217" t="s">
        <v>285</v>
      </c>
      <c r="F66" s="224"/>
      <c r="G66" s="224">
        <v>1</v>
      </c>
      <c r="H66" s="224"/>
      <c r="I66" s="224"/>
      <c r="J66" s="224">
        <v>1</v>
      </c>
      <c r="K66" s="224"/>
      <c r="L66" s="224"/>
      <c r="M66" s="224">
        <v>1</v>
      </c>
      <c r="N66" s="224"/>
      <c r="O66" s="224"/>
      <c r="P66" s="224">
        <v>1</v>
      </c>
      <c r="Q66" s="224"/>
      <c r="R66" s="231"/>
      <c r="S66" s="217" t="s">
        <v>286</v>
      </c>
      <c r="T66" s="217"/>
      <c r="U66" s="217"/>
      <c r="V66" s="193"/>
      <c r="W66" s="407" t="s">
        <v>1401</v>
      </c>
      <c r="X66" s="186"/>
      <c r="Y66" s="187"/>
      <c r="Z66" s="187"/>
      <c r="AA66" s="187"/>
      <c r="AB66" s="187"/>
      <c r="AC66" s="187"/>
      <c r="AD66" s="187"/>
      <c r="AE66" s="187"/>
      <c r="AF66" s="187"/>
      <c r="AG66" s="186"/>
      <c r="AH66" s="186"/>
      <c r="AI66" s="186"/>
      <c r="AJ66" s="186"/>
      <c r="AK66" s="186"/>
      <c r="AL66" s="186"/>
      <c r="AM66" s="186"/>
      <c r="AN66" s="186"/>
      <c r="AO66" s="186"/>
      <c r="AP66" s="186"/>
      <c r="AQ66" s="186"/>
      <c r="AR66" s="186"/>
      <c r="AS66" s="186"/>
      <c r="AT66" s="186"/>
      <c r="AU66" s="186"/>
      <c r="AV66" s="186"/>
      <c r="AW66" s="186"/>
      <c r="AX66" s="186"/>
      <c r="AY66" s="186"/>
      <c r="AZ66" s="186"/>
      <c r="BA66" s="186"/>
      <c r="BB66" s="186"/>
      <c r="BC66" s="186"/>
      <c r="BD66" s="186"/>
      <c r="BE66" s="186"/>
      <c r="BF66" s="186"/>
      <c r="BG66" s="186"/>
      <c r="BH66" s="186"/>
      <c r="BI66" s="186"/>
      <c r="BJ66" s="186"/>
      <c r="BK66" s="186"/>
      <c r="BL66" s="186"/>
      <c r="BM66" s="186"/>
      <c r="BN66" s="186"/>
      <c r="BO66" s="186"/>
      <c r="BP66" s="188"/>
      <c r="BQ66" s="188"/>
      <c r="BR66" s="188"/>
      <c r="BS66" s="188"/>
      <c r="BT66" s="188"/>
      <c r="BU66" s="188"/>
      <c r="BV66" s="188"/>
      <c r="BW66" s="188"/>
      <c r="BX66" s="188"/>
      <c r="BY66" s="188"/>
      <c r="BZ66" s="188"/>
      <c r="CA66" s="188"/>
      <c r="CB66" s="188"/>
      <c r="CC66" s="188"/>
      <c r="CD66" s="188"/>
    </row>
    <row r="67" spans="1:82" s="189" customFormat="1" ht="45" customHeight="1">
      <c r="A67" s="217" t="s">
        <v>235</v>
      </c>
      <c r="B67" s="217" t="s">
        <v>282</v>
      </c>
      <c r="C67" s="217" t="s">
        <v>283</v>
      </c>
      <c r="D67" s="217" t="s">
        <v>287</v>
      </c>
      <c r="E67" s="217" t="s">
        <v>288</v>
      </c>
      <c r="F67" s="224"/>
      <c r="G67" s="224">
        <v>1</v>
      </c>
      <c r="H67" s="224"/>
      <c r="I67" s="224"/>
      <c r="J67" s="224">
        <v>1</v>
      </c>
      <c r="K67" s="224"/>
      <c r="L67" s="224"/>
      <c r="M67" s="224">
        <v>1</v>
      </c>
      <c r="N67" s="224"/>
      <c r="O67" s="224"/>
      <c r="P67" s="224">
        <v>1</v>
      </c>
      <c r="Q67" s="224"/>
      <c r="R67" s="231"/>
      <c r="S67" s="217" t="s">
        <v>289</v>
      </c>
      <c r="T67" s="217"/>
      <c r="U67" s="217"/>
      <c r="V67" s="193"/>
      <c r="W67" s="407" t="s">
        <v>1401</v>
      </c>
      <c r="X67" s="186"/>
      <c r="Y67" s="186"/>
      <c r="Z67" s="186"/>
      <c r="AA67" s="186"/>
      <c r="AB67" s="186"/>
      <c r="AC67" s="186"/>
      <c r="AD67" s="186"/>
      <c r="AE67" s="186"/>
      <c r="AF67" s="186"/>
      <c r="AG67" s="186"/>
      <c r="AH67" s="186"/>
      <c r="AI67" s="186"/>
      <c r="AJ67" s="186"/>
      <c r="AK67" s="186"/>
      <c r="AL67" s="186"/>
      <c r="AM67" s="186"/>
      <c r="AN67" s="186"/>
      <c r="AO67" s="186"/>
      <c r="AP67" s="186"/>
      <c r="AQ67" s="186"/>
      <c r="AR67" s="186"/>
      <c r="AS67" s="186"/>
      <c r="AT67" s="186"/>
      <c r="AU67" s="186"/>
      <c r="AV67" s="186"/>
      <c r="AW67" s="186"/>
      <c r="AX67" s="186"/>
      <c r="AY67" s="186"/>
      <c r="AZ67" s="186"/>
      <c r="BA67" s="186"/>
      <c r="BB67" s="186"/>
      <c r="BC67" s="186"/>
      <c r="BD67" s="186"/>
      <c r="BE67" s="186"/>
      <c r="BF67" s="186"/>
      <c r="BG67" s="186"/>
      <c r="BH67" s="186"/>
      <c r="BI67" s="186"/>
      <c r="BJ67" s="186"/>
      <c r="BK67" s="186"/>
      <c r="BL67" s="186"/>
      <c r="BM67" s="186"/>
      <c r="BN67" s="186"/>
      <c r="BO67" s="186"/>
      <c r="BP67" s="186"/>
      <c r="BQ67" s="186"/>
      <c r="BR67" s="186"/>
      <c r="BS67" s="186"/>
      <c r="BT67" s="186"/>
      <c r="BU67" s="186"/>
      <c r="BV67" s="186"/>
      <c r="BW67" s="186"/>
      <c r="BX67" s="186"/>
      <c r="BY67" s="186"/>
      <c r="BZ67" s="186"/>
      <c r="CA67" s="186"/>
      <c r="CB67" s="186"/>
      <c r="CC67" s="186"/>
      <c r="CD67" s="186"/>
    </row>
    <row r="68" spans="1:82" ht="45" customHeight="1">
      <c r="A68" s="14" t="s">
        <v>290</v>
      </c>
      <c r="B68" s="14" t="s">
        <v>291</v>
      </c>
      <c r="C68" s="14" t="s">
        <v>292</v>
      </c>
      <c r="D68" s="14" t="s">
        <v>293</v>
      </c>
      <c r="E68" s="14" t="s">
        <v>294</v>
      </c>
      <c r="F68" s="203">
        <v>1</v>
      </c>
      <c r="G68" s="203">
        <v>1</v>
      </c>
      <c r="H68" s="203">
        <v>1</v>
      </c>
      <c r="I68" s="203">
        <v>1</v>
      </c>
      <c r="J68" s="203">
        <v>1</v>
      </c>
      <c r="K68" s="203">
        <v>1</v>
      </c>
      <c r="L68" s="203">
        <v>1</v>
      </c>
      <c r="M68" s="203">
        <v>1</v>
      </c>
      <c r="N68" s="203">
        <v>1</v>
      </c>
      <c r="O68" s="203">
        <v>1</v>
      </c>
      <c r="P68" s="203">
        <v>1</v>
      </c>
      <c r="Q68" s="203">
        <v>1</v>
      </c>
      <c r="R68" s="204">
        <f t="shared" ref="R68:R112" si="2">SUM(F68:Q68)</f>
        <v>12</v>
      </c>
      <c r="S68" s="14" t="s">
        <v>117</v>
      </c>
      <c r="T68" s="14" t="s">
        <v>50</v>
      </c>
      <c r="U68" s="14" t="s">
        <v>295</v>
      </c>
      <c r="V68" s="223"/>
      <c r="W68" s="413" t="s">
        <v>296</v>
      </c>
      <c r="X68" s="186"/>
      <c r="Y68" s="187"/>
      <c r="Z68" s="187"/>
      <c r="AA68" s="187"/>
      <c r="AB68" s="187"/>
      <c r="AC68" s="187"/>
      <c r="AD68" s="187"/>
      <c r="AE68" s="187"/>
      <c r="AF68" s="187"/>
      <c r="AG68" s="186"/>
      <c r="AH68" s="186"/>
      <c r="AI68" s="186"/>
      <c r="AJ68" s="186"/>
      <c r="AK68" s="186"/>
      <c r="AL68" s="186"/>
      <c r="AM68" s="186"/>
      <c r="AN68" s="186"/>
      <c r="AO68" s="186"/>
      <c r="AP68" s="186"/>
      <c r="AQ68" s="186"/>
      <c r="AR68" s="186"/>
      <c r="AS68" s="186"/>
      <c r="AT68" s="186"/>
      <c r="AU68" s="186"/>
      <c r="AV68" s="186"/>
      <c r="AW68" s="186"/>
      <c r="AX68" s="186"/>
      <c r="AY68" s="186"/>
      <c r="AZ68" s="186"/>
      <c r="BA68" s="186"/>
      <c r="BB68" s="186"/>
      <c r="BC68" s="186"/>
      <c r="BD68" s="186"/>
      <c r="BE68" s="186"/>
      <c r="BF68" s="186"/>
      <c r="BG68" s="186"/>
      <c r="BH68" s="186"/>
      <c r="BI68" s="186"/>
      <c r="BJ68" s="186"/>
      <c r="BK68" s="186"/>
      <c r="BL68" s="186"/>
      <c r="BM68" s="186"/>
      <c r="BN68" s="186"/>
      <c r="BO68" s="186"/>
      <c r="BP68" s="188"/>
      <c r="BQ68" s="188"/>
      <c r="BR68" s="188"/>
      <c r="BS68" s="188"/>
      <c r="BT68" s="188"/>
      <c r="BU68" s="188"/>
      <c r="BV68" s="188"/>
      <c r="BW68" s="188"/>
      <c r="BX68" s="188"/>
      <c r="BY68" s="188"/>
      <c r="BZ68" s="188"/>
      <c r="CA68" s="188"/>
      <c r="CB68" s="188"/>
      <c r="CC68" s="188"/>
      <c r="CD68" s="188"/>
    </row>
    <row r="69" spans="1:82" ht="45" customHeight="1">
      <c r="A69" s="14" t="s">
        <v>290</v>
      </c>
      <c r="B69" s="14" t="s">
        <v>291</v>
      </c>
      <c r="C69" s="14" t="s">
        <v>292</v>
      </c>
      <c r="D69" s="14" t="s">
        <v>297</v>
      </c>
      <c r="E69" s="14" t="s">
        <v>298</v>
      </c>
      <c r="F69" s="203">
        <v>1</v>
      </c>
      <c r="G69" s="203"/>
      <c r="H69" s="203"/>
      <c r="I69" s="203"/>
      <c r="J69" s="203">
        <v>1</v>
      </c>
      <c r="K69" s="203"/>
      <c r="L69" s="203"/>
      <c r="M69" s="203"/>
      <c r="N69" s="203"/>
      <c r="O69" s="203">
        <v>1</v>
      </c>
      <c r="P69" s="203"/>
      <c r="Q69" s="203"/>
      <c r="R69" s="204">
        <f t="shared" si="2"/>
        <v>3</v>
      </c>
      <c r="S69" s="14" t="s">
        <v>106</v>
      </c>
      <c r="T69" s="14"/>
      <c r="U69" s="14"/>
      <c r="V69" s="223"/>
      <c r="W69" s="413" t="s">
        <v>296</v>
      </c>
      <c r="X69" s="186"/>
      <c r="Y69" s="187"/>
      <c r="Z69" s="187"/>
      <c r="AA69" s="187"/>
      <c r="AB69" s="187"/>
      <c r="AC69" s="187"/>
      <c r="AD69" s="187"/>
      <c r="AE69" s="187"/>
      <c r="AF69" s="187"/>
      <c r="AG69" s="186"/>
      <c r="AH69" s="186"/>
      <c r="AI69" s="186"/>
      <c r="AJ69" s="186"/>
      <c r="AK69" s="186"/>
      <c r="AL69" s="186"/>
      <c r="AM69" s="186"/>
      <c r="AN69" s="186"/>
      <c r="AO69" s="186"/>
      <c r="AP69" s="186"/>
      <c r="AQ69" s="186"/>
      <c r="AR69" s="186"/>
      <c r="AS69" s="186"/>
      <c r="AT69" s="186"/>
      <c r="AU69" s="186"/>
      <c r="AV69" s="186"/>
      <c r="AW69" s="186"/>
      <c r="AX69" s="186"/>
      <c r="AY69" s="186"/>
      <c r="AZ69" s="186"/>
      <c r="BA69" s="186"/>
      <c r="BB69" s="186"/>
      <c r="BC69" s="186"/>
      <c r="BD69" s="186"/>
      <c r="BE69" s="186"/>
      <c r="BF69" s="186"/>
      <c r="BG69" s="186"/>
      <c r="BH69" s="186"/>
      <c r="BI69" s="186"/>
      <c r="BJ69" s="186"/>
      <c r="BK69" s="186"/>
      <c r="BL69" s="186"/>
      <c r="BM69" s="186"/>
      <c r="BN69" s="186"/>
      <c r="BO69" s="186"/>
      <c r="BP69" s="188"/>
      <c r="BQ69" s="188"/>
      <c r="BR69" s="188"/>
      <c r="BS69" s="188"/>
      <c r="BT69" s="188"/>
      <c r="BU69" s="188"/>
      <c r="BV69" s="188"/>
      <c r="BW69" s="188"/>
      <c r="BX69" s="188"/>
      <c r="BY69" s="188"/>
      <c r="BZ69" s="188"/>
      <c r="CA69" s="188"/>
      <c r="CB69" s="188"/>
      <c r="CC69" s="188"/>
      <c r="CD69" s="188"/>
    </row>
    <row r="70" spans="1:82" ht="45" customHeight="1">
      <c r="A70" s="14" t="s">
        <v>290</v>
      </c>
      <c r="B70" s="14" t="s">
        <v>291</v>
      </c>
      <c r="C70" s="14" t="s">
        <v>292</v>
      </c>
      <c r="D70" s="14" t="s">
        <v>299</v>
      </c>
      <c r="E70" s="14" t="s">
        <v>300</v>
      </c>
      <c r="F70" s="203"/>
      <c r="G70" s="203"/>
      <c r="H70" s="203">
        <v>1</v>
      </c>
      <c r="I70" s="203"/>
      <c r="J70" s="203"/>
      <c r="K70" s="203"/>
      <c r="L70" s="203">
        <v>1</v>
      </c>
      <c r="M70" s="203"/>
      <c r="N70" s="203"/>
      <c r="O70" s="203"/>
      <c r="P70" s="203"/>
      <c r="Q70" s="203">
        <v>1</v>
      </c>
      <c r="R70" s="204">
        <f t="shared" si="2"/>
        <v>3</v>
      </c>
      <c r="S70" s="14" t="s">
        <v>99</v>
      </c>
      <c r="T70" s="14"/>
      <c r="U70" s="14"/>
      <c r="V70" s="223"/>
      <c r="W70" s="413" t="s">
        <v>296</v>
      </c>
      <c r="X70" s="186"/>
      <c r="Y70" s="187"/>
      <c r="Z70" s="187"/>
      <c r="AA70" s="187"/>
      <c r="AB70" s="187"/>
      <c r="AC70" s="187"/>
      <c r="AD70" s="187"/>
      <c r="AE70" s="187"/>
      <c r="AF70" s="187"/>
      <c r="AG70" s="186"/>
      <c r="AH70" s="186"/>
      <c r="AI70" s="186"/>
      <c r="AJ70" s="186"/>
      <c r="AK70" s="186"/>
      <c r="AL70" s="186"/>
      <c r="AM70" s="186"/>
      <c r="AN70" s="186"/>
      <c r="AO70" s="186"/>
      <c r="AP70" s="186"/>
      <c r="AQ70" s="186"/>
      <c r="AR70" s="186"/>
      <c r="AS70" s="186"/>
      <c r="AT70" s="186"/>
      <c r="AU70" s="186"/>
      <c r="AV70" s="186"/>
      <c r="AW70" s="186"/>
      <c r="AX70" s="186"/>
      <c r="AY70" s="186"/>
      <c r="AZ70" s="186"/>
      <c r="BA70" s="186"/>
      <c r="BB70" s="186"/>
      <c r="BC70" s="186"/>
      <c r="BD70" s="186"/>
      <c r="BE70" s="186"/>
      <c r="BF70" s="186"/>
      <c r="BG70" s="186"/>
      <c r="BH70" s="186"/>
      <c r="BI70" s="186"/>
      <c r="BJ70" s="186"/>
      <c r="BK70" s="186"/>
      <c r="BL70" s="186"/>
      <c r="BM70" s="186"/>
      <c r="BN70" s="186"/>
      <c r="BO70" s="186"/>
      <c r="BP70" s="188"/>
      <c r="BQ70" s="188"/>
      <c r="BR70" s="188"/>
      <c r="BS70" s="188"/>
      <c r="BT70" s="188"/>
      <c r="BU70" s="188"/>
      <c r="BV70" s="188"/>
      <c r="BW70" s="188"/>
      <c r="BX70" s="188"/>
      <c r="BY70" s="188"/>
      <c r="BZ70" s="188"/>
      <c r="CA70" s="188"/>
      <c r="CB70" s="188"/>
      <c r="CC70" s="188"/>
      <c r="CD70" s="188"/>
    </row>
    <row r="71" spans="1:82" ht="45" customHeight="1">
      <c r="A71" s="14" t="s">
        <v>290</v>
      </c>
      <c r="B71" s="14" t="s">
        <v>291</v>
      </c>
      <c r="C71" s="14" t="s">
        <v>292</v>
      </c>
      <c r="D71" s="14" t="s">
        <v>301</v>
      </c>
      <c r="E71" s="14" t="s">
        <v>302</v>
      </c>
      <c r="F71" s="203"/>
      <c r="G71" s="203"/>
      <c r="H71" s="203"/>
      <c r="I71" s="203"/>
      <c r="J71" s="203"/>
      <c r="K71" s="203">
        <v>1</v>
      </c>
      <c r="L71" s="203"/>
      <c r="M71" s="203"/>
      <c r="N71" s="203"/>
      <c r="O71" s="203"/>
      <c r="P71" s="203"/>
      <c r="Q71" s="203">
        <v>1</v>
      </c>
      <c r="R71" s="204">
        <f t="shared" si="2"/>
        <v>2</v>
      </c>
      <c r="S71" s="14" t="s">
        <v>99</v>
      </c>
      <c r="T71" s="14"/>
      <c r="U71" s="14"/>
      <c r="V71" s="223"/>
      <c r="W71" s="413" t="s">
        <v>296</v>
      </c>
      <c r="X71" s="186"/>
      <c r="Y71" s="187"/>
      <c r="Z71" s="187"/>
      <c r="AA71" s="187"/>
      <c r="AB71" s="187"/>
      <c r="AC71" s="187"/>
      <c r="AD71" s="187"/>
      <c r="AE71" s="187"/>
      <c r="AF71" s="187"/>
      <c r="AG71" s="186"/>
      <c r="AH71" s="186"/>
      <c r="AI71" s="186"/>
      <c r="AJ71" s="186"/>
      <c r="AK71" s="186"/>
      <c r="AL71" s="186"/>
      <c r="AM71" s="186"/>
      <c r="AN71" s="186"/>
      <c r="AO71" s="186"/>
      <c r="AP71" s="186"/>
      <c r="AQ71" s="186"/>
      <c r="AR71" s="186"/>
      <c r="AS71" s="186"/>
      <c r="AT71" s="186"/>
      <c r="AU71" s="186"/>
      <c r="AV71" s="186"/>
      <c r="AW71" s="186"/>
      <c r="AX71" s="186"/>
      <c r="AY71" s="186"/>
      <c r="AZ71" s="186"/>
      <c r="BA71" s="186"/>
      <c r="BB71" s="186"/>
      <c r="BC71" s="186"/>
      <c r="BD71" s="186"/>
      <c r="BE71" s="186"/>
      <c r="BF71" s="186"/>
      <c r="BG71" s="186"/>
      <c r="BH71" s="186"/>
      <c r="BI71" s="186"/>
      <c r="BJ71" s="186"/>
      <c r="BK71" s="186"/>
      <c r="BL71" s="186"/>
      <c r="BM71" s="186"/>
      <c r="BN71" s="186"/>
      <c r="BO71" s="186"/>
      <c r="BP71" s="188"/>
      <c r="BQ71" s="188"/>
      <c r="BR71" s="188"/>
      <c r="BS71" s="188"/>
      <c r="BT71" s="188"/>
      <c r="BU71" s="188"/>
      <c r="BV71" s="188"/>
      <c r="BW71" s="188"/>
      <c r="BX71" s="188"/>
      <c r="BY71" s="188"/>
      <c r="BZ71" s="188"/>
      <c r="CA71" s="188"/>
      <c r="CB71" s="188"/>
      <c r="CC71" s="188"/>
      <c r="CD71" s="188"/>
    </row>
    <row r="72" spans="1:82" ht="45" customHeight="1">
      <c r="A72" s="14" t="s">
        <v>290</v>
      </c>
      <c r="B72" s="14" t="s">
        <v>291</v>
      </c>
      <c r="C72" s="14" t="s">
        <v>292</v>
      </c>
      <c r="D72" s="14" t="s">
        <v>303</v>
      </c>
      <c r="E72" s="14" t="s">
        <v>304</v>
      </c>
      <c r="F72" s="203"/>
      <c r="G72" s="203"/>
      <c r="H72" s="203"/>
      <c r="I72" s="203">
        <v>1</v>
      </c>
      <c r="J72" s="203"/>
      <c r="K72" s="203"/>
      <c r="L72" s="203"/>
      <c r="M72" s="203"/>
      <c r="N72" s="203"/>
      <c r="O72" s="203"/>
      <c r="P72" s="203">
        <v>1</v>
      </c>
      <c r="Q72" s="203"/>
      <c r="R72" s="204">
        <f t="shared" si="2"/>
        <v>2</v>
      </c>
      <c r="S72" s="14" t="s">
        <v>99</v>
      </c>
      <c r="T72" s="14"/>
      <c r="U72" s="14"/>
      <c r="V72" s="223"/>
      <c r="W72" s="413" t="s">
        <v>296</v>
      </c>
      <c r="X72" s="186"/>
      <c r="Y72" s="187"/>
      <c r="Z72" s="187"/>
      <c r="AA72" s="187"/>
      <c r="AB72" s="187"/>
      <c r="AC72" s="187"/>
      <c r="AD72" s="187"/>
      <c r="AE72" s="187"/>
      <c r="AF72" s="187"/>
      <c r="AG72" s="186"/>
      <c r="AH72" s="186"/>
      <c r="AI72" s="186"/>
      <c r="AJ72" s="186"/>
      <c r="AK72" s="186"/>
      <c r="AL72" s="186"/>
      <c r="AM72" s="186"/>
      <c r="AN72" s="186"/>
      <c r="AO72" s="186"/>
      <c r="AP72" s="186"/>
      <c r="AQ72" s="186"/>
      <c r="AR72" s="186"/>
      <c r="AS72" s="186"/>
      <c r="AT72" s="186"/>
      <c r="AU72" s="186"/>
      <c r="AV72" s="186"/>
      <c r="AW72" s="186"/>
      <c r="AX72" s="186"/>
      <c r="AY72" s="186"/>
      <c r="AZ72" s="186"/>
      <c r="BA72" s="186"/>
      <c r="BB72" s="186"/>
      <c r="BC72" s="186"/>
      <c r="BD72" s="186"/>
      <c r="BE72" s="186"/>
      <c r="BF72" s="186"/>
      <c r="BG72" s="186"/>
      <c r="BH72" s="186"/>
      <c r="BI72" s="186"/>
      <c r="BJ72" s="186"/>
      <c r="BK72" s="186"/>
      <c r="BL72" s="186"/>
      <c r="BM72" s="186"/>
      <c r="BN72" s="186"/>
      <c r="BO72" s="186"/>
      <c r="BP72" s="188"/>
      <c r="BQ72" s="188"/>
      <c r="BR72" s="188"/>
      <c r="BS72" s="188"/>
      <c r="BT72" s="188"/>
      <c r="BU72" s="188"/>
      <c r="BV72" s="188"/>
      <c r="BW72" s="188"/>
      <c r="BX72" s="188"/>
      <c r="BY72" s="188"/>
      <c r="BZ72" s="188"/>
      <c r="CA72" s="188"/>
      <c r="CB72" s="188"/>
      <c r="CC72" s="188"/>
      <c r="CD72" s="188"/>
    </row>
    <row r="73" spans="1:82" ht="45" customHeight="1">
      <c r="A73" s="216" t="s">
        <v>290</v>
      </c>
      <c r="B73" s="216" t="s">
        <v>291</v>
      </c>
      <c r="C73" s="216" t="s">
        <v>292</v>
      </c>
      <c r="D73" s="216" t="s">
        <v>305</v>
      </c>
      <c r="E73" s="216" t="s">
        <v>306</v>
      </c>
      <c r="F73" s="223"/>
      <c r="G73" s="223"/>
      <c r="H73" s="223"/>
      <c r="I73" s="223"/>
      <c r="J73" s="223">
        <v>1</v>
      </c>
      <c r="K73" s="223"/>
      <c r="L73" s="223"/>
      <c r="M73" s="223"/>
      <c r="N73" s="223"/>
      <c r="O73" s="223"/>
      <c r="P73" s="223"/>
      <c r="Q73" s="223"/>
      <c r="R73" s="230">
        <f t="shared" si="2"/>
        <v>1</v>
      </c>
      <c r="S73" s="216" t="s">
        <v>99</v>
      </c>
      <c r="T73" s="216"/>
      <c r="U73" s="216"/>
      <c r="V73" s="223"/>
      <c r="W73" s="414" t="s">
        <v>296</v>
      </c>
      <c r="X73" s="186"/>
      <c r="Y73" s="187"/>
      <c r="Z73" s="187"/>
      <c r="AA73" s="187"/>
      <c r="AB73" s="187"/>
      <c r="AC73" s="187"/>
      <c r="AD73" s="187"/>
      <c r="AE73" s="187"/>
      <c r="AF73" s="187"/>
      <c r="AG73" s="186"/>
      <c r="AH73" s="186"/>
      <c r="AI73" s="186"/>
      <c r="AJ73" s="186"/>
      <c r="AK73" s="186"/>
      <c r="AL73" s="186"/>
      <c r="AM73" s="186"/>
      <c r="AN73" s="186"/>
      <c r="AO73" s="186"/>
      <c r="AP73" s="186"/>
      <c r="AQ73" s="186"/>
      <c r="AR73" s="186"/>
      <c r="AS73" s="186"/>
      <c r="AT73" s="186"/>
      <c r="AU73" s="186"/>
      <c r="AV73" s="186"/>
      <c r="AW73" s="186"/>
      <c r="AX73" s="186"/>
      <c r="AY73" s="186"/>
      <c r="AZ73" s="186"/>
      <c r="BA73" s="186"/>
      <c r="BB73" s="186"/>
      <c r="BC73" s="186"/>
      <c r="BD73" s="186"/>
      <c r="BE73" s="186"/>
      <c r="BF73" s="186"/>
      <c r="BG73" s="186"/>
      <c r="BH73" s="186"/>
      <c r="BI73" s="186"/>
      <c r="BJ73" s="186"/>
      <c r="BK73" s="186"/>
      <c r="BL73" s="186"/>
      <c r="BM73" s="186"/>
      <c r="BN73" s="186"/>
      <c r="BO73" s="186"/>
      <c r="BP73" s="188"/>
      <c r="BQ73" s="188"/>
      <c r="BR73" s="188"/>
      <c r="BS73" s="188"/>
      <c r="BT73" s="188"/>
      <c r="BU73" s="188"/>
      <c r="BV73" s="188"/>
      <c r="BW73" s="188"/>
      <c r="BX73" s="188"/>
      <c r="BY73" s="188"/>
      <c r="BZ73" s="188"/>
      <c r="CA73" s="188"/>
      <c r="CB73" s="188"/>
      <c r="CC73" s="188"/>
      <c r="CD73" s="188"/>
    </row>
    <row r="74" spans="1:82" ht="45" customHeight="1">
      <c r="A74" s="216" t="s">
        <v>290</v>
      </c>
      <c r="B74" s="216" t="s">
        <v>291</v>
      </c>
      <c r="C74" s="216" t="s">
        <v>292</v>
      </c>
      <c r="D74" s="216" t="s">
        <v>307</v>
      </c>
      <c r="E74" s="216" t="s">
        <v>308</v>
      </c>
      <c r="F74" s="223"/>
      <c r="G74" s="223"/>
      <c r="H74" s="223"/>
      <c r="I74" s="223"/>
      <c r="J74" s="223"/>
      <c r="K74" s="223"/>
      <c r="L74" s="223">
        <v>1</v>
      </c>
      <c r="M74" s="223"/>
      <c r="N74" s="223"/>
      <c r="O74" s="223"/>
      <c r="P74" s="223"/>
      <c r="Q74" s="223"/>
      <c r="R74" s="230">
        <f t="shared" si="2"/>
        <v>1</v>
      </c>
      <c r="S74" s="216" t="s">
        <v>50</v>
      </c>
      <c r="T74" s="216"/>
      <c r="U74" s="216" t="s">
        <v>309</v>
      </c>
      <c r="V74" s="223"/>
      <c r="W74" s="414" t="s">
        <v>296</v>
      </c>
      <c r="X74" s="186"/>
      <c r="Y74" s="187"/>
      <c r="Z74" s="187"/>
      <c r="AA74" s="187"/>
      <c r="AB74" s="187"/>
      <c r="AC74" s="187"/>
      <c r="AD74" s="187"/>
      <c r="AE74" s="187"/>
      <c r="AF74" s="187"/>
      <c r="AG74" s="186"/>
      <c r="AH74" s="186"/>
      <c r="AI74" s="186"/>
      <c r="AJ74" s="186"/>
      <c r="AK74" s="186"/>
      <c r="AL74" s="186"/>
      <c r="AM74" s="186"/>
      <c r="AN74" s="186"/>
      <c r="AO74" s="186"/>
      <c r="AP74" s="186"/>
      <c r="AQ74" s="186"/>
      <c r="AR74" s="186"/>
      <c r="AS74" s="186"/>
      <c r="AT74" s="186"/>
      <c r="AU74" s="186"/>
      <c r="AV74" s="186"/>
      <c r="AW74" s="186"/>
      <c r="AX74" s="186"/>
      <c r="AY74" s="186"/>
      <c r="AZ74" s="186"/>
      <c r="BA74" s="186"/>
      <c r="BB74" s="186"/>
      <c r="BC74" s="186"/>
      <c r="BD74" s="186"/>
      <c r="BE74" s="186"/>
      <c r="BF74" s="186"/>
      <c r="BG74" s="186"/>
      <c r="BH74" s="186"/>
      <c r="BI74" s="186"/>
      <c r="BJ74" s="186"/>
      <c r="BK74" s="186"/>
      <c r="BL74" s="186"/>
      <c r="BM74" s="186"/>
      <c r="BN74" s="186"/>
      <c r="BO74" s="186"/>
      <c r="BP74" s="188"/>
      <c r="BQ74" s="188"/>
      <c r="BR74" s="188"/>
      <c r="BS74" s="188"/>
      <c r="BT74" s="188"/>
      <c r="BU74" s="188"/>
      <c r="BV74" s="188"/>
      <c r="BW74" s="188"/>
      <c r="BX74" s="188"/>
      <c r="BY74" s="188"/>
      <c r="BZ74" s="188"/>
      <c r="CA74" s="188"/>
      <c r="CB74" s="188"/>
      <c r="CC74" s="188"/>
      <c r="CD74" s="188"/>
    </row>
    <row r="75" spans="1:82" ht="45" customHeight="1">
      <c r="A75" s="216" t="s">
        <v>290</v>
      </c>
      <c r="B75" s="216" t="s">
        <v>291</v>
      </c>
      <c r="C75" s="216" t="s">
        <v>292</v>
      </c>
      <c r="D75" s="216" t="s">
        <v>310</v>
      </c>
      <c r="E75" s="216" t="s">
        <v>311</v>
      </c>
      <c r="F75" s="223">
        <v>1</v>
      </c>
      <c r="G75" s="223"/>
      <c r="H75" s="223"/>
      <c r="I75" s="223"/>
      <c r="J75" s="223"/>
      <c r="K75" s="223"/>
      <c r="L75" s="223"/>
      <c r="M75" s="223"/>
      <c r="N75" s="223"/>
      <c r="O75" s="223"/>
      <c r="P75" s="223"/>
      <c r="Q75" s="223"/>
      <c r="R75" s="230">
        <f t="shared" si="2"/>
        <v>1</v>
      </c>
      <c r="S75" s="216" t="s">
        <v>312</v>
      </c>
      <c r="T75" s="216"/>
      <c r="U75" s="216"/>
      <c r="V75" s="223"/>
      <c r="W75" s="414" t="s">
        <v>296</v>
      </c>
      <c r="X75" s="186"/>
      <c r="Y75" s="187"/>
      <c r="Z75" s="187"/>
      <c r="AA75" s="187"/>
      <c r="AB75" s="187"/>
      <c r="AC75" s="187"/>
      <c r="AD75" s="187"/>
      <c r="AE75" s="187"/>
      <c r="AF75" s="187"/>
      <c r="AG75" s="186"/>
      <c r="AH75" s="186"/>
      <c r="AI75" s="186"/>
      <c r="AJ75" s="186"/>
      <c r="AK75" s="186"/>
      <c r="AL75" s="186"/>
      <c r="AM75" s="186"/>
      <c r="AN75" s="186"/>
      <c r="AO75" s="186"/>
      <c r="AP75" s="186"/>
      <c r="AQ75" s="186"/>
      <c r="AR75" s="186"/>
      <c r="AS75" s="186"/>
      <c r="AT75" s="186"/>
      <c r="AU75" s="186"/>
      <c r="AV75" s="186"/>
      <c r="AW75" s="186"/>
      <c r="AX75" s="186"/>
      <c r="AY75" s="186"/>
      <c r="AZ75" s="186"/>
      <c r="BA75" s="186"/>
      <c r="BB75" s="186"/>
      <c r="BC75" s="186"/>
      <c r="BD75" s="186"/>
      <c r="BE75" s="186"/>
      <c r="BF75" s="186"/>
      <c r="BG75" s="186"/>
      <c r="BH75" s="186"/>
      <c r="BI75" s="186"/>
      <c r="BJ75" s="186"/>
      <c r="BK75" s="186"/>
      <c r="BL75" s="186"/>
      <c r="BM75" s="186"/>
      <c r="BN75" s="186"/>
      <c r="BO75" s="186"/>
      <c r="BP75" s="188"/>
      <c r="BQ75" s="188"/>
      <c r="BR75" s="188"/>
      <c r="BS75" s="188"/>
      <c r="BT75" s="188"/>
      <c r="BU75" s="188"/>
      <c r="BV75" s="188"/>
      <c r="BW75" s="188"/>
      <c r="BX75" s="188"/>
      <c r="BY75" s="188"/>
      <c r="BZ75" s="188"/>
      <c r="CA75" s="188"/>
      <c r="CB75" s="188"/>
      <c r="CC75" s="188"/>
      <c r="CD75" s="188"/>
    </row>
    <row r="76" spans="1:82" ht="45" customHeight="1">
      <c r="A76" s="192" t="s">
        <v>313</v>
      </c>
      <c r="B76" s="192" t="s">
        <v>291</v>
      </c>
      <c r="C76" s="192" t="s">
        <v>314</v>
      </c>
      <c r="D76" s="192" t="s">
        <v>315</v>
      </c>
      <c r="E76" s="192" t="s">
        <v>316</v>
      </c>
      <c r="F76" s="206"/>
      <c r="G76" s="206"/>
      <c r="H76" s="206">
        <v>1</v>
      </c>
      <c r="I76" s="206">
        <v>1</v>
      </c>
      <c r="J76" s="206">
        <v>1</v>
      </c>
      <c r="K76" s="206">
        <v>1</v>
      </c>
      <c r="L76" s="206">
        <v>1</v>
      </c>
      <c r="M76" s="206">
        <v>1</v>
      </c>
      <c r="N76" s="206">
        <v>1</v>
      </c>
      <c r="O76" s="206">
        <v>1</v>
      </c>
      <c r="P76" s="206">
        <v>1</v>
      </c>
      <c r="Q76" s="206">
        <v>1</v>
      </c>
      <c r="R76" s="207">
        <f t="shared" si="2"/>
        <v>10</v>
      </c>
      <c r="S76" s="192" t="s">
        <v>117</v>
      </c>
      <c r="T76" s="192"/>
      <c r="U76" s="192"/>
      <c r="V76" s="238"/>
      <c r="W76" s="407" t="s">
        <v>1402</v>
      </c>
      <c r="X76" s="186"/>
      <c r="Y76" s="187"/>
      <c r="Z76" s="187"/>
      <c r="AA76" s="187"/>
      <c r="AB76" s="187"/>
      <c r="AC76" s="187"/>
      <c r="AD76" s="187"/>
      <c r="AE76" s="187"/>
      <c r="AF76" s="187"/>
      <c r="AG76" s="186"/>
      <c r="AH76" s="186"/>
      <c r="AI76" s="186"/>
      <c r="AJ76" s="186"/>
      <c r="AK76" s="186"/>
      <c r="AL76" s="186"/>
      <c r="AM76" s="186"/>
      <c r="AN76" s="186"/>
      <c r="AO76" s="186"/>
      <c r="AP76" s="186"/>
      <c r="AQ76" s="186"/>
      <c r="AR76" s="186"/>
      <c r="AS76" s="186"/>
      <c r="AT76" s="186"/>
      <c r="AU76" s="186"/>
      <c r="AV76" s="186"/>
      <c r="AW76" s="186"/>
      <c r="AX76" s="186"/>
      <c r="AY76" s="186"/>
      <c r="AZ76" s="186"/>
      <c r="BA76" s="186"/>
      <c r="BB76" s="186"/>
      <c r="BC76" s="186"/>
      <c r="BD76" s="186"/>
      <c r="BE76" s="186"/>
      <c r="BF76" s="186"/>
      <c r="BG76" s="186"/>
      <c r="BH76" s="186"/>
      <c r="BI76" s="186"/>
      <c r="BJ76" s="186"/>
      <c r="BK76" s="186"/>
      <c r="BL76" s="186"/>
      <c r="BM76" s="186"/>
      <c r="BN76" s="186"/>
      <c r="BO76" s="186"/>
      <c r="BP76" s="188"/>
      <c r="BQ76" s="188"/>
      <c r="BR76" s="188"/>
      <c r="BS76" s="188"/>
      <c r="BT76" s="188"/>
      <c r="BU76" s="188"/>
      <c r="BV76" s="188"/>
      <c r="BW76" s="188"/>
      <c r="BX76" s="188"/>
      <c r="BY76" s="188"/>
      <c r="BZ76" s="188"/>
      <c r="CA76" s="188"/>
      <c r="CB76" s="188"/>
      <c r="CC76" s="188"/>
      <c r="CD76" s="188"/>
    </row>
    <row r="77" spans="1:82" ht="45" customHeight="1">
      <c r="A77" s="14" t="s">
        <v>313</v>
      </c>
      <c r="B77" s="14" t="s">
        <v>291</v>
      </c>
      <c r="C77" s="14" t="s">
        <v>314</v>
      </c>
      <c r="D77" s="14" t="s">
        <v>317</v>
      </c>
      <c r="E77" s="14" t="s">
        <v>318</v>
      </c>
      <c r="F77" s="203">
        <v>1</v>
      </c>
      <c r="G77" s="203">
        <v>1</v>
      </c>
      <c r="H77" s="203">
        <v>1</v>
      </c>
      <c r="I77" s="203">
        <v>1</v>
      </c>
      <c r="J77" s="203">
        <v>1</v>
      </c>
      <c r="K77" s="203">
        <v>1</v>
      </c>
      <c r="L77" s="203">
        <v>1</v>
      </c>
      <c r="M77" s="203">
        <v>1</v>
      </c>
      <c r="N77" s="203">
        <v>1</v>
      </c>
      <c r="O77" s="203">
        <v>1</v>
      </c>
      <c r="P77" s="203">
        <v>1</v>
      </c>
      <c r="Q77" s="203">
        <v>1</v>
      </c>
      <c r="R77" s="204">
        <f t="shared" si="2"/>
        <v>12</v>
      </c>
      <c r="S77" s="14" t="s">
        <v>117</v>
      </c>
      <c r="T77" s="14"/>
      <c r="U77" s="14"/>
      <c r="V77" s="205"/>
      <c r="W77" s="407" t="s">
        <v>1403</v>
      </c>
      <c r="X77" s="186"/>
      <c r="Y77" s="187"/>
      <c r="Z77" s="187"/>
      <c r="AA77" s="187"/>
      <c r="AB77" s="187"/>
      <c r="AC77" s="187"/>
      <c r="AD77" s="187"/>
      <c r="AE77" s="187"/>
      <c r="AF77" s="187"/>
      <c r="AG77" s="186"/>
      <c r="AH77" s="186"/>
      <c r="AI77" s="186"/>
      <c r="AJ77" s="186"/>
      <c r="AK77" s="186"/>
      <c r="AL77" s="186"/>
      <c r="AM77" s="186"/>
      <c r="AN77" s="186"/>
      <c r="AO77" s="186"/>
      <c r="AP77" s="186"/>
      <c r="AQ77" s="186"/>
      <c r="AR77" s="186"/>
      <c r="AS77" s="186"/>
      <c r="AT77" s="186"/>
      <c r="AU77" s="186"/>
      <c r="AV77" s="186"/>
      <c r="AW77" s="186"/>
      <c r="AX77" s="186"/>
      <c r="AY77" s="186"/>
      <c r="AZ77" s="186"/>
      <c r="BA77" s="186"/>
      <c r="BB77" s="186"/>
      <c r="BC77" s="186"/>
      <c r="BD77" s="186"/>
      <c r="BE77" s="186"/>
      <c r="BF77" s="186"/>
      <c r="BG77" s="186"/>
      <c r="BH77" s="186"/>
      <c r="BI77" s="186"/>
      <c r="BJ77" s="186"/>
      <c r="BK77" s="186"/>
      <c r="BL77" s="186"/>
      <c r="BM77" s="186"/>
      <c r="BN77" s="186"/>
      <c r="BO77" s="186"/>
      <c r="BP77" s="188"/>
      <c r="BQ77" s="188"/>
      <c r="BR77" s="188"/>
      <c r="BS77" s="188"/>
      <c r="BT77" s="188"/>
      <c r="BU77" s="188"/>
      <c r="BV77" s="188"/>
      <c r="BW77" s="188"/>
      <c r="BX77" s="188"/>
      <c r="BY77" s="188"/>
      <c r="BZ77" s="188"/>
      <c r="CA77" s="188"/>
      <c r="CB77" s="188"/>
      <c r="CC77" s="188"/>
      <c r="CD77" s="188"/>
    </row>
    <row r="78" spans="1:82" ht="45" customHeight="1">
      <c r="A78" s="185" t="s">
        <v>313</v>
      </c>
      <c r="B78" s="185" t="s">
        <v>291</v>
      </c>
      <c r="C78" s="185" t="s">
        <v>314</v>
      </c>
      <c r="D78" s="185" t="s">
        <v>319</v>
      </c>
      <c r="E78" s="185" t="s">
        <v>320</v>
      </c>
      <c r="F78" s="201"/>
      <c r="G78" s="201">
        <v>1</v>
      </c>
      <c r="H78" s="201"/>
      <c r="I78" s="201"/>
      <c r="J78" s="201">
        <v>1</v>
      </c>
      <c r="K78" s="201"/>
      <c r="L78" s="201"/>
      <c r="M78" s="201">
        <v>1</v>
      </c>
      <c r="N78" s="201"/>
      <c r="O78" s="201"/>
      <c r="P78" s="201">
        <v>1</v>
      </c>
      <c r="Q78" s="201"/>
      <c r="R78" s="202">
        <f t="shared" si="2"/>
        <v>4</v>
      </c>
      <c r="S78" s="185" t="s">
        <v>117</v>
      </c>
      <c r="T78" s="185"/>
      <c r="U78" s="185"/>
      <c r="V78" s="194"/>
      <c r="W78" s="407" t="s">
        <v>1402</v>
      </c>
      <c r="X78" s="186"/>
      <c r="Y78" s="187"/>
      <c r="Z78" s="187"/>
      <c r="AA78" s="187"/>
      <c r="AB78" s="187"/>
      <c r="AC78" s="187"/>
      <c r="AD78" s="187"/>
      <c r="AE78" s="187"/>
      <c r="AF78" s="187"/>
      <c r="AG78" s="186"/>
      <c r="AH78" s="186"/>
      <c r="AI78" s="186"/>
      <c r="AJ78" s="186"/>
      <c r="AK78" s="186"/>
      <c r="AL78" s="186"/>
      <c r="AM78" s="186"/>
      <c r="AN78" s="186"/>
      <c r="AO78" s="186"/>
      <c r="AP78" s="186"/>
      <c r="AQ78" s="186"/>
      <c r="AR78" s="186"/>
      <c r="AS78" s="186"/>
      <c r="AT78" s="186"/>
      <c r="AU78" s="186"/>
      <c r="AV78" s="186"/>
      <c r="AW78" s="186"/>
      <c r="AX78" s="186"/>
      <c r="AY78" s="186"/>
      <c r="AZ78" s="186"/>
      <c r="BA78" s="186"/>
      <c r="BB78" s="186"/>
      <c r="BC78" s="186"/>
      <c r="BD78" s="186"/>
      <c r="BE78" s="186"/>
      <c r="BF78" s="186"/>
      <c r="BG78" s="186"/>
      <c r="BH78" s="186"/>
      <c r="BI78" s="186"/>
      <c r="BJ78" s="186"/>
      <c r="BK78" s="186"/>
      <c r="BL78" s="186"/>
      <c r="BM78" s="186"/>
      <c r="BN78" s="186"/>
      <c r="BO78" s="186"/>
      <c r="BP78" s="188"/>
      <c r="BQ78" s="188"/>
      <c r="BR78" s="188"/>
      <c r="BS78" s="188"/>
      <c r="BT78" s="188"/>
      <c r="BU78" s="188"/>
      <c r="BV78" s="188"/>
      <c r="BW78" s="188"/>
      <c r="BX78" s="188"/>
      <c r="BY78" s="188"/>
      <c r="BZ78" s="188"/>
      <c r="CA78" s="188"/>
      <c r="CB78" s="188"/>
      <c r="CC78" s="188"/>
      <c r="CD78" s="188"/>
    </row>
    <row r="79" spans="1:82" ht="45" customHeight="1">
      <c r="A79" s="14" t="s">
        <v>313</v>
      </c>
      <c r="B79" s="14" t="s">
        <v>291</v>
      </c>
      <c r="C79" s="14" t="s">
        <v>314</v>
      </c>
      <c r="D79" s="14" t="s">
        <v>321</v>
      </c>
      <c r="E79" s="14" t="s">
        <v>322</v>
      </c>
      <c r="F79" s="203"/>
      <c r="G79" s="203"/>
      <c r="H79" s="203">
        <v>1</v>
      </c>
      <c r="I79" s="203"/>
      <c r="J79" s="203"/>
      <c r="K79" s="203">
        <v>1</v>
      </c>
      <c r="L79" s="203"/>
      <c r="M79" s="203"/>
      <c r="N79" s="203">
        <v>1</v>
      </c>
      <c r="O79" s="203"/>
      <c r="P79" s="203"/>
      <c r="Q79" s="203">
        <v>1</v>
      </c>
      <c r="R79" s="204">
        <f t="shared" si="2"/>
        <v>4</v>
      </c>
      <c r="S79" s="14" t="s">
        <v>117</v>
      </c>
      <c r="T79" s="14"/>
      <c r="U79" s="14"/>
      <c r="V79" s="205"/>
      <c r="W79" s="407" t="s">
        <v>1402</v>
      </c>
      <c r="X79" s="186"/>
      <c r="Y79" s="187"/>
      <c r="Z79" s="187"/>
      <c r="AA79" s="187"/>
      <c r="AB79" s="187"/>
      <c r="AC79" s="187"/>
      <c r="AD79" s="187"/>
      <c r="AE79" s="187"/>
      <c r="AF79" s="187"/>
      <c r="AG79" s="186"/>
      <c r="AH79" s="186"/>
      <c r="AI79" s="186"/>
      <c r="AJ79" s="186"/>
      <c r="AK79" s="186"/>
      <c r="AL79" s="186"/>
      <c r="AM79" s="186"/>
      <c r="AN79" s="186"/>
      <c r="AO79" s="186"/>
      <c r="AP79" s="186"/>
      <c r="AQ79" s="186"/>
      <c r="AR79" s="186"/>
      <c r="AS79" s="186"/>
      <c r="AT79" s="186"/>
      <c r="AU79" s="186"/>
      <c r="AV79" s="186"/>
      <c r="AW79" s="186"/>
      <c r="AX79" s="186"/>
      <c r="AY79" s="186"/>
      <c r="AZ79" s="186"/>
      <c r="BA79" s="186"/>
      <c r="BB79" s="186"/>
      <c r="BC79" s="186"/>
      <c r="BD79" s="186"/>
      <c r="BE79" s="186"/>
      <c r="BF79" s="186"/>
      <c r="BG79" s="186"/>
      <c r="BH79" s="186"/>
      <c r="BI79" s="186"/>
      <c r="BJ79" s="186"/>
      <c r="BK79" s="186"/>
      <c r="BL79" s="186"/>
      <c r="BM79" s="186"/>
      <c r="BN79" s="186"/>
      <c r="BO79" s="186"/>
      <c r="BP79" s="188"/>
      <c r="BQ79" s="188"/>
      <c r="BR79" s="188"/>
      <c r="BS79" s="188"/>
      <c r="BT79" s="188"/>
      <c r="BU79" s="188"/>
      <c r="BV79" s="188"/>
      <c r="BW79" s="188"/>
      <c r="BX79" s="188"/>
      <c r="BY79" s="188"/>
      <c r="BZ79" s="188"/>
      <c r="CA79" s="188"/>
      <c r="CB79" s="188"/>
      <c r="CC79" s="188"/>
      <c r="CD79" s="188"/>
    </row>
    <row r="80" spans="1:82" ht="45" customHeight="1">
      <c r="A80" s="14" t="s">
        <v>313</v>
      </c>
      <c r="B80" s="14" t="s">
        <v>291</v>
      </c>
      <c r="C80" s="14" t="s">
        <v>314</v>
      </c>
      <c r="D80" s="14" t="s">
        <v>323</v>
      </c>
      <c r="E80" s="14" t="s">
        <v>324</v>
      </c>
      <c r="F80" s="203"/>
      <c r="G80" s="203"/>
      <c r="H80" s="203">
        <v>1</v>
      </c>
      <c r="I80" s="203"/>
      <c r="J80" s="203"/>
      <c r="K80" s="203">
        <v>1</v>
      </c>
      <c r="L80" s="203"/>
      <c r="M80" s="203"/>
      <c r="N80" s="203">
        <v>1</v>
      </c>
      <c r="O80" s="203"/>
      <c r="P80" s="203"/>
      <c r="Q80" s="203">
        <v>1</v>
      </c>
      <c r="R80" s="204">
        <f t="shared" si="2"/>
        <v>4</v>
      </c>
      <c r="S80" s="14" t="s">
        <v>117</v>
      </c>
      <c r="T80" s="14"/>
      <c r="U80" s="14"/>
      <c r="V80" s="205"/>
      <c r="W80" s="407" t="s">
        <v>1402</v>
      </c>
      <c r="X80" s="186"/>
      <c r="Y80" s="187"/>
      <c r="Z80" s="187"/>
      <c r="AA80" s="187"/>
      <c r="AB80" s="187"/>
      <c r="AC80" s="187"/>
      <c r="AD80" s="187"/>
      <c r="AE80" s="187"/>
      <c r="AF80" s="187"/>
      <c r="AG80" s="186"/>
      <c r="AH80" s="186"/>
      <c r="AI80" s="186"/>
      <c r="AJ80" s="186"/>
      <c r="AK80" s="186"/>
      <c r="AL80" s="186"/>
      <c r="AM80" s="186"/>
      <c r="AN80" s="186"/>
      <c r="AO80" s="186"/>
      <c r="AP80" s="186"/>
      <c r="AQ80" s="186"/>
      <c r="AR80" s="186"/>
      <c r="AS80" s="186"/>
      <c r="AT80" s="186"/>
      <c r="AU80" s="186"/>
      <c r="AV80" s="186"/>
      <c r="AW80" s="186"/>
      <c r="AX80" s="186"/>
      <c r="AY80" s="186"/>
      <c r="AZ80" s="186"/>
      <c r="BA80" s="186"/>
      <c r="BB80" s="186"/>
      <c r="BC80" s="186"/>
      <c r="BD80" s="186"/>
      <c r="BE80" s="186"/>
      <c r="BF80" s="186"/>
      <c r="BG80" s="186"/>
      <c r="BH80" s="186"/>
      <c r="BI80" s="186"/>
      <c r="BJ80" s="186"/>
      <c r="BK80" s="186"/>
      <c r="BL80" s="186"/>
      <c r="BM80" s="186"/>
      <c r="BN80" s="186"/>
      <c r="BO80" s="186"/>
      <c r="BP80" s="188"/>
      <c r="BQ80" s="188"/>
      <c r="BR80" s="188"/>
      <c r="BS80" s="188"/>
      <c r="BT80" s="188"/>
      <c r="BU80" s="188"/>
      <c r="BV80" s="188"/>
      <c r="BW80" s="188"/>
      <c r="BX80" s="188"/>
      <c r="BY80" s="188"/>
      <c r="BZ80" s="188"/>
      <c r="CA80" s="188"/>
      <c r="CB80" s="188"/>
      <c r="CC80" s="188"/>
      <c r="CD80" s="188"/>
    </row>
    <row r="81" spans="1:82" ht="45" customHeight="1">
      <c r="A81" s="14" t="s">
        <v>313</v>
      </c>
      <c r="B81" s="14" t="s">
        <v>291</v>
      </c>
      <c r="C81" s="14" t="s">
        <v>314</v>
      </c>
      <c r="D81" s="14" t="s">
        <v>325</v>
      </c>
      <c r="E81" s="14" t="s">
        <v>326</v>
      </c>
      <c r="F81" s="203">
        <v>1</v>
      </c>
      <c r="G81" s="203">
        <v>1</v>
      </c>
      <c r="H81" s="203">
        <v>1</v>
      </c>
      <c r="I81" s="203">
        <v>1</v>
      </c>
      <c r="J81" s="203">
        <v>1</v>
      </c>
      <c r="K81" s="203">
        <v>1</v>
      </c>
      <c r="L81" s="203">
        <v>1</v>
      </c>
      <c r="M81" s="203">
        <v>1</v>
      </c>
      <c r="N81" s="203">
        <v>1</v>
      </c>
      <c r="O81" s="203">
        <v>1</v>
      </c>
      <c r="P81" s="203">
        <v>1</v>
      </c>
      <c r="Q81" s="203">
        <v>1</v>
      </c>
      <c r="R81" s="204">
        <f t="shared" si="2"/>
        <v>12</v>
      </c>
      <c r="S81" s="14" t="s">
        <v>117</v>
      </c>
      <c r="T81" s="14"/>
      <c r="U81" s="14"/>
      <c r="V81" s="205"/>
      <c r="W81" s="407" t="s">
        <v>1402</v>
      </c>
      <c r="X81" s="186"/>
      <c r="Y81" s="187"/>
      <c r="Z81" s="187"/>
      <c r="AA81" s="187"/>
      <c r="AB81" s="187"/>
      <c r="AC81" s="187"/>
      <c r="AD81" s="187"/>
      <c r="AE81" s="187"/>
      <c r="AF81" s="187"/>
      <c r="AG81" s="186"/>
      <c r="AH81" s="186"/>
      <c r="AI81" s="186"/>
      <c r="AJ81" s="186"/>
      <c r="AK81" s="186"/>
      <c r="AL81" s="186"/>
      <c r="AM81" s="186"/>
      <c r="AN81" s="186"/>
      <c r="AO81" s="186"/>
      <c r="AP81" s="186"/>
      <c r="AQ81" s="186"/>
      <c r="AR81" s="186"/>
      <c r="AS81" s="186"/>
      <c r="AT81" s="186"/>
      <c r="AU81" s="186"/>
      <c r="AV81" s="186"/>
      <c r="AW81" s="186"/>
      <c r="AX81" s="186"/>
      <c r="AY81" s="186"/>
      <c r="AZ81" s="186"/>
      <c r="BA81" s="186"/>
      <c r="BB81" s="186"/>
      <c r="BC81" s="186"/>
      <c r="BD81" s="186"/>
      <c r="BE81" s="186"/>
      <c r="BF81" s="186"/>
      <c r="BG81" s="186"/>
      <c r="BH81" s="186"/>
      <c r="BI81" s="186"/>
      <c r="BJ81" s="186"/>
      <c r="BK81" s="186"/>
      <c r="BL81" s="186"/>
      <c r="BM81" s="186"/>
      <c r="BN81" s="186"/>
      <c r="BO81" s="186"/>
      <c r="BP81" s="188"/>
      <c r="BQ81" s="188"/>
      <c r="BR81" s="188"/>
      <c r="BS81" s="188"/>
      <c r="BT81" s="188"/>
      <c r="BU81" s="188"/>
      <c r="BV81" s="188"/>
      <c r="BW81" s="188"/>
      <c r="BX81" s="188"/>
      <c r="BY81" s="188"/>
      <c r="BZ81" s="188"/>
      <c r="CA81" s="188"/>
      <c r="CB81" s="188"/>
      <c r="CC81" s="188"/>
      <c r="CD81" s="188"/>
    </row>
    <row r="82" spans="1:82" s="198" customFormat="1" ht="51">
      <c r="A82" s="216" t="s">
        <v>313</v>
      </c>
      <c r="B82" s="216" t="s">
        <v>291</v>
      </c>
      <c r="C82" s="216" t="s">
        <v>314</v>
      </c>
      <c r="D82" s="216" t="s">
        <v>327</v>
      </c>
      <c r="E82" s="216" t="s">
        <v>328</v>
      </c>
      <c r="F82" s="223"/>
      <c r="G82" s="223"/>
      <c r="H82" s="223"/>
      <c r="I82" s="223"/>
      <c r="J82" s="223"/>
      <c r="K82" s="223"/>
      <c r="L82" s="223"/>
      <c r="M82" s="223"/>
      <c r="N82" s="223"/>
      <c r="O82" s="223"/>
      <c r="P82" s="223"/>
      <c r="Q82" s="223">
        <v>1</v>
      </c>
      <c r="R82" s="230">
        <f t="shared" si="2"/>
        <v>1</v>
      </c>
      <c r="S82" s="216" t="s">
        <v>106</v>
      </c>
      <c r="T82" s="216"/>
      <c r="U82" s="216"/>
      <c r="V82" s="205"/>
      <c r="W82" s="407" t="s">
        <v>1402</v>
      </c>
      <c r="X82" s="196"/>
      <c r="Y82" s="197"/>
      <c r="Z82" s="197"/>
      <c r="AA82" s="197"/>
      <c r="AB82" s="197"/>
      <c r="AC82" s="197"/>
      <c r="AD82" s="197"/>
      <c r="AE82" s="197"/>
      <c r="AF82" s="197"/>
      <c r="AG82" s="196"/>
      <c r="AH82" s="196"/>
      <c r="AI82" s="196"/>
      <c r="AJ82" s="196"/>
      <c r="AK82" s="196"/>
      <c r="AL82" s="196"/>
      <c r="AM82" s="196"/>
      <c r="AN82" s="196"/>
      <c r="AO82" s="196"/>
      <c r="AP82" s="196"/>
      <c r="AQ82" s="196"/>
      <c r="AR82" s="196"/>
      <c r="AS82" s="196"/>
      <c r="AT82" s="196"/>
      <c r="AU82" s="196"/>
      <c r="AV82" s="196"/>
      <c r="AW82" s="196"/>
      <c r="AX82" s="196"/>
      <c r="AY82" s="196"/>
      <c r="AZ82" s="196"/>
      <c r="BA82" s="196"/>
      <c r="BB82" s="196"/>
      <c r="BC82" s="196"/>
      <c r="BD82" s="196"/>
      <c r="BE82" s="196"/>
      <c r="BF82" s="196"/>
      <c r="BG82" s="196"/>
      <c r="BH82" s="196"/>
      <c r="BI82" s="196"/>
      <c r="BJ82" s="196"/>
      <c r="BK82" s="196"/>
      <c r="BL82" s="196"/>
      <c r="BM82" s="196"/>
      <c r="BN82" s="196"/>
      <c r="BO82" s="196"/>
    </row>
    <row r="83" spans="1:82" s="198" customFormat="1" ht="51">
      <c r="A83" s="216" t="s">
        <v>313</v>
      </c>
      <c r="B83" s="216" t="s">
        <v>291</v>
      </c>
      <c r="C83" s="216" t="s">
        <v>314</v>
      </c>
      <c r="D83" s="216" t="s">
        <v>329</v>
      </c>
      <c r="E83" s="216" t="s">
        <v>330</v>
      </c>
      <c r="F83" s="223">
        <v>1</v>
      </c>
      <c r="G83" s="223">
        <v>1</v>
      </c>
      <c r="H83" s="223">
        <v>1</v>
      </c>
      <c r="I83" s="223">
        <v>1</v>
      </c>
      <c r="J83" s="223">
        <v>1</v>
      </c>
      <c r="K83" s="223">
        <v>1</v>
      </c>
      <c r="L83" s="223">
        <v>1</v>
      </c>
      <c r="M83" s="223">
        <v>1</v>
      </c>
      <c r="N83" s="223">
        <v>1</v>
      </c>
      <c r="O83" s="223">
        <v>1</v>
      </c>
      <c r="P83" s="223">
        <v>1</v>
      </c>
      <c r="Q83" s="223">
        <v>1</v>
      </c>
      <c r="R83" s="230">
        <f t="shared" si="2"/>
        <v>12</v>
      </c>
      <c r="S83" s="216" t="s">
        <v>50</v>
      </c>
      <c r="T83" s="216"/>
      <c r="U83" s="216"/>
      <c r="V83" s="205"/>
      <c r="W83" s="407" t="s">
        <v>1402</v>
      </c>
      <c r="X83" s="196"/>
      <c r="Y83" s="197"/>
      <c r="Z83" s="197"/>
      <c r="AA83" s="197"/>
      <c r="AB83" s="197"/>
      <c r="AC83" s="197"/>
      <c r="AD83" s="197"/>
      <c r="AE83" s="197"/>
      <c r="AF83" s="197"/>
      <c r="AG83" s="196"/>
      <c r="AH83" s="196"/>
      <c r="AI83" s="196"/>
      <c r="AJ83" s="196"/>
      <c r="AK83" s="196"/>
      <c r="AL83" s="196"/>
      <c r="AM83" s="196"/>
      <c r="AN83" s="196"/>
      <c r="AO83" s="196"/>
      <c r="AP83" s="196"/>
      <c r="AQ83" s="196"/>
      <c r="AR83" s="196"/>
      <c r="AS83" s="196"/>
      <c r="AT83" s="196"/>
      <c r="AU83" s="196"/>
      <c r="AV83" s="196"/>
      <c r="AW83" s="196"/>
      <c r="AX83" s="196"/>
      <c r="AY83" s="196"/>
      <c r="AZ83" s="196"/>
      <c r="BA83" s="196"/>
      <c r="BB83" s="196"/>
      <c r="BC83" s="196"/>
      <c r="BD83" s="196"/>
      <c r="BE83" s="196"/>
      <c r="BF83" s="196"/>
      <c r="BG83" s="196"/>
      <c r="BH83" s="196"/>
      <c r="BI83" s="196"/>
      <c r="BJ83" s="196"/>
      <c r="BK83" s="196"/>
      <c r="BL83" s="196"/>
      <c r="BM83" s="196"/>
      <c r="BN83" s="196"/>
      <c r="BO83" s="196"/>
    </row>
    <row r="84" spans="1:82" s="198" customFormat="1" ht="51">
      <c r="A84" s="200" t="s">
        <v>181</v>
      </c>
      <c r="B84" s="200" t="s">
        <v>291</v>
      </c>
      <c r="C84" s="205" t="s">
        <v>314</v>
      </c>
      <c r="D84" s="205" t="s">
        <v>331</v>
      </c>
      <c r="E84" s="200" t="s">
        <v>332</v>
      </c>
      <c r="F84" s="214"/>
      <c r="G84" s="214"/>
      <c r="H84" s="214">
        <v>1</v>
      </c>
      <c r="I84" s="214"/>
      <c r="J84" s="214"/>
      <c r="K84" s="214">
        <v>1</v>
      </c>
      <c r="L84" s="214"/>
      <c r="M84" s="214"/>
      <c r="N84" s="214">
        <v>1</v>
      </c>
      <c r="O84" s="214"/>
      <c r="P84" s="214"/>
      <c r="Q84" s="214">
        <v>1</v>
      </c>
      <c r="R84" s="212">
        <f t="shared" si="2"/>
        <v>4</v>
      </c>
      <c r="S84" s="200" t="s">
        <v>117</v>
      </c>
      <c r="T84" s="200"/>
      <c r="U84" s="200"/>
      <c r="V84" s="205"/>
      <c r="W84" s="407" t="s">
        <v>1404</v>
      </c>
      <c r="X84" s="196"/>
      <c r="Y84" s="197"/>
      <c r="Z84" s="197"/>
      <c r="AA84" s="197"/>
      <c r="AB84" s="197"/>
      <c r="AC84" s="197"/>
      <c r="AD84" s="197"/>
      <c r="AE84" s="197"/>
      <c r="AF84" s="197"/>
      <c r="AG84" s="196"/>
      <c r="AH84" s="196"/>
      <c r="AI84" s="196"/>
      <c r="AJ84" s="196"/>
      <c r="AK84" s="196"/>
      <c r="AL84" s="196"/>
      <c r="AM84" s="196"/>
      <c r="AN84" s="196"/>
      <c r="AO84" s="196"/>
      <c r="AP84" s="196"/>
      <c r="AQ84" s="196"/>
      <c r="AR84" s="196"/>
      <c r="AS84" s="196"/>
      <c r="AT84" s="196"/>
      <c r="AU84" s="196"/>
      <c r="AV84" s="196"/>
      <c r="AW84" s="196"/>
      <c r="AX84" s="196"/>
      <c r="AY84" s="196"/>
      <c r="AZ84" s="196"/>
      <c r="BA84" s="196"/>
      <c r="BB84" s="196"/>
      <c r="BC84" s="196"/>
      <c r="BD84" s="196"/>
      <c r="BE84" s="196"/>
      <c r="BF84" s="196"/>
      <c r="BG84" s="196"/>
      <c r="BH84" s="196"/>
      <c r="BI84" s="196"/>
      <c r="BJ84" s="196"/>
      <c r="BK84" s="196"/>
      <c r="BL84" s="196"/>
      <c r="BM84" s="196"/>
      <c r="BN84" s="196"/>
      <c r="BO84" s="196"/>
    </row>
    <row r="85" spans="1:82" s="198" customFormat="1" ht="51">
      <c r="A85" s="216" t="s">
        <v>313</v>
      </c>
      <c r="B85" s="216" t="s">
        <v>291</v>
      </c>
      <c r="C85" s="216" t="s">
        <v>333</v>
      </c>
      <c r="D85" s="216" t="s">
        <v>334</v>
      </c>
      <c r="E85" s="216" t="s">
        <v>335</v>
      </c>
      <c r="F85" s="223"/>
      <c r="G85" s="223"/>
      <c r="H85" s="223"/>
      <c r="I85" s="223"/>
      <c r="J85" s="223"/>
      <c r="K85" s="223">
        <v>1</v>
      </c>
      <c r="L85" s="223"/>
      <c r="M85" s="223"/>
      <c r="N85" s="223"/>
      <c r="O85" s="223"/>
      <c r="P85" s="223"/>
      <c r="Q85" s="223">
        <v>1</v>
      </c>
      <c r="R85" s="230">
        <f t="shared" si="2"/>
        <v>2</v>
      </c>
      <c r="S85" s="216" t="s">
        <v>336</v>
      </c>
      <c r="T85" s="216"/>
      <c r="U85" s="216"/>
      <c r="V85" s="200"/>
      <c r="W85" s="407" t="s">
        <v>1405</v>
      </c>
      <c r="X85" s="196"/>
      <c r="Y85" s="197"/>
      <c r="Z85" s="197"/>
      <c r="AA85" s="197"/>
      <c r="AB85" s="197"/>
      <c r="AC85" s="197"/>
      <c r="AD85" s="197"/>
      <c r="AE85" s="197"/>
      <c r="AF85" s="197"/>
      <c r="AG85" s="196"/>
      <c r="AH85" s="196"/>
      <c r="AI85" s="196"/>
      <c r="AJ85" s="196"/>
      <c r="AK85" s="196"/>
      <c r="AL85" s="196"/>
      <c r="AM85" s="196"/>
      <c r="AN85" s="196"/>
      <c r="AO85" s="196"/>
      <c r="AP85" s="196"/>
      <c r="AQ85" s="196"/>
      <c r="AR85" s="196"/>
      <c r="AS85" s="196"/>
      <c r="AT85" s="196"/>
      <c r="AU85" s="196"/>
      <c r="AV85" s="196"/>
      <c r="AW85" s="196"/>
      <c r="AX85" s="196"/>
      <c r="AY85" s="196"/>
      <c r="AZ85" s="196"/>
      <c r="BA85" s="196"/>
      <c r="BB85" s="196"/>
      <c r="BC85" s="196"/>
      <c r="BD85" s="196"/>
      <c r="BE85" s="196"/>
      <c r="BF85" s="196"/>
      <c r="BG85" s="196"/>
      <c r="BH85" s="196"/>
      <c r="BI85" s="196"/>
      <c r="BJ85" s="196"/>
      <c r="BK85" s="196"/>
      <c r="BL85" s="196"/>
      <c r="BM85" s="196"/>
      <c r="BN85" s="196"/>
      <c r="BO85" s="196"/>
    </row>
    <row r="86" spans="1:82" ht="45" customHeight="1">
      <c r="A86" s="14" t="s">
        <v>313</v>
      </c>
      <c r="B86" s="14" t="s">
        <v>337</v>
      </c>
      <c r="C86" s="14" t="s">
        <v>338</v>
      </c>
      <c r="D86" s="14" t="s">
        <v>339</v>
      </c>
      <c r="E86" s="14" t="s">
        <v>340</v>
      </c>
      <c r="F86" s="203"/>
      <c r="G86" s="203"/>
      <c r="H86" s="203">
        <v>1</v>
      </c>
      <c r="I86" s="203"/>
      <c r="J86" s="203"/>
      <c r="K86" s="203">
        <v>1</v>
      </c>
      <c r="L86" s="203"/>
      <c r="M86" s="203"/>
      <c r="N86" s="203">
        <v>1</v>
      </c>
      <c r="O86" s="203"/>
      <c r="P86" s="203"/>
      <c r="Q86" s="203">
        <v>1</v>
      </c>
      <c r="R86" s="204">
        <f t="shared" si="2"/>
        <v>4</v>
      </c>
      <c r="S86" s="14" t="s">
        <v>336</v>
      </c>
      <c r="T86" s="14"/>
      <c r="U86" s="14"/>
      <c r="V86" s="239"/>
      <c r="W86" s="409" t="s">
        <v>1406</v>
      </c>
      <c r="X86" s="186"/>
      <c r="Y86" s="187"/>
      <c r="Z86" s="187"/>
      <c r="AA86" s="187"/>
      <c r="AB86" s="187"/>
      <c r="AC86" s="187"/>
      <c r="AD86" s="187"/>
      <c r="AE86" s="187"/>
      <c r="AF86" s="187"/>
      <c r="AG86" s="186"/>
      <c r="AH86" s="186"/>
      <c r="AI86" s="186"/>
      <c r="AJ86" s="186"/>
      <c r="AK86" s="186"/>
      <c r="AL86" s="186"/>
      <c r="AM86" s="186"/>
      <c r="AN86" s="186"/>
      <c r="AO86" s="186"/>
      <c r="AP86" s="186"/>
      <c r="AQ86" s="186"/>
      <c r="AR86" s="186"/>
      <c r="AS86" s="186"/>
      <c r="AT86" s="186"/>
      <c r="AU86" s="186"/>
      <c r="AV86" s="186"/>
      <c r="AW86" s="186"/>
      <c r="AX86" s="186"/>
      <c r="AY86" s="186"/>
      <c r="AZ86" s="186"/>
      <c r="BA86" s="186"/>
      <c r="BB86" s="186"/>
      <c r="BC86" s="186"/>
      <c r="BD86" s="186"/>
      <c r="BE86" s="186"/>
      <c r="BF86" s="186"/>
      <c r="BG86" s="186"/>
      <c r="BH86" s="186"/>
      <c r="BI86" s="186"/>
      <c r="BJ86" s="186"/>
      <c r="BK86" s="186"/>
      <c r="BL86" s="186"/>
      <c r="BM86" s="186"/>
      <c r="BN86" s="186"/>
      <c r="BO86" s="186"/>
      <c r="BP86" s="188"/>
      <c r="BQ86" s="188"/>
      <c r="BR86" s="188"/>
      <c r="BS86" s="188"/>
      <c r="BT86" s="188"/>
      <c r="BU86" s="188"/>
      <c r="BV86" s="188"/>
      <c r="BW86" s="188"/>
      <c r="BX86" s="188"/>
      <c r="BY86" s="188"/>
      <c r="BZ86" s="188"/>
      <c r="CA86" s="188"/>
      <c r="CB86" s="188"/>
      <c r="CC86" s="188"/>
      <c r="CD86" s="188"/>
    </row>
    <row r="87" spans="1:82" ht="45" customHeight="1">
      <c r="A87" s="14" t="s">
        <v>313</v>
      </c>
      <c r="B87" s="14" t="s">
        <v>337</v>
      </c>
      <c r="C87" s="14" t="s">
        <v>338</v>
      </c>
      <c r="D87" s="14" t="s">
        <v>341</v>
      </c>
      <c r="E87" s="14" t="s">
        <v>342</v>
      </c>
      <c r="F87" s="203"/>
      <c r="G87" s="203"/>
      <c r="H87" s="203"/>
      <c r="I87" s="203"/>
      <c r="J87" s="203"/>
      <c r="K87" s="203"/>
      <c r="L87" s="203"/>
      <c r="M87" s="203"/>
      <c r="N87" s="203"/>
      <c r="O87" s="203"/>
      <c r="P87" s="203">
        <v>1</v>
      </c>
      <c r="Q87" s="203"/>
      <c r="R87" s="204">
        <f t="shared" si="2"/>
        <v>1</v>
      </c>
      <c r="S87" s="14" t="s">
        <v>106</v>
      </c>
      <c r="T87" s="14"/>
      <c r="U87" s="14"/>
      <c r="V87" s="199"/>
      <c r="W87" s="409" t="s">
        <v>1406</v>
      </c>
      <c r="X87" s="186"/>
      <c r="Y87" s="187"/>
      <c r="Z87" s="187"/>
      <c r="AA87" s="187"/>
      <c r="AB87" s="187"/>
      <c r="AC87" s="187"/>
      <c r="AD87" s="187"/>
      <c r="AE87" s="187"/>
      <c r="AF87" s="187"/>
      <c r="AG87" s="186"/>
      <c r="AH87" s="186"/>
      <c r="AI87" s="186"/>
      <c r="AJ87" s="186"/>
      <c r="AK87" s="186"/>
      <c r="AL87" s="186"/>
      <c r="AM87" s="186"/>
      <c r="AN87" s="186"/>
      <c r="AO87" s="186"/>
      <c r="AP87" s="186"/>
      <c r="AQ87" s="186"/>
      <c r="AR87" s="186"/>
      <c r="AS87" s="186"/>
      <c r="AT87" s="186"/>
      <c r="AU87" s="186"/>
      <c r="AV87" s="186"/>
      <c r="AW87" s="186"/>
      <c r="AX87" s="186"/>
      <c r="AY87" s="186"/>
      <c r="AZ87" s="186"/>
      <c r="BA87" s="186"/>
      <c r="BB87" s="186"/>
      <c r="BC87" s="186"/>
      <c r="BD87" s="186"/>
      <c r="BE87" s="186"/>
      <c r="BF87" s="186"/>
      <c r="BG87" s="186"/>
      <c r="BH87" s="186"/>
      <c r="BI87" s="186"/>
      <c r="BJ87" s="186"/>
      <c r="BK87" s="186"/>
      <c r="BL87" s="186"/>
      <c r="BM87" s="186"/>
      <c r="BN87" s="186"/>
      <c r="BO87" s="186"/>
      <c r="BP87" s="188"/>
      <c r="BQ87" s="188"/>
      <c r="BR87" s="188"/>
      <c r="BS87" s="188"/>
      <c r="BT87" s="188"/>
      <c r="BU87" s="188"/>
      <c r="BV87" s="188"/>
      <c r="BW87" s="188"/>
      <c r="BX87" s="188"/>
      <c r="BY87" s="188"/>
      <c r="BZ87" s="188"/>
      <c r="CA87" s="188"/>
      <c r="CB87" s="188"/>
      <c r="CC87" s="188"/>
      <c r="CD87" s="188"/>
    </row>
    <row r="88" spans="1:82" ht="72.75" customHeight="1">
      <c r="A88" s="14" t="s">
        <v>181</v>
      </c>
      <c r="B88" s="14" t="s">
        <v>337</v>
      </c>
      <c r="C88" s="14" t="s">
        <v>338</v>
      </c>
      <c r="D88" s="14" t="s">
        <v>343</v>
      </c>
      <c r="E88" s="14" t="s">
        <v>344</v>
      </c>
      <c r="F88" s="203"/>
      <c r="G88" s="203"/>
      <c r="H88" s="203"/>
      <c r="I88" s="203"/>
      <c r="J88" s="203"/>
      <c r="K88" s="203"/>
      <c r="L88" s="203"/>
      <c r="M88" s="203">
        <v>1</v>
      </c>
      <c r="N88" s="203"/>
      <c r="O88" s="203"/>
      <c r="P88" s="203"/>
      <c r="Q88" s="203"/>
      <c r="R88" s="204">
        <f t="shared" si="2"/>
        <v>1</v>
      </c>
      <c r="S88" s="14" t="s">
        <v>50</v>
      </c>
      <c r="T88" s="14"/>
      <c r="U88" s="14"/>
      <c r="V88" s="199"/>
      <c r="W88" s="409" t="s">
        <v>1411</v>
      </c>
      <c r="X88" s="186"/>
      <c r="Y88" s="187"/>
      <c r="Z88" s="187"/>
      <c r="AA88" s="187"/>
      <c r="AB88" s="187"/>
      <c r="AC88" s="187"/>
      <c r="AD88" s="187"/>
      <c r="AE88" s="187"/>
      <c r="AF88" s="187"/>
      <c r="AG88" s="186"/>
      <c r="AH88" s="186"/>
      <c r="AI88" s="186"/>
      <c r="AJ88" s="186"/>
      <c r="AK88" s="186"/>
      <c r="AL88" s="186"/>
      <c r="AM88" s="186"/>
      <c r="AN88" s="186"/>
      <c r="AO88" s="186"/>
      <c r="AP88" s="186"/>
      <c r="AQ88" s="186"/>
      <c r="AR88" s="186"/>
      <c r="AS88" s="186"/>
      <c r="AT88" s="186"/>
      <c r="AU88" s="186"/>
      <c r="AV88" s="186"/>
      <c r="AW88" s="186"/>
      <c r="AX88" s="186"/>
      <c r="AY88" s="186"/>
      <c r="AZ88" s="186"/>
      <c r="BA88" s="186"/>
      <c r="BB88" s="186"/>
      <c r="BC88" s="186"/>
      <c r="BD88" s="186"/>
      <c r="BE88" s="186"/>
      <c r="BF88" s="186"/>
      <c r="BG88" s="186"/>
      <c r="BH88" s="186"/>
      <c r="BI88" s="186"/>
      <c r="BJ88" s="186"/>
      <c r="BK88" s="186"/>
      <c r="BL88" s="186"/>
      <c r="BM88" s="186"/>
      <c r="BN88" s="186"/>
      <c r="BO88" s="186"/>
      <c r="BP88" s="188"/>
      <c r="BQ88" s="188"/>
      <c r="BR88" s="188"/>
      <c r="BS88" s="188"/>
      <c r="BT88" s="188"/>
      <c r="BU88" s="188"/>
      <c r="BV88" s="188"/>
      <c r="BW88" s="188"/>
      <c r="BX88" s="188"/>
      <c r="BY88" s="188"/>
      <c r="BZ88" s="188"/>
      <c r="CA88" s="188"/>
      <c r="CB88" s="188"/>
      <c r="CC88" s="188"/>
      <c r="CD88" s="188"/>
    </row>
    <row r="89" spans="1:82" ht="45" customHeight="1">
      <c r="A89" s="14" t="s">
        <v>345</v>
      </c>
      <c r="B89" s="14" t="s">
        <v>346</v>
      </c>
      <c r="C89" s="14" t="s">
        <v>347</v>
      </c>
      <c r="D89" s="14" t="s">
        <v>348</v>
      </c>
      <c r="E89" s="14" t="s">
        <v>349</v>
      </c>
      <c r="F89" s="203"/>
      <c r="G89" s="203"/>
      <c r="H89" s="203"/>
      <c r="I89" s="203"/>
      <c r="J89" s="203"/>
      <c r="K89" s="203">
        <v>1</v>
      </c>
      <c r="L89" s="203"/>
      <c r="M89" s="203"/>
      <c r="N89" s="203"/>
      <c r="O89" s="203"/>
      <c r="P89" s="203"/>
      <c r="Q89" s="203">
        <v>1</v>
      </c>
      <c r="R89" s="204">
        <f t="shared" si="2"/>
        <v>2</v>
      </c>
      <c r="S89" s="14" t="s">
        <v>117</v>
      </c>
      <c r="T89" s="14"/>
      <c r="U89" s="14"/>
      <c r="V89" s="200"/>
      <c r="W89" s="409" t="s">
        <v>1407</v>
      </c>
      <c r="X89" s="186"/>
      <c r="Y89" s="187"/>
      <c r="Z89" s="187"/>
      <c r="AA89" s="187"/>
      <c r="AB89" s="187"/>
      <c r="AC89" s="187"/>
      <c r="AD89" s="187"/>
      <c r="AE89" s="187"/>
      <c r="AF89" s="187"/>
      <c r="AG89" s="186"/>
      <c r="AH89" s="186"/>
      <c r="AI89" s="186"/>
      <c r="AJ89" s="186"/>
      <c r="AK89" s="186"/>
      <c r="AL89" s="186"/>
      <c r="AM89" s="186"/>
      <c r="AN89" s="186"/>
      <c r="AO89" s="186"/>
      <c r="AP89" s="186"/>
      <c r="AQ89" s="186"/>
      <c r="AR89" s="186"/>
      <c r="AS89" s="186"/>
      <c r="AT89" s="186"/>
      <c r="AU89" s="186"/>
      <c r="AV89" s="186"/>
      <c r="AW89" s="186"/>
      <c r="AX89" s="186"/>
      <c r="AY89" s="186"/>
      <c r="AZ89" s="186"/>
      <c r="BA89" s="186"/>
      <c r="BB89" s="186"/>
      <c r="BC89" s="186"/>
      <c r="BD89" s="186"/>
      <c r="BE89" s="186"/>
      <c r="BF89" s="186"/>
      <c r="BG89" s="186"/>
      <c r="BH89" s="186"/>
      <c r="BI89" s="186"/>
      <c r="BJ89" s="186"/>
      <c r="BK89" s="186"/>
      <c r="BL89" s="186"/>
      <c r="BM89" s="186"/>
      <c r="BN89" s="186"/>
      <c r="BO89" s="186"/>
      <c r="BP89" s="188"/>
      <c r="BQ89" s="188"/>
      <c r="BR89" s="188"/>
      <c r="BS89" s="188"/>
      <c r="BT89" s="188"/>
      <c r="BU89" s="188"/>
      <c r="BV89" s="188"/>
      <c r="BW89" s="188"/>
      <c r="BX89" s="188"/>
      <c r="BY89" s="188"/>
      <c r="BZ89" s="188"/>
      <c r="CA89" s="188"/>
      <c r="CB89" s="188"/>
      <c r="CC89" s="188"/>
      <c r="CD89" s="188"/>
    </row>
    <row r="90" spans="1:82" ht="45" customHeight="1">
      <c r="A90" s="14" t="s">
        <v>345</v>
      </c>
      <c r="B90" s="14" t="s">
        <v>346</v>
      </c>
      <c r="C90" s="14" t="s">
        <v>350</v>
      </c>
      <c r="D90" s="14" t="s">
        <v>351</v>
      </c>
      <c r="E90" s="14" t="s">
        <v>352</v>
      </c>
      <c r="F90" s="203"/>
      <c r="G90" s="203"/>
      <c r="H90" s="203"/>
      <c r="I90" s="203"/>
      <c r="J90" s="203"/>
      <c r="K90" s="203">
        <v>1</v>
      </c>
      <c r="L90" s="203"/>
      <c r="M90" s="203"/>
      <c r="N90" s="203"/>
      <c r="O90" s="203"/>
      <c r="P90" s="203">
        <v>1</v>
      </c>
      <c r="Q90" s="203"/>
      <c r="R90" s="204">
        <f t="shared" si="2"/>
        <v>2</v>
      </c>
      <c r="S90" s="14" t="s">
        <v>336</v>
      </c>
      <c r="T90" s="14" t="s">
        <v>353</v>
      </c>
      <c r="U90" s="14"/>
      <c r="V90" s="200"/>
      <c r="W90" s="409" t="s">
        <v>1408</v>
      </c>
      <c r="X90" s="186"/>
      <c r="Y90" s="187"/>
      <c r="Z90" s="187"/>
      <c r="AA90" s="187"/>
      <c r="AB90" s="187"/>
      <c r="AC90" s="187"/>
      <c r="AD90" s="187"/>
      <c r="AE90" s="187"/>
      <c r="AF90" s="187"/>
      <c r="AG90" s="186"/>
      <c r="AH90" s="186"/>
      <c r="AI90" s="186"/>
      <c r="AJ90" s="186"/>
      <c r="AK90" s="186"/>
      <c r="AL90" s="186"/>
      <c r="AM90" s="186"/>
      <c r="AN90" s="186"/>
      <c r="AO90" s="186"/>
      <c r="AP90" s="186"/>
      <c r="AQ90" s="186"/>
      <c r="AR90" s="186"/>
      <c r="AS90" s="186"/>
      <c r="AT90" s="186"/>
      <c r="AU90" s="186"/>
      <c r="AV90" s="186"/>
      <c r="AW90" s="186"/>
      <c r="AX90" s="186"/>
      <c r="AY90" s="186"/>
      <c r="AZ90" s="186"/>
      <c r="BA90" s="186"/>
      <c r="BB90" s="186"/>
      <c r="BC90" s="186"/>
      <c r="BD90" s="186"/>
      <c r="BE90" s="186"/>
      <c r="BF90" s="186"/>
      <c r="BG90" s="186"/>
      <c r="BH90" s="186"/>
      <c r="BI90" s="186"/>
      <c r="BJ90" s="186"/>
      <c r="BK90" s="186"/>
      <c r="BL90" s="186"/>
      <c r="BM90" s="186"/>
      <c r="BN90" s="186"/>
      <c r="BO90" s="186"/>
      <c r="BP90" s="188"/>
      <c r="BQ90" s="188"/>
      <c r="BR90" s="188"/>
      <c r="BS90" s="188"/>
      <c r="BT90" s="188"/>
      <c r="BU90" s="188"/>
      <c r="BV90" s="188"/>
      <c r="BW90" s="188"/>
      <c r="BX90" s="188"/>
      <c r="BY90" s="188"/>
      <c r="BZ90" s="188"/>
      <c r="CA90" s="188"/>
      <c r="CB90" s="188"/>
      <c r="CC90" s="188"/>
      <c r="CD90" s="188"/>
    </row>
    <row r="91" spans="1:82" ht="53.25" customHeight="1">
      <c r="A91" s="218" t="s">
        <v>345</v>
      </c>
      <c r="B91" s="218" t="s">
        <v>346</v>
      </c>
      <c r="C91" s="218" t="s">
        <v>354</v>
      </c>
      <c r="D91" s="218" t="s">
        <v>355</v>
      </c>
      <c r="E91" s="218" t="s">
        <v>356</v>
      </c>
      <c r="F91" s="225"/>
      <c r="G91" s="225"/>
      <c r="H91" s="225">
        <v>1</v>
      </c>
      <c r="I91" s="225"/>
      <c r="J91" s="225"/>
      <c r="K91" s="225">
        <v>1</v>
      </c>
      <c r="L91" s="225"/>
      <c r="M91" s="225"/>
      <c r="N91" s="225">
        <v>1</v>
      </c>
      <c r="O91" s="225"/>
      <c r="P91" s="225"/>
      <c r="Q91" s="225"/>
      <c r="R91" s="232">
        <f t="shared" si="2"/>
        <v>3</v>
      </c>
      <c r="S91" s="218" t="s">
        <v>50</v>
      </c>
      <c r="T91" s="218"/>
      <c r="U91" s="218" t="s">
        <v>357</v>
      </c>
      <c r="V91" s="200"/>
      <c r="W91" s="409" t="s">
        <v>1409</v>
      </c>
      <c r="X91" s="186"/>
      <c r="Y91" s="187"/>
      <c r="Z91" s="187"/>
      <c r="AA91" s="187"/>
      <c r="AB91" s="187"/>
      <c r="AC91" s="187"/>
      <c r="AD91" s="187"/>
      <c r="AE91" s="187"/>
      <c r="AF91" s="187"/>
      <c r="AG91" s="186"/>
      <c r="AH91" s="186"/>
      <c r="AI91" s="186"/>
      <c r="AJ91" s="186"/>
      <c r="AK91" s="186"/>
      <c r="AL91" s="186"/>
      <c r="AM91" s="186"/>
      <c r="AN91" s="186"/>
      <c r="AO91" s="186"/>
      <c r="AP91" s="186"/>
      <c r="AQ91" s="186"/>
      <c r="AR91" s="186"/>
      <c r="AS91" s="186"/>
      <c r="AT91" s="186"/>
      <c r="AU91" s="186"/>
      <c r="AV91" s="186"/>
      <c r="AW91" s="186"/>
      <c r="AX91" s="186"/>
      <c r="AY91" s="186"/>
      <c r="AZ91" s="186"/>
      <c r="BA91" s="186"/>
      <c r="BB91" s="186"/>
      <c r="BC91" s="186"/>
      <c r="BD91" s="186"/>
      <c r="BE91" s="186"/>
      <c r="BF91" s="186"/>
      <c r="BG91" s="186"/>
      <c r="BH91" s="186"/>
      <c r="BI91" s="186"/>
      <c r="BJ91" s="186"/>
      <c r="BK91" s="186"/>
      <c r="BL91" s="186"/>
      <c r="BM91" s="186"/>
      <c r="BN91" s="186"/>
      <c r="BO91" s="186"/>
      <c r="BP91" s="188"/>
      <c r="BQ91" s="188"/>
      <c r="BR91" s="188"/>
      <c r="BS91" s="188"/>
      <c r="BT91" s="188"/>
      <c r="BU91" s="188"/>
      <c r="BV91" s="188"/>
      <c r="BW91" s="188"/>
      <c r="BX91" s="188"/>
      <c r="BY91" s="188"/>
      <c r="BZ91" s="188"/>
      <c r="CA91" s="188"/>
      <c r="CB91" s="188"/>
      <c r="CC91" s="188"/>
      <c r="CD91" s="188"/>
    </row>
    <row r="92" spans="1:82" ht="54.75" customHeight="1">
      <c r="A92" s="218" t="s">
        <v>345</v>
      </c>
      <c r="B92" s="218" t="s">
        <v>346</v>
      </c>
      <c r="C92" s="218" t="s">
        <v>354</v>
      </c>
      <c r="D92" s="218" t="s">
        <v>358</v>
      </c>
      <c r="E92" s="218" t="s">
        <v>359</v>
      </c>
      <c r="F92" s="225"/>
      <c r="G92" s="225"/>
      <c r="H92" s="225"/>
      <c r="I92" s="225">
        <v>1</v>
      </c>
      <c r="J92" s="225"/>
      <c r="K92" s="225"/>
      <c r="L92" s="225">
        <v>1</v>
      </c>
      <c r="M92" s="225"/>
      <c r="N92" s="225"/>
      <c r="O92" s="225">
        <v>1</v>
      </c>
      <c r="P92" s="225"/>
      <c r="Q92" s="225"/>
      <c r="R92" s="232">
        <f t="shared" si="2"/>
        <v>3</v>
      </c>
      <c r="S92" s="218" t="s">
        <v>50</v>
      </c>
      <c r="T92" s="218"/>
      <c r="U92" s="218" t="s">
        <v>357</v>
      </c>
      <c r="V92" s="200"/>
      <c r="W92" s="409" t="s">
        <v>1409</v>
      </c>
      <c r="X92" s="186"/>
      <c r="Y92" s="187"/>
      <c r="Z92" s="187"/>
      <c r="AA92" s="187"/>
      <c r="AB92" s="187"/>
      <c r="AC92" s="187"/>
      <c r="AD92" s="187"/>
      <c r="AE92" s="187"/>
      <c r="AF92" s="187"/>
      <c r="AG92" s="186"/>
      <c r="AH92" s="186"/>
      <c r="AI92" s="186"/>
      <c r="AJ92" s="186"/>
      <c r="AK92" s="186"/>
      <c r="AL92" s="186"/>
      <c r="AM92" s="186"/>
      <c r="AN92" s="186"/>
      <c r="AO92" s="186"/>
      <c r="AP92" s="186"/>
      <c r="AQ92" s="186"/>
      <c r="AR92" s="186"/>
      <c r="AS92" s="186"/>
      <c r="AT92" s="186"/>
      <c r="AU92" s="186"/>
      <c r="AV92" s="186"/>
      <c r="AW92" s="186"/>
      <c r="AX92" s="186"/>
      <c r="AY92" s="186"/>
      <c r="AZ92" s="186"/>
      <c r="BA92" s="186"/>
      <c r="BB92" s="186"/>
      <c r="BC92" s="186"/>
      <c r="BD92" s="186"/>
      <c r="BE92" s="186"/>
      <c r="BF92" s="186"/>
      <c r="BG92" s="186"/>
      <c r="BH92" s="186"/>
      <c r="BI92" s="186"/>
      <c r="BJ92" s="186"/>
      <c r="BK92" s="186"/>
      <c r="BL92" s="186"/>
      <c r="BM92" s="186"/>
      <c r="BN92" s="186"/>
      <c r="BO92" s="186"/>
      <c r="BP92" s="188"/>
      <c r="BQ92" s="188"/>
      <c r="BR92" s="188"/>
      <c r="BS92" s="188"/>
      <c r="BT92" s="188"/>
      <c r="BU92" s="188"/>
      <c r="BV92" s="188"/>
      <c r="BW92" s="188"/>
      <c r="BX92" s="188"/>
      <c r="BY92" s="188"/>
      <c r="BZ92" s="188"/>
      <c r="CA92" s="188"/>
      <c r="CB92" s="188"/>
      <c r="CC92" s="188"/>
      <c r="CD92" s="188"/>
    </row>
    <row r="93" spans="1:82" ht="45" customHeight="1">
      <c r="A93" s="218" t="s">
        <v>345</v>
      </c>
      <c r="B93" s="218" t="s">
        <v>346</v>
      </c>
      <c r="C93" s="218" t="s">
        <v>354</v>
      </c>
      <c r="D93" s="218" t="s">
        <v>360</v>
      </c>
      <c r="E93" s="218" t="s">
        <v>361</v>
      </c>
      <c r="F93" s="225"/>
      <c r="G93" s="225"/>
      <c r="H93" s="225"/>
      <c r="I93" s="225">
        <v>1</v>
      </c>
      <c r="J93" s="225"/>
      <c r="K93" s="225"/>
      <c r="L93" s="225">
        <v>1</v>
      </c>
      <c r="M93" s="225"/>
      <c r="N93" s="225"/>
      <c r="O93" s="225">
        <v>1</v>
      </c>
      <c r="P93" s="225"/>
      <c r="Q93" s="225"/>
      <c r="R93" s="232">
        <f t="shared" si="2"/>
        <v>3</v>
      </c>
      <c r="S93" s="218" t="s">
        <v>99</v>
      </c>
      <c r="T93" s="218" t="s">
        <v>240</v>
      </c>
      <c r="U93" s="218"/>
      <c r="V93" s="200"/>
      <c r="W93" s="409" t="s">
        <v>1410</v>
      </c>
      <c r="X93" s="186"/>
      <c r="Y93" s="187"/>
      <c r="Z93" s="187"/>
      <c r="AA93" s="187"/>
      <c r="AB93" s="187"/>
      <c r="AC93" s="187"/>
      <c r="AD93" s="187"/>
      <c r="AE93" s="187"/>
      <c r="AF93" s="187"/>
      <c r="AG93" s="186"/>
      <c r="AH93" s="186"/>
      <c r="AI93" s="186"/>
      <c r="AJ93" s="186"/>
      <c r="AK93" s="186"/>
      <c r="AL93" s="186"/>
      <c r="AM93" s="186"/>
      <c r="AN93" s="186"/>
      <c r="AO93" s="186"/>
      <c r="AP93" s="186"/>
      <c r="AQ93" s="186"/>
      <c r="AR93" s="186"/>
      <c r="AS93" s="186"/>
      <c r="AT93" s="186"/>
      <c r="AU93" s="186"/>
      <c r="AV93" s="186"/>
      <c r="AW93" s="186"/>
      <c r="AX93" s="186"/>
      <c r="AY93" s="186"/>
      <c r="AZ93" s="186"/>
      <c r="BA93" s="186"/>
      <c r="BB93" s="186"/>
      <c r="BC93" s="186"/>
      <c r="BD93" s="186"/>
      <c r="BE93" s="186"/>
      <c r="BF93" s="186"/>
      <c r="BG93" s="186"/>
      <c r="BH93" s="186"/>
      <c r="BI93" s="186"/>
      <c r="BJ93" s="186"/>
      <c r="BK93" s="186"/>
      <c r="BL93" s="186"/>
      <c r="BM93" s="186"/>
      <c r="BN93" s="186"/>
      <c r="BO93" s="186"/>
      <c r="BP93" s="188"/>
      <c r="BQ93" s="188"/>
      <c r="BR93" s="188"/>
      <c r="BS93" s="188"/>
      <c r="BT93" s="188"/>
      <c r="BU93" s="188"/>
      <c r="BV93" s="188"/>
      <c r="BW93" s="188"/>
      <c r="BX93" s="188"/>
      <c r="BY93" s="188"/>
      <c r="BZ93" s="188"/>
      <c r="CA93" s="188"/>
      <c r="CB93" s="188"/>
      <c r="CC93" s="188"/>
      <c r="CD93" s="188"/>
    </row>
    <row r="94" spans="1:82" ht="45" customHeight="1">
      <c r="A94" s="218" t="s">
        <v>345</v>
      </c>
      <c r="B94" s="218" t="s">
        <v>346</v>
      </c>
      <c r="C94" s="218" t="s">
        <v>354</v>
      </c>
      <c r="D94" s="218" t="s">
        <v>362</v>
      </c>
      <c r="E94" s="218" t="s">
        <v>363</v>
      </c>
      <c r="F94" s="225"/>
      <c r="G94" s="225"/>
      <c r="H94" s="225"/>
      <c r="I94" s="225"/>
      <c r="J94" s="225">
        <v>1</v>
      </c>
      <c r="K94" s="225"/>
      <c r="L94" s="225"/>
      <c r="M94" s="225">
        <v>1</v>
      </c>
      <c r="N94" s="225"/>
      <c r="O94" s="225"/>
      <c r="P94" s="225">
        <v>1</v>
      </c>
      <c r="Q94" s="225"/>
      <c r="R94" s="232">
        <f t="shared" si="2"/>
        <v>3</v>
      </c>
      <c r="S94" s="218" t="s">
        <v>99</v>
      </c>
      <c r="T94" s="218" t="s">
        <v>240</v>
      </c>
      <c r="U94" s="218" t="s">
        <v>364</v>
      </c>
      <c r="V94" s="200"/>
      <c r="W94" s="415" t="s">
        <v>1409</v>
      </c>
      <c r="X94" s="186"/>
      <c r="Y94" s="187"/>
      <c r="Z94" s="187"/>
      <c r="AA94" s="187"/>
      <c r="AB94" s="187"/>
      <c r="AC94" s="187"/>
      <c r="AD94" s="187"/>
      <c r="AE94" s="187"/>
      <c r="AF94" s="187"/>
      <c r="AG94" s="186"/>
      <c r="AH94" s="186"/>
      <c r="AI94" s="186"/>
      <c r="AJ94" s="186"/>
      <c r="AK94" s="186"/>
      <c r="AL94" s="186"/>
      <c r="AM94" s="186"/>
      <c r="AN94" s="186"/>
      <c r="AO94" s="186"/>
      <c r="AP94" s="186"/>
      <c r="AQ94" s="186"/>
      <c r="AR94" s="186"/>
      <c r="AS94" s="186"/>
      <c r="AT94" s="186"/>
      <c r="AU94" s="186"/>
      <c r="AV94" s="186"/>
      <c r="AW94" s="186"/>
      <c r="AX94" s="186"/>
      <c r="AY94" s="186"/>
      <c r="AZ94" s="186"/>
      <c r="BA94" s="186"/>
      <c r="BB94" s="186"/>
      <c r="BC94" s="186"/>
      <c r="BD94" s="186"/>
      <c r="BE94" s="186"/>
      <c r="BF94" s="186"/>
      <c r="BG94" s="186"/>
      <c r="BH94" s="186"/>
      <c r="BI94" s="186"/>
      <c r="BJ94" s="186"/>
      <c r="BK94" s="186"/>
      <c r="BL94" s="186"/>
      <c r="BM94" s="186"/>
      <c r="BN94" s="186"/>
      <c r="BO94" s="186"/>
      <c r="BP94" s="188"/>
      <c r="BQ94" s="188"/>
      <c r="BR94" s="188"/>
      <c r="BS94" s="188"/>
      <c r="BT94" s="188"/>
      <c r="BU94" s="188"/>
      <c r="BV94" s="188"/>
      <c r="BW94" s="188"/>
      <c r="BX94" s="188"/>
      <c r="BY94" s="188"/>
      <c r="BZ94" s="188"/>
      <c r="CA94" s="188"/>
      <c r="CB94" s="188"/>
      <c r="CC94" s="188"/>
      <c r="CD94" s="188"/>
    </row>
    <row r="95" spans="1:82" ht="45" customHeight="1">
      <c r="A95" s="14" t="s">
        <v>345</v>
      </c>
      <c r="B95" s="14" t="s">
        <v>365</v>
      </c>
      <c r="C95" s="14" t="s">
        <v>366</v>
      </c>
      <c r="D95" s="14" t="s">
        <v>367</v>
      </c>
      <c r="E95" s="14" t="s">
        <v>368</v>
      </c>
      <c r="F95" s="203">
        <v>1</v>
      </c>
      <c r="G95" s="203"/>
      <c r="H95" s="203"/>
      <c r="I95" s="203"/>
      <c r="J95" s="203"/>
      <c r="K95" s="203"/>
      <c r="L95" s="203"/>
      <c r="M95" s="203"/>
      <c r="N95" s="203"/>
      <c r="O95" s="203"/>
      <c r="P95" s="203"/>
      <c r="Q95" s="203"/>
      <c r="R95" s="204">
        <f t="shared" si="2"/>
        <v>1</v>
      </c>
      <c r="S95" s="14" t="s">
        <v>50</v>
      </c>
      <c r="T95" s="14"/>
      <c r="U95" s="14"/>
      <c r="V95" s="216"/>
      <c r="W95" s="416" t="s">
        <v>1404</v>
      </c>
      <c r="X95" s="186"/>
      <c r="Y95" s="187"/>
      <c r="Z95" s="187"/>
      <c r="AA95" s="187"/>
      <c r="AB95" s="187"/>
      <c r="AC95" s="187"/>
      <c r="AD95" s="187"/>
      <c r="AE95" s="187"/>
      <c r="AF95" s="187"/>
      <c r="AG95" s="186"/>
      <c r="AH95" s="186"/>
      <c r="AI95" s="186"/>
      <c r="AJ95" s="186"/>
      <c r="AK95" s="186"/>
      <c r="AL95" s="186"/>
      <c r="AM95" s="186"/>
      <c r="AN95" s="186"/>
      <c r="AO95" s="186"/>
      <c r="AP95" s="186"/>
      <c r="AQ95" s="186"/>
      <c r="AR95" s="186"/>
      <c r="AS95" s="186"/>
      <c r="AT95" s="186"/>
      <c r="AU95" s="186"/>
      <c r="AV95" s="186"/>
      <c r="AW95" s="186"/>
      <c r="AX95" s="186"/>
      <c r="AY95" s="186"/>
      <c r="AZ95" s="186"/>
      <c r="BA95" s="186"/>
      <c r="BB95" s="186"/>
      <c r="BC95" s="186"/>
      <c r="BD95" s="186"/>
      <c r="BE95" s="186"/>
      <c r="BF95" s="186"/>
      <c r="BG95" s="186"/>
      <c r="BH95" s="186"/>
      <c r="BI95" s="186"/>
      <c r="BJ95" s="186"/>
      <c r="BK95" s="186"/>
      <c r="BL95" s="186"/>
      <c r="BM95" s="186"/>
      <c r="BN95" s="186"/>
      <c r="BO95" s="186"/>
      <c r="BP95" s="188"/>
      <c r="BQ95" s="188"/>
      <c r="BR95" s="188"/>
      <c r="BS95" s="188"/>
      <c r="BT95" s="188"/>
      <c r="BU95" s="188"/>
      <c r="BV95" s="188"/>
      <c r="BW95" s="188"/>
      <c r="BX95" s="188"/>
      <c r="BY95" s="188"/>
      <c r="BZ95" s="188"/>
      <c r="CA95" s="188"/>
      <c r="CB95" s="188"/>
      <c r="CC95" s="188"/>
      <c r="CD95" s="188"/>
    </row>
    <row r="96" spans="1:82" ht="45" customHeight="1">
      <c r="A96" s="14" t="s">
        <v>369</v>
      </c>
      <c r="B96" s="14" t="s">
        <v>370</v>
      </c>
      <c r="C96" s="14" t="s">
        <v>371</v>
      </c>
      <c r="D96" s="14" t="s">
        <v>372</v>
      </c>
      <c r="E96" s="14" t="s">
        <v>373</v>
      </c>
      <c r="F96" s="203" t="s">
        <v>374</v>
      </c>
      <c r="G96" s="203" t="s">
        <v>374</v>
      </c>
      <c r="H96" s="203">
        <v>1</v>
      </c>
      <c r="I96" s="203" t="s">
        <v>374</v>
      </c>
      <c r="J96" s="203" t="s">
        <v>374</v>
      </c>
      <c r="K96" s="203">
        <v>1</v>
      </c>
      <c r="L96" s="203" t="s">
        <v>374</v>
      </c>
      <c r="M96" s="203" t="s">
        <v>374</v>
      </c>
      <c r="N96" s="203">
        <v>1</v>
      </c>
      <c r="O96" s="203" t="s">
        <v>374</v>
      </c>
      <c r="P96" s="203" t="s">
        <v>374</v>
      </c>
      <c r="Q96" s="203">
        <v>1</v>
      </c>
      <c r="R96" s="204">
        <f t="shared" si="2"/>
        <v>4</v>
      </c>
      <c r="S96" s="14" t="s">
        <v>117</v>
      </c>
      <c r="T96" s="14" t="s">
        <v>50</v>
      </c>
      <c r="U96" s="14" t="s">
        <v>295</v>
      </c>
      <c r="V96" s="199"/>
      <c r="W96" s="407" t="s">
        <v>1412</v>
      </c>
      <c r="X96" s="186"/>
      <c r="Y96" s="187"/>
      <c r="Z96" s="187"/>
      <c r="AA96" s="187"/>
      <c r="AB96" s="187"/>
      <c r="AC96" s="187"/>
      <c r="AD96" s="187"/>
      <c r="AE96" s="187"/>
      <c r="AF96" s="187"/>
      <c r="AG96" s="186"/>
      <c r="AH96" s="186"/>
      <c r="AI96" s="186"/>
      <c r="AJ96" s="186"/>
      <c r="AK96" s="186"/>
      <c r="AL96" s="186"/>
      <c r="AM96" s="186"/>
      <c r="AN96" s="186"/>
      <c r="AO96" s="186"/>
      <c r="AP96" s="186"/>
      <c r="AQ96" s="186"/>
      <c r="AR96" s="186"/>
      <c r="AS96" s="186"/>
      <c r="AT96" s="186"/>
      <c r="AU96" s="186"/>
      <c r="AV96" s="186"/>
      <c r="AW96" s="186"/>
      <c r="AX96" s="186"/>
      <c r="AY96" s="186"/>
      <c r="AZ96" s="186"/>
      <c r="BA96" s="186"/>
      <c r="BB96" s="186"/>
      <c r="BC96" s="186"/>
      <c r="BD96" s="186"/>
      <c r="BE96" s="186"/>
      <c r="BF96" s="186"/>
      <c r="BG96" s="186"/>
      <c r="BH96" s="186"/>
      <c r="BI96" s="186"/>
      <c r="BJ96" s="186"/>
      <c r="BK96" s="186"/>
      <c r="BL96" s="186"/>
      <c r="BM96" s="186"/>
      <c r="BN96" s="186"/>
      <c r="BO96" s="186"/>
      <c r="BP96" s="188"/>
      <c r="BQ96" s="188"/>
      <c r="BR96" s="188"/>
      <c r="BS96" s="188"/>
      <c r="BT96" s="188"/>
      <c r="BU96" s="188"/>
      <c r="BV96" s="188"/>
      <c r="BW96" s="188"/>
      <c r="BX96" s="188"/>
      <c r="BY96" s="188"/>
      <c r="BZ96" s="188"/>
      <c r="CA96" s="188"/>
      <c r="CB96" s="188"/>
      <c r="CC96" s="188"/>
      <c r="CD96" s="188"/>
    </row>
    <row r="97" spans="1:82" ht="45" customHeight="1">
      <c r="A97" s="14" t="s">
        <v>369</v>
      </c>
      <c r="B97" s="14" t="s">
        <v>370</v>
      </c>
      <c r="C97" s="14" t="s">
        <v>371</v>
      </c>
      <c r="D97" s="14" t="s">
        <v>375</v>
      </c>
      <c r="E97" s="14" t="s">
        <v>376</v>
      </c>
      <c r="F97" s="203" t="s">
        <v>374</v>
      </c>
      <c r="G97" s="203" t="s">
        <v>374</v>
      </c>
      <c r="H97" s="203">
        <v>1</v>
      </c>
      <c r="I97" s="203" t="s">
        <v>374</v>
      </c>
      <c r="J97" s="203" t="s">
        <v>374</v>
      </c>
      <c r="K97" s="203">
        <v>1</v>
      </c>
      <c r="L97" s="203" t="s">
        <v>374</v>
      </c>
      <c r="M97" s="203" t="s">
        <v>374</v>
      </c>
      <c r="N97" s="203">
        <v>1</v>
      </c>
      <c r="O97" s="203" t="s">
        <v>374</v>
      </c>
      <c r="P97" s="203" t="s">
        <v>374</v>
      </c>
      <c r="Q97" s="203">
        <v>1</v>
      </c>
      <c r="R97" s="204">
        <f t="shared" si="2"/>
        <v>4</v>
      </c>
      <c r="S97" s="14" t="s">
        <v>117</v>
      </c>
      <c r="T97" s="14"/>
      <c r="U97" s="14"/>
      <c r="V97" s="199"/>
      <c r="W97" s="407" t="s">
        <v>1412</v>
      </c>
      <c r="X97" s="186"/>
      <c r="Y97" s="187"/>
      <c r="Z97" s="187"/>
      <c r="AA97" s="187"/>
      <c r="AB97" s="187"/>
      <c r="AC97" s="187"/>
      <c r="AD97" s="187"/>
      <c r="AE97" s="187"/>
      <c r="AF97" s="187"/>
      <c r="AG97" s="186"/>
      <c r="AH97" s="186"/>
      <c r="AI97" s="186"/>
      <c r="AJ97" s="186"/>
      <c r="AK97" s="186"/>
      <c r="AL97" s="186"/>
      <c r="AM97" s="186"/>
      <c r="AN97" s="186"/>
      <c r="AO97" s="186"/>
      <c r="AP97" s="186"/>
      <c r="AQ97" s="186"/>
      <c r="AR97" s="186"/>
      <c r="AS97" s="186"/>
      <c r="AT97" s="186"/>
      <c r="AU97" s="186"/>
      <c r="AV97" s="186"/>
      <c r="AW97" s="186"/>
      <c r="AX97" s="186"/>
      <c r="AY97" s="186"/>
      <c r="AZ97" s="186"/>
      <c r="BA97" s="186"/>
      <c r="BB97" s="186"/>
      <c r="BC97" s="186"/>
      <c r="BD97" s="186"/>
      <c r="BE97" s="186"/>
      <c r="BF97" s="186"/>
      <c r="BG97" s="186"/>
      <c r="BH97" s="186"/>
      <c r="BI97" s="186"/>
      <c r="BJ97" s="186"/>
      <c r="BK97" s="186"/>
      <c r="BL97" s="186"/>
      <c r="BM97" s="186"/>
      <c r="BN97" s="186"/>
      <c r="BO97" s="186"/>
      <c r="BP97" s="188"/>
      <c r="BQ97" s="188"/>
      <c r="BR97" s="188"/>
      <c r="BS97" s="188"/>
      <c r="BT97" s="188"/>
      <c r="BU97" s="188"/>
      <c r="BV97" s="188"/>
      <c r="BW97" s="188"/>
      <c r="BX97" s="188"/>
      <c r="BY97" s="188"/>
      <c r="BZ97" s="188"/>
      <c r="CA97" s="188"/>
      <c r="CB97" s="188"/>
      <c r="CC97" s="188"/>
      <c r="CD97" s="188"/>
    </row>
    <row r="98" spans="1:82" ht="45" customHeight="1">
      <c r="A98" s="14" t="s">
        <v>369</v>
      </c>
      <c r="B98" s="14" t="s">
        <v>370</v>
      </c>
      <c r="C98" s="14" t="s">
        <v>371</v>
      </c>
      <c r="D98" s="14" t="s">
        <v>377</v>
      </c>
      <c r="E98" s="14" t="s">
        <v>378</v>
      </c>
      <c r="F98" s="203" t="s">
        <v>374</v>
      </c>
      <c r="G98" s="203" t="s">
        <v>374</v>
      </c>
      <c r="H98" s="203"/>
      <c r="I98" s="203" t="s">
        <v>374</v>
      </c>
      <c r="J98" s="203" t="s">
        <v>374</v>
      </c>
      <c r="K98" s="203">
        <v>1</v>
      </c>
      <c r="L98" s="203" t="s">
        <v>374</v>
      </c>
      <c r="M98" s="203" t="s">
        <v>374</v>
      </c>
      <c r="N98" s="203"/>
      <c r="O98" s="203" t="s">
        <v>374</v>
      </c>
      <c r="P98" s="203" t="s">
        <v>374</v>
      </c>
      <c r="Q98" s="203">
        <v>1</v>
      </c>
      <c r="R98" s="204">
        <f t="shared" si="2"/>
        <v>2</v>
      </c>
      <c r="S98" s="14" t="s">
        <v>50</v>
      </c>
      <c r="T98" s="14"/>
      <c r="U98" s="14" t="s">
        <v>379</v>
      </c>
      <c r="V98" s="199"/>
      <c r="W98" s="407" t="s">
        <v>1412</v>
      </c>
      <c r="X98" s="186"/>
      <c r="Y98" s="187"/>
      <c r="Z98" s="187"/>
      <c r="AA98" s="187"/>
      <c r="AB98" s="187"/>
      <c r="AC98" s="187"/>
      <c r="AD98" s="187"/>
      <c r="AE98" s="187"/>
      <c r="AF98" s="187"/>
      <c r="AG98" s="186"/>
      <c r="AH98" s="186"/>
      <c r="AI98" s="186"/>
      <c r="AJ98" s="186"/>
      <c r="AK98" s="186"/>
      <c r="AL98" s="186"/>
      <c r="AM98" s="186"/>
      <c r="AN98" s="186"/>
      <c r="AO98" s="186"/>
      <c r="AP98" s="186"/>
      <c r="AQ98" s="186"/>
      <c r="AR98" s="186"/>
      <c r="AS98" s="186"/>
      <c r="AT98" s="186"/>
      <c r="AU98" s="186"/>
      <c r="AV98" s="186"/>
      <c r="AW98" s="186"/>
      <c r="AX98" s="186"/>
      <c r="AY98" s="186"/>
      <c r="AZ98" s="186"/>
      <c r="BA98" s="186"/>
      <c r="BB98" s="186"/>
      <c r="BC98" s="186"/>
      <c r="BD98" s="186"/>
      <c r="BE98" s="186"/>
      <c r="BF98" s="186"/>
      <c r="BG98" s="186"/>
      <c r="BH98" s="186"/>
      <c r="BI98" s="186"/>
      <c r="BJ98" s="186"/>
      <c r="BK98" s="186"/>
      <c r="BL98" s="186"/>
      <c r="BM98" s="186"/>
      <c r="BN98" s="186"/>
      <c r="BO98" s="186"/>
      <c r="BP98" s="188"/>
      <c r="BQ98" s="188"/>
      <c r="BR98" s="188"/>
      <c r="BS98" s="188"/>
      <c r="BT98" s="188"/>
      <c r="BU98" s="188"/>
      <c r="BV98" s="188"/>
      <c r="BW98" s="188"/>
      <c r="BX98" s="188"/>
      <c r="BY98" s="188"/>
      <c r="BZ98" s="188"/>
      <c r="CA98" s="188"/>
      <c r="CB98" s="188"/>
      <c r="CC98" s="188"/>
      <c r="CD98" s="188"/>
    </row>
    <row r="99" spans="1:82" ht="45" customHeight="1">
      <c r="A99" s="14" t="s">
        <v>181</v>
      </c>
      <c r="B99" s="14" t="s">
        <v>380</v>
      </c>
      <c r="C99" s="14" t="s">
        <v>381</v>
      </c>
      <c r="D99" s="14" t="s">
        <v>382</v>
      </c>
      <c r="E99" s="14" t="s">
        <v>383</v>
      </c>
      <c r="F99" s="203"/>
      <c r="G99" s="203"/>
      <c r="H99" s="203"/>
      <c r="I99" s="203"/>
      <c r="J99" s="203">
        <v>1</v>
      </c>
      <c r="K99" s="203"/>
      <c r="L99" s="203"/>
      <c r="M99" s="203"/>
      <c r="N99" s="203"/>
      <c r="O99" s="203"/>
      <c r="P99" s="203"/>
      <c r="Q99" s="203"/>
      <c r="R99" s="204">
        <f t="shared" si="2"/>
        <v>1</v>
      </c>
      <c r="S99" s="14" t="s">
        <v>50</v>
      </c>
      <c r="T99" s="14"/>
      <c r="U99" s="14" t="s">
        <v>384</v>
      </c>
      <c r="V99" s="205"/>
      <c r="W99" s="411" t="s">
        <v>385</v>
      </c>
      <c r="X99" s="186"/>
      <c r="Y99" s="187"/>
      <c r="Z99" s="187"/>
      <c r="AA99" s="187"/>
      <c r="AB99" s="187"/>
      <c r="AC99" s="187"/>
      <c r="AD99" s="187"/>
      <c r="AE99" s="187"/>
      <c r="AF99" s="187"/>
      <c r="AG99" s="186"/>
      <c r="AH99" s="186"/>
      <c r="AI99" s="186"/>
      <c r="AJ99" s="186"/>
      <c r="AK99" s="186"/>
      <c r="AL99" s="186"/>
      <c r="AM99" s="186"/>
      <c r="AN99" s="186"/>
      <c r="AO99" s="186"/>
      <c r="AP99" s="186"/>
      <c r="AQ99" s="186"/>
      <c r="AR99" s="186"/>
      <c r="AS99" s="186"/>
      <c r="AT99" s="186"/>
      <c r="AU99" s="186"/>
      <c r="AV99" s="186"/>
      <c r="AW99" s="186"/>
      <c r="AX99" s="186"/>
      <c r="AY99" s="186"/>
      <c r="AZ99" s="186"/>
      <c r="BA99" s="186"/>
      <c r="BB99" s="186"/>
      <c r="BC99" s="186"/>
      <c r="BD99" s="186"/>
      <c r="BE99" s="186"/>
      <c r="BF99" s="186"/>
      <c r="BG99" s="186"/>
      <c r="BH99" s="186"/>
      <c r="BI99" s="186"/>
      <c r="BJ99" s="186"/>
      <c r="BK99" s="186"/>
      <c r="BL99" s="186"/>
      <c r="BM99" s="186"/>
      <c r="BN99" s="186"/>
      <c r="BO99" s="186"/>
      <c r="BP99" s="188"/>
      <c r="BQ99" s="188"/>
      <c r="BR99" s="188"/>
      <c r="BS99" s="188"/>
      <c r="BT99" s="188"/>
      <c r="BU99" s="188"/>
      <c r="BV99" s="188"/>
      <c r="BW99" s="188"/>
      <c r="BX99" s="188"/>
      <c r="BY99" s="188"/>
      <c r="BZ99" s="188"/>
      <c r="CA99" s="188"/>
      <c r="CB99" s="188"/>
      <c r="CC99" s="188"/>
      <c r="CD99" s="188"/>
    </row>
    <row r="100" spans="1:82" ht="45" customHeight="1">
      <c r="A100" s="14" t="s">
        <v>181</v>
      </c>
      <c r="B100" s="14" t="s">
        <v>380</v>
      </c>
      <c r="C100" s="14" t="s">
        <v>381</v>
      </c>
      <c r="D100" s="14" t="s">
        <v>386</v>
      </c>
      <c r="E100" s="14" t="s">
        <v>387</v>
      </c>
      <c r="F100" s="203"/>
      <c r="G100" s="203"/>
      <c r="H100" s="203"/>
      <c r="I100" s="203"/>
      <c r="J100" s="203"/>
      <c r="K100" s="203"/>
      <c r="L100" s="203">
        <v>1</v>
      </c>
      <c r="M100" s="203"/>
      <c r="N100" s="203"/>
      <c r="O100" s="203"/>
      <c r="P100" s="203"/>
      <c r="Q100" s="203"/>
      <c r="R100" s="204">
        <f t="shared" si="2"/>
        <v>1</v>
      </c>
      <c r="S100" s="14" t="s">
        <v>120</v>
      </c>
      <c r="T100" s="14"/>
      <c r="U100" s="14"/>
      <c r="V100" s="205"/>
      <c r="W100" s="411" t="s">
        <v>385</v>
      </c>
      <c r="X100" s="186"/>
      <c r="Y100" s="187"/>
      <c r="Z100" s="187"/>
      <c r="AA100" s="187"/>
      <c r="AB100" s="187"/>
      <c r="AC100" s="187"/>
      <c r="AD100" s="187"/>
      <c r="AE100" s="187"/>
      <c r="AF100" s="187"/>
      <c r="AG100" s="186"/>
      <c r="AH100" s="186"/>
      <c r="AI100" s="186"/>
      <c r="AJ100" s="186"/>
      <c r="AK100" s="186"/>
      <c r="AL100" s="186"/>
      <c r="AM100" s="186"/>
      <c r="AN100" s="186"/>
      <c r="AO100" s="186"/>
      <c r="AP100" s="186"/>
      <c r="AQ100" s="186"/>
      <c r="AR100" s="186"/>
      <c r="AS100" s="186"/>
      <c r="AT100" s="186"/>
      <c r="AU100" s="186"/>
      <c r="AV100" s="186"/>
      <c r="AW100" s="186"/>
      <c r="AX100" s="186"/>
      <c r="AY100" s="186"/>
      <c r="AZ100" s="186"/>
      <c r="BA100" s="186"/>
      <c r="BB100" s="186"/>
      <c r="BC100" s="186"/>
      <c r="BD100" s="186"/>
      <c r="BE100" s="186"/>
      <c r="BF100" s="186"/>
      <c r="BG100" s="186"/>
      <c r="BH100" s="186"/>
      <c r="BI100" s="186"/>
      <c r="BJ100" s="186"/>
      <c r="BK100" s="186"/>
      <c r="BL100" s="186"/>
      <c r="BM100" s="186"/>
      <c r="BN100" s="186"/>
      <c r="BO100" s="186"/>
      <c r="BP100" s="188"/>
      <c r="BQ100" s="188"/>
      <c r="BR100" s="188"/>
      <c r="BS100" s="188"/>
      <c r="BT100" s="188"/>
      <c r="BU100" s="188"/>
      <c r="BV100" s="188"/>
      <c r="BW100" s="188"/>
      <c r="BX100" s="188"/>
      <c r="BY100" s="188"/>
      <c r="BZ100" s="188"/>
      <c r="CA100" s="188"/>
      <c r="CB100" s="188"/>
      <c r="CC100" s="188"/>
      <c r="CD100" s="188"/>
    </row>
    <row r="101" spans="1:82" ht="45" customHeight="1">
      <c r="A101" s="14" t="s">
        <v>181</v>
      </c>
      <c r="B101" s="14" t="s">
        <v>380</v>
      </c>
      <c r="C101" s="14" t="s">
        <v>381</v>
      </c>
      <c r="D101" s="14" t="s">
        <v>388</v>
      </c>
      <c r="E101" s="14" t="s">
        <v>389</v>
      </c>
      <c r="F101" s="203"/>
      <c r="G101" s="203"/>
      <c r="H101" s="203"/>
      <c r="I101" s="203"/>
      <c r="J101" s="203"/>
      <c r="K101" s="203">
        <v>1</v>
      </c>
      <c r="L101" s="203"/>
      <c r="M101" s="203"/>
      <c r="N101" s="203"/>
      <c r="O101" s="203"/>
      <c r="P101" s="203"/>
      <c r="Q101" s="203">
        <v>1</v>
      </c>
      <c r="R101" s="204">
        <f t="shared" si="2"/>
        <v>2</v>
      </c>
      <c r="S101" s="14" t="s">
        <v>106</v>
      </c>
      <c r="T101" s="14"/>
      <c r="U101" s="14"/>
      <c r="V101" s="205"/>
      <c r="W101" s="411" t="s">
        <v>385</v>
      </c>
      <c r="X101" s="186"/>
      <c r="Y101" s="187"/>
      <c r="Z101" s="187"/>
      <c r="AA101" s="187"/>
      <c r="AB101" s="187"/>
      <c r="AC101" s="187"/>
      <c r="AD101" s="187"/>
      <c r="AE101" s="187"/>
      <c r="AF101" s="187"/>
      <c r="AG101" s="186"/>
      <c r="AH101" s="186"/>
      <c r="AI101" s="186"/>
      <c r="AJ101" s="186"/>
      <c r="AK101" s="186"/>
      <c r="AL101" s="186"/>
      <c r="AM101" s="186"/>
      <c r="AN101" s="186"/>
      <c r="AO101" s="186"/>
      <c r="AP101" s="186"/>
      <c r="AQ101" s="186"/>
      <c r="AR101" s="186"/>
      <c r="AS101" s="186"/>
      <c r="AT101" s="186"/>
      <c r="AU101" s="186"/>
      <c r="AV101" s="186"/>
      <c r="AW101" s="186"/>
      <c r="AX101" s="186"/>
      <c r="AY101" s="186"/>
      <c r="AZ101" s="186"/>
      <c r="BA101" s="186"/>
      <c r="BB101" s="186"/>
      <c r="BC101" s="186"/>
      <c r="BD101" s="186"/>
      <c r="BE101" s="186"/>
      <c r="BF101" s="186"/>
      <c r="BG101" s="186"/>
      <c r="BH101" s="186"/>
      <c r="BI101" s="186"/>
      <c r="BJ101" s="186"/>
      <c r="BK101" s="186"/>
      <c r="BL101" s="186"/>
      <c r="BM101" s="186"/>
      <c r="BN101" s="186"/>
      <c r="BO101" s="186"/>
      <c r="BP101" s="188"/>
      <c r="BQ101" s="188"/>
      <c r="BR101" s="188"/>
      <c r="BS101" s="188"/>
      <c r="BT101" s="188"/>
      <c r="BU101" s="188"/>
      <c r="BV101" s="188"/>
      <c r="BW101" s="188"/>
      <c r="BX101" s="188"/>
      <c r="BY101" s="188"/>
      <c r="BZ101" s="188"/>
      <c r="CA101" s="188"/>
      <c r="CB101" s="188"/>
      <c r="CC101" s="188"/>
      <c r="CD101" s="188"/>
    </row>
    <row r="102" spans="1:82" ht="45" customHeight="1">
      <c r="A102" s="14" t="s">
        <v>181</v>
      </c>
      <c r="B102" s="14" t="s">
        <v>380</v>
      </c>
      <c r="C102" s="14" t="s">
        <v>381</v>
      </c>
      <c r="D102" s="14" t="s">
        <v>390</v>
      </c>
      <c r="E102" s="14" t="s">
        <v>391</v>
      </c>
      <c r="F102" s="203"/>
      <c r="G102" s="203"/>
      <c r="H102" s="203"/>
      <c r="I102" s="203"/>
      <c r="J102" s="203"/>
      <c r="K102" s="203"/>
      <c r="L102" s="203"/>
      <c r="M102" s="203">
        <v>1</v>
      </c>
      <c r="N102" s="203"/>
      <c r="O102" s="203"/>
      <c r="P102" s="203"/>
      <c r="Q102" s="203"/>
      <c r="R102" s="204">
        <f t="shared" si="2"/>
        <v>1</v>
      </c>
      <c r="S102" s="14" t="s">
        <v>50</v>
      </c>
      <c r="T102" s="14"/>
      <c r="U102" s="14" t="s">
        <v>392</v>
      </c>
      <c r="V102" s="205"/>
      <c r="W102" s="411" t="s">
        <v>385</v>
      </c>
      <c r="X102" s="186"/>
      <c r="Y102" s="187"/>
      <c r="Z102" s="187"/>
      <c r="AA102" s="187"/>
      <c r="AB102" s="187"/>
      <c r="AC102" s="187"/>
      <c r="AD102" s="187"/>
      <c r="AE102" s="187"/>
      <c r="AF102" s="187"/>
      <c r="AG102" s="186"/>
      <c r="AH102" s="186"/>
      <c r="AI102" s="186"/>
      <c r="AJ102" s="186"/>
      <c r="AK102" s="186"/>
      <c r="AL102" s="186"/>
      <c r="AM102" s="186"/>
      <c r="AN102" s="186"/>
      <c r="AO102" s="186"/>
      <c r="AP102" s="186"/>
      <c r="AQ102" s="186"/>
      <c r="AR102" s="186"/>
      <c r="AS102" s="186"/>
      <c r="AT102" s="186"/>
      <c r="AU102" s="186"/>
      <c r="AV102" s="186"/>
      <c r="AW102" s="186"/>
      <c r="AX102" s="186"/>
      <c r="AY102" s="186"/>
      <c r="AZ102" s="186"/>
      <c r="BA102" s="186"/>
      <c r="BB102" s="186"/>
      <c r="BC102" s="186"/>
      <c r="BD102" s="186"/>
      <c r="BE102" s="186"/>
      <c r="BF102" s="186"/>
      <c r="BG102" s="186"/>
      <c r="BH102" s="186"/>
      <c r="BI102" s="186"/>
      <c r="BJ102" s="186"/>
      <c r="BK102" s="186"/>
      <c r="BL102" s="186"/>
      <c r="BM102" s="186"/>
      <c r="BN102" s="186"/>
      <c r="BO102" s="186"/>
      <c r="BP102" s="188"/>
      <c r="BQ102" s="188"/>
      <c r="BR102" s="188"/>
      <c r="BS102" s="188"/>
      <c r="BT102" s="188"/>
      <c r="BU102" s="188"/>
      <c r="BV102" s="188"/>
      <c r="BW102" s="188"/>
      <c r="BX102" s="188"/>
      <c r="BY102" s="188"/>
      <c r="BZ102" s="188"/>
      <c r="CA102" s="188"/>
      <c r="CB102" s="188"/>
      <c r="CC102" s="188"/>
      <c r="CD102" s="188"/>
    </row>
    <row r="103" spans="1:82" ht="45" customHeight="1">
      <c r="A103" s="14" t="s">
        <v>181</v>
      </c>
      <c r="B103" s="14" t="s">
        <v>380</v>
      </c>
      <c r="C103" s="14" t="s">
        <v>381</v>
      </c>
      <c r="D103" s="14" t="s">
        <v>393</v>
      </c>
      <c r="E103" s="14" t="s">
        <v>394</v>
      </c>
      <c r="F103" s="203"/>
      <c r="G103" s="203"/>
      <c r="H103" s="203">
        <v>1</v>
      </c>
      <c r="I103" s="203"/>
      <c r="J103" s="203"/>
      <c r="K103" s="203">
        <v>1</v>
      </c>
      <c r="L103" s="203"/>
      <c r="M103" s="203"/>
      <c r="N103" s="203">
        <v>1</v>
      </c>
      <c r="O103" s="203"/>
      <c r="P103" s="203"/>
      <c r="Q103" s="203">
        <v>1</v>
      </c>
      <c r="R103" s="204">
        <f t="shared" si="2"/>
        <v>4</v>
      </c>
      <c r="S103" s="14" t="s">
        <v>99</v>
      </c>
      <c r="T103" s="14"/>
      <c r="U103" s="14"/>
      <c r="V103" s="205"/>
      <c r="W103" s="411" t="s">
        <v>385</v>
      </c>
      <c r="X103" s="186"/>
      <c r="Y103" s="187"/>
      <c r="Z103" s="187"/>
      <c r="AA103" s="187"/>
      <c r="AB103" s="187"/>
      <c r="AC103" s="187"/>
      <c r="AD103" s="187"/>
      <c r="AE103" s="187"/>
      <c r="AF103" s="187"/>
      <c r="AG103" s="186"/>
      <c r="AH103" s="186"/>
      <c r="AI103" s="186"/>
      <c r="AJ103" s="186"/>
      <c r="AK103" s="186"/>
      <c r="AL103" s="186"/>
      <c r="AM103" s="186"/>
      <c r="AN103" s="186"/>
      <c r="AO103" s="186"/>
      <c r="AP103" s="186"/>
      <c r="AQ103" s="186"/>
      <c r="AR103" s="186"/>
      <c r="AS103" s="186"/>
      <c r="AT103" s="186"/>
      <c r="AU103" s="186"/>
      <c r="AV103" s="186"/>
      <c r="AW103" s="186"/>
      <c r="AX103" s="186"/>
      <c r="AY103" s="186"/>
      <c r="AZ103" s="186"/>
      <c r="BA103" s="186"/>
      <c r="BB103" s="186"/>
      <c r="BC103" s="186"/>
      <c r="BD103" s="186"/>
      <c r="BE103" s="186"/>
      <c r="BF103" s="186"/>
      <c r="BG103" s="186"/>
      <c r="BH103" s="186"/>
      <c r="BI103" s="186"/>
      <c r="BJ103" s="186"/>
      <c r="BK103" s="186"/>
      <c r="BL103" s="186"/>
      <c r="BM103" s="186"/>
      <c r="BN103" s="186"/>
      <c r="BO103" s="186"/>
      <c r="BP103" s="188"/>
      <c r="BQ103" s="188"/>
      <c r="BR103" s="188"/>
      <c r="BS103" s="188"/>
      <c r="BT103" s="188"/>
      <c r="BU103" s="188"/>
      <c r="BV103" s="188"/>
      <c r="BW103" s="188"/>
      <c r="BX103" s="188"/>
      <c r="BY103" s="188"/>
      <c r="BZ103" s="188"/>
      <c r="CA103" s="188"/>
      <c r="CB103" s="188"/>
      <c r="CC103" s="188"/>
      <c r="CD103" s="188"/>
    </row>
    <row r="104" spans="1:82" ht="45" customHeight="1">
      <c r="A104" s="14" t="s">
        <v>181</v>
      </c>
      <c r="B104" s="14" t="s">
        <v>380</v>
      </c>
      <c r="C104" s="14" t="s">
        <v>381</v>
      </c>
      <c r="D104" s="14" t="s">
        <v>395</v>
      </c>
      <c r="E104" s="14" t="s">
        <v>396</v>
      </c>
      <c r="F104" s="203"/>
      <c r="G104" s="203"/>
      <c r="H104" s="203"/>
      <c r="I104" s="203"/>
      <c r="J104" s="203"/>
      <c r="K104" s="203"/>
      <c r="L104" s="203">
        <v>1</v>
      </c>
      <c r="M104" s="203">
        <v>1</v>
      </c>
      <c r="N104" s="203"/>
      <c r="O104" s="203"/>
      <c r="P104" s="203"/>
      <c r="Q104" s="203"/>
      <c r="R104" s="204">
        <f t="shared" si="2"/>
        <v>2</v>
      </c>
      <c r="S104" s="14" t="s">
        <v>120</v>
      </c>
      <c r="T104" s="14" t="s">
        <v>99</v>
      </c>
      <c r="U104" s="14"/>
      <c r="V104" s="205"/>
      <c r="W104" s="416" t="s">
        <v>1404</v>
      </c>
      <c r="X104" s="186"/>
      <c r="Y104" s="187"/>
      <c r="Z104" s="187"/>
      <c r="AA104" s="187"/>
      <c r="AB104" s="187"/>
      <c r="AC104" s="187"/>
      <c r="AD104" s="187"/>
      <c r="AE104" s="187"/>
      <c r="AF104" s="187"/>
      <c r="AG104" s="186"/>
      <c r="AH104" s="186"/>
      <c r="AI104" s="186"/>
      <c r="AJ104" s="186"/>
      <c r="AK104" s="186"/>
      <c r="AL104" s="186"/>
      <c r="AM104" s="186"/>
      <c r="AN104" s="186"/>
      <c r="AO104" s="186"/>
      <c r="AP104" s="186"/>
      <c r="AQ104" s="186"/>
      <c r="AR104" s="186"/>
      <c r="AS104" s="186"/>
      <c r="AT104" s="186"/>
      <c r="AU104" s="186"/>
      <c r="AV104" s="186"/>
      <c r="AW104" s="186"/>
      <c r="AX104" s="186"/>
      <c r="AY104" s="186"/>
      <c r="AZ104" s="186"/>
      <c r="BA104" s="186"/>
      <c r="BB104" s="186"/>
      <c r="BC104" s="186"/>
      <c r="BD104" s="186"/>
      <c r="BE104" s="186"/>
      <c r="BF104" s="186"/>
      <c r="BG104" s="186"/>
      <c r="BH104" s="186"/>
      <c r="BI104" s="186"/>
      <c r="BJ104" s="186"/>
      <c r="BK104" s="186"/>
      <c r="BL104" s="186"/>
      <c r="BM104" s="186"/>
      <c r="BN104" s="186"/>
      <c r="BO104" s="186"/>
      <c r="BP104" s="188"/>
      <c r="BQ104" s="188"/>
      <c r="BR104" s="188"/>
      <c r="BS104" s="188"/>
      <c r="BT104" s="188"/>
      <c r="BU104" s="188"/>
      <c r="BV104" s="188"/>
      <c r="BW104" s="188"/>
      <c r="BX104" s="188"/>
      <c r="BY104" s="188"/>
      <c r="BZ104" s="188"/>
      <c r="CA104" s="188"/>
      <c r="CB104" s="188"/>
      <c r="CC104" s="188"/>
      <c r="CD104" s="188"/>
    </row>
    <row r="105" spans="1:82" ht="45" customHeight="1">
      <c r="A105" s="14" t="s">
        <v>181</v>
      </c>
      <c r="B105" s="14" t="s">
        <v>380</v>
      </c>
      <c r="C105" s="14" t="s">
        <v>381</v>
      </c>
      <c r="D105" s="14" t="s">
        <v>397</v>
      </c>
      <c r="E105" s="14" t="s">
        <v>398</v>
      </c>
      <c r="F105" s="203"/>
      <c r="G105" s="203"/>
      <c r="H105" s="203"/>
      <c r="I105" s="203"/>
      <c r="J105" s="203"/>
      <c r="K105" s="203">
        <v>1</v>
      </c>
      <c r="L105" s="203"/>
      <c r="M105" s="203"/>
      <c r="N105" s="203"/>
      <c r="O105" s="203"/>
      <c r="P105" s="203">
        <v>1</v>
      </c>
      <c r="Q105" s="203"/>
      <c r="R105" s="204">
        <f t="shared" si="2"/>
        <v>2</v>
      </c>
      <c r="S105" s="14" t="s">
        <v>399</v>
      </c>
      <c r="T105" s="14"/>
      <c r="U105" s="14"/>
      <c r="V105" s="205"/>
      <c r="W105" s="416" t="s">
        <v>1404</v>
      </c>
      <c r="X105" s="186"/>
      <c r="Y105" s="187"/>
      <c r="Z105" s="187"/>
      <c r="AA105" s="187"/>
      <c r="AB105" s="187"/>
      <c r="AC105" s="187"/>
      <c r="AD105" s="187"/>
      <c r="AE105" s="187"/>
      <c r="AF105" s="187"/>
      <c r="AG105" s="186"/>
      <c r="AH105" s="186"/>
      <c r="AI105" s="186"/>
      <c r="AJ105" s="186"/>
      <c r="AK105" s="186"/>
      <c r="AL105" s="186"/>
      <c r="AM105" s="186"/>
      <c r="AN105" s="186"/>
      <c r="AO105" s="186"/>
      <c r="AP105" s="186"/>
      <c r="AQ105" s="186"/>
      <c r="AR105" s="186"/>
      <c r="AS105" s="186"/>
      <c r="AT105" s="186"/>
      <c r="AU105" s="186"/>
      <c r="AV105" s="186"/>
      <c r="AW105" s="186"/>
      <c r="AX105" s="186"/>
      <c r="AY105" s="186"/>
      <c r="AZ105" s="186"/>
      <c r="BA105" s="186"/>
      <c r="BB105" s="186"/>
      <c r="BC105" s="186"/>
      <c r="BD105" s="186"/>
      <c r="BE105" s="186"/>
      <c r="BF105" s="186"/>
      <c r="BG105" s="186"/>
      <c r="BH105" s="186"/>
      <c r="BI105" s="186"/>
      <c r="BJ105" s="186"/>
      <c r="BK105" s="186"/>
      <c r="BL105" s="186"/>
      <c r="BM105" s="186"/>
      <c r="BN105" s="186"/>
      <c r="BO105" s="186"/>
      <c r="BP105" s="188"/>
      <c r="BQ105" s="188"/>
      <c r="BR105" s="188"/>
      <c r="BS105" s="188"/>
      <c r="BT105" s="188"/>
      <c r="BU105" s="188"/>
      <c r="BV105" s="188"/>
      <c r="BW105" s="188"/>
      <c r="BX105" s="188"/>
      <c r="BY105" s="188"/>
      <c r="BZ105" s="188"/>
      <c r="CA105" s="188"/>
      <c r="CB105" s="188"/>
      <c r="CC105" s="188"/>
      <c r="CD105" s="188"/>
    </row>
    <row r="106" spans="1:82" ht="72" customHeight="1">
      <c r="A106" s="14" t="s">
        <v>181</v>
      </c>
      <c r="B106" s="14" t="s">
        <v>380</v>
      </c>
      <c r="C106" s="14" t="s">
        <v>381</v>
      </c>
      <c r="D106" s="14" t="s">
        <v>400</v>
      </c>
      <c r="E106" s="14" t="s">
        <v>401</v>
      </c>
      <c r="F106" s="203"/>
      <c r="G106" s="203"/>
      <c r="H106" s="203"/>
      <c r="I106" s="203"/>
      <c r="J106" s="203"/>
      <c r="K106" s="203"/>
      <c r="L106" s="203"/>
      <c r="M106" s="203">
        <v>1</v>
      </c>
      <c r="N106" s="203"/>
      <c r="O106" s="203"/>
      <c r="P106" s="203"/>
      <c r="Q106" s="203"/>
      <c r="R106" s="204">
        <f t="shared" si="2"/>
        <v>1</v>
      </c>
      <c r="S106" s="14" t="s">
        <v>120</v>
      </c>
      <c r="T106" s="14"/>
      <c r="U106" s="14"/>
      <c r="V106" s="199"/>
      <c r="W106" s="409" t="s">
        <v>1413</v>
      </c>
      <c r="X106" s="186"/>
      <c r="Y106" s="187"/>
      <c r="Z106" s="187"/>
      <c r="AA106" s="187"/>
      <c r="AB106" s="187"/>
      <c r="AC106" s="187"/>
      <c r="AD106" s="187"/>
      <c r="AE106" s="187"/>
      <c r="AF106" s="187"/>
      <c r="AG106" s="186"/>
      <c r="AH106" s="186"/>
      <c r="AI106" s="186"/>
      <c r="AJ106" s="186"/>
      <c r="AK106" s="186"/>
      <c r="AL106" s="186"/>
      <c r="AM106" s="186"/>
      <c r="AN106" s="186"/>
      <c r="AO106" s="186"/>
      <c r="AP106" s="186"/>
      <c r="AQ106" s="186"/>
      <c r="AR106" s="186"/>
      <c r="AS106" s="186"/>
      <c r="AT106" s="186"/>
      <c r="AU106" s="186"/>
      <c r="AV106" s="186"/>
      <c r="AW106" s="186"/>
      <c r="AX106" s="186"/>
      <c r="AY106" s="186"/>
      <c r="AZ106" s="186"/>
      <c r="BA106" s="186"/>
      <c r="BB106" s="186"/>
      <c r="BC106" s="186"/>
      <c r="BD106" s="186"/>
      <c r="BE106" s="186"/>
      <c r="BF106" s="186"/>
      <c r="BG106" s="186"/>
      <c r="BH106" s="186"/>
      <c r="BI106" s="186"/>
      <c r="BJ106" s="186"/>
      <c r="BK106" s="186"/>
      <c r="BL106" s="186"/>
      <c r="BM106" s="186"/>
      <c r="BN106" s="186"/>
      <c r="BO106" s="186"/>
      <c r="BP106" s="188"/>
      <c r="BQ106" s="188"/>
      <c r="BR106" s="188"/>
      <c r="BS106" s="188"/>
      <c r="BT106" s="188"/>
      <c r="BU106" s="188"/>
      <c r="BV106" s="188"/>
      <c r="BW106" s="188"/>
      <c r="BX106" s="188"/>
      <c r="BY106" s="188"/>
      <c r="BZ106" s="188"/>
      <c r="CA106" s="188"/>
      <c r="CB106" s="188"/>
      <c r="CC106" s="188"/>
      <c r="CD106" s="188"/>
    </row>
    <row r="107" spans="1:82" ht="45" customHeight="1">
      <c r="A107" s="14" t="s">
        <v>345</v>
      </c>
      <c r="B107" s="14" t="s">
        <v>380</v>
      </c>
      <c r="C107" s="14" t="s">
        <v>402</v>
      </c>
      <c r="D107" s="14" t="s">
        <v>403</v>
      </c>
      <c r="E107" s="14" t="s">
        <v>404</v>
      </c>
      <c r="F107" s="203"/>
      <c r="G107" s="203"/>
      <c r="H107" s="203"/>
      <c r="I107" s="203"/>
      <c r="J107" s="203"/>
      <c r="K107" s="203"/>
      <c r="L107" s="203"/>
      <c r="M107" s="203"/>
      <c r="N107" s="203"/>
      <c r="O107" s="203"/>
      <c r="P107" s="203">
        <v>1</v>
      </c>
      <c r="Q107" s="203"/>
      <c r="R107" s="204">
        <f t="shared" si="2"/>
        <v>1</v>
      </c>
      <c r="S107" s="14" t="s">
        <v>50</v>
      </c>
      <c r="T107" s="14"/>
      <c r="U107" s="14"/>
      <c r="V107" s="200"/>
      <c r="W107" s="416" t="s">
        <v>1404</v>
      </c>
      <c r="X107" s="186"/>
      <c r="Y107" s="187"/>
      <c r="Z107" s="187"/>
      <c r="AA107" s="187"/>
      <c r="AB107" s="187"/>
      <c r="AC107" s="187"/>
      <c r="AD107" s="187"/>
      <c r="AE107" s="187"/>
      <c r="AF107" s="187"/>
      <c r="AG107" s="186"/>
      <c r="AH107" s="186"/>
      <c r="AI107" s="186"/>
      <c r="AJ107" s="186"/>
      <c r="AK107" s="186"/>
      <c r="AL107" s="186"/>
      <c r="AM107" s="186"/>
      <c r="AN107" s="186"/>
      <c r="AO107" s="186"/>
      <c r="AP107" s="186"/>
      <c r="AQ107" s="186"/>
      <c r="AR107" s="186"/>
      <c r="AS107" s="186"/>
      <c r="AT107" s="186"/>
      <c r="AU107" s="186"/>
      <c r="AV107" s="186"/>
      <c r="AW107" s="186"/>
      <c r="AX107" s="186"/>
      <c r="AY107" s="186"/>
      <c r="AZ107" s="186"/>
      <c r="BA107" s="186"/>
      <c r="BB107" s="186"/>
      <c r="BC107" s="186"/>
      <c r="BD107" s="186"/>
      <c r="BE107" s="186"/>
      <c r="BF107" s="186"/>
      <c r="BG107" s="186"/>
      <c r="BH107" s="186"/>
      <c r="BI107" s="186"/>
      <c r="BJ107" s="186"/>
      <c r="BK107" s="186"/>
      <c r="BL107" s="186"/>
      <c r="BM107" s="186"/>
      <c r="BN107" s="186"/>
      <c r="BO107" s="186"/>
      <c r="BP107" s="188"/>
      <c r="BQ107" s="188"/>
      <c r="BR107" s="188"/>
      <c r="BS107" s="188"/>
      <c r="BT107" s="188"/>
      <c r="BU107" s="188"/>
      <c r="BV107" s="188"/>
      <c r="BW107" s="188"/>
      <c r="BX107" s="188"/>
      <c r="BY107" s="188"/>
      <c r="BZ107" s="188"/>
      <c r="CA107" s="188"/>
      <c r="CB107" s="188"/>
      <c r="CC107" s="188"/>
      <c r="CD107" s="188"/>
    </row>
    <row r="108" spans="1:82" s="195" customFormat="1" ht="45" customHeight="1">
      <c r="A108" s="216" t="s">
        <v>345</v>
      </c>
      <c r="B108" s="216" t="s">
        <v>380</v>
      </c>
      <c r="C108" s="216" t="s">
        <v>405</v>
      </c>
      <c r="D108" s="216" t="s">
        <v>406</v>
      </c>
      <c r="E108" s="216" t="s">
        <v>407</v>
      </c>
      <c r="F108" s="223"/>
      <c r="G108" s="223"/>
      <c r="H108" s="223"/>
      <c r="I108" s="223"/>
      <c r="J108" s="223"/>
      <c r="K108" s="223"/>
      <c r="L108" s="223">
        <v>1</v>
      </c>
      <c r="M108" s="223"/>
      <c r="N108" s="223"/>
      <c r="O108" s="223"/>
      <c r="P108" s="223"/>
      <c r="Q108" s="223"/>
      <c r="R108" s="230">
        <f t="shared" si="2"/>
        <v>1</v>
      </c>
      <c r="S108" s="216" t="s">
        <v>50</v>
      </c>
      <c r="T108" s="216"/>
      <c r="U108" s="216"/>
      <c r="V108" s="199"/>
      <c r="W108" s="416" t="s">
        <v>1404</v>
      </c>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c r="BT108" s="190"/>
      <c r="BU108" s="190"/>
      <c r="BV108" s="190"/>
      <c r="BW108" s="190"/>
      <c r="BX108" s="190"/>
      <c r="BY108" s="190"/>
      <c r="BZ108" s="190"/>
      <c r="CA108" s="190"/>
      <c r="CB108" s="190"/>
      <c r="CC108" s="190"/>
      <c r="CD108" s="190"/>
    </row>
    <row r="109" spans="1:82" s="195" customFormat="1" ht="45" customHeight="1">
      <c r="A109" s="219" t="s">
        <v>345</v>
      </c>
      <c r="B109" s="219" t="s">
        <v>380</v>
      </c>
      <c r="C109" s="219" t="s">
        <v>408</v>
      </c>
      <c r="D109" s="219" t="s">
        <v>409</v>
      </c>
      <c r="E109" s="219" t="s">
        <v>410</v>
      </c>
      <c r="F109" s="226">
        <v>1</v>
      </c>
      <c r="G109" s="226"/>
      <c r="H109" s="226"/>
      <c r="I109" s="226">
        <v>1</v>
      </c>
      <c r="J109" s="226"/>
      <c r="K109" s="226"/>
      <c r="L109" s="226">
        <v>1</v>
      </c>
      <c r="M109" s="226"/>
      <c r="N109" s="226"/>
      <c r="O109" s="226">
        <v>1</v>
      </c>
      <c r="P109" s="226"/>
      <c r="Q109" s="226"/>
      <c r="R109" s="233">
        <f t="shared" si="2"/>
        <v>4</v>
      </c>
      <c r="S109" s="219" t="s">
        <v>50</v>
      </c>
      <c r="T109" s="219" t="s">
        <v>106</v>
      </c>
      <c r="U109" s="219"/>
      <c r="V109" s="200"/>
      <c r="W109" s="416" t="s">
        <v>1404</v>
      </c>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c r="BT109" s="190"/>
      <c r="BU109" s="190"/>
      <c r="BV109" s="190"/>
      <c r="BW109" s="190"/>
      <c r="BX109" s="190"/>
      <c r="BY109" s="190"/>
      <c r="BZ109" s="190"/>
      <c r="CA109" s="190"/>
      <c r="CB109" s="190"/>
      <c r="CC109" s="190"/>
      <c r="CD109" s="190"/>
    </row>
    <row r="110" spans="1:82" s="195" customFormat="1" ht="45" customHeight="1">
      <c r="A110" s="219" t="s">
        <v>345</v>
      </c>
      <c r="B110" s="219" t="s">
        <v>380</v>
      </c>
      <c r="C110" s="219" t="s">
        <v>408</v>
      </c>
      <c r="D110" s="219" t="s">
        <v>411</v>
      </c>
      <c r="E110" s="219" t="s">
        <v>412</v>
      </c>
      <c r="F110" s="226"/>
      <c r="G110" s="226"/>
      <c r="H110" s="226">
        <v>1</v>
      </c>
      <c r="I110" s="226"/>
      <c r="J110" s="226"/>
      <c r="K110" s="226">
        <v>1</v>
      </c>
      <c r="L110" s="226"/>
      <c r="M110" s="226"/>
      <c r="N110" s="226">
        <v>1</v>
      </c>
      <c r="O110" s="226"/>
      <c r="P110" s="226"/>
      <c r="Q110" s="226">
        <v>1</v>
      </c>
      <c r="R110" s="233">
        <f t="shared" si="2"/>
        <v>4</v>
      </c>
      <c r="S110" s="219" t="s">
        <v>99</v>
      </c>
      <c r="T110" s="219" t="s">
        <v>100</v>
      </c>
      <c r="U110" s="219" t="s">
        <v>120</v>
      </c>
      <c r="V110" s="200"/>
      <c r="W110" s="416" t="s">
        <v>1404</v>
      </c>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c r="BT110" s="190"/>
      <c r="BU110" s="190"/>
      <c r="BV110" s="190"/>
      <c r="BW110" s="190"/>
      <c r="BX110" s="190"/>
      <c r="BY110" s="190"/>
      <c r="BZ110" s="190"/>
      <c r="CA110" s="190"/>
      <c r="CB110" s="190"/>
      <c r="CC110" s="190"/>
      <c r="CD110" s="190"/>
    </row>
    <row r="111" spans="1:82" s="195" customFormat="1" ht="45" customHeight="1">
      <c r="A111" s="208" t="s">
        <v>413</v>
      </c>
      <c r="B111" s="208" t="s">
        <v>414</v>
      </c>
      <c r="C111" s="199" t="s">
        <v>415</v>
      </c>
      <c r="D111" s="199" t="s">
        <v>416</v>
      </c>
      <c r="E111" s="199" t="s">
        <v>417</v>
      </c>
      <c r="F111" s="209">
        <v>1</v>
      </c>
      <c r="G111" s="209"/>
      <c r="H111" s="209"/>
      <c r="I111" s="209"/>
      <c r="J111" s="209"/>
      <c r="K111" s="209"/>
      <c r="L111" s="209"/>
      <c r="M111" s="209"/>
      <c r="N111" s="209"/>
      <c r="O111" s="209"/>
      <c r="P111" s="209"/>
      <c r="Q111" s="209"/>
      <c r="R111" s="210">
        <f t="shared" si="2"/>
        <v>1</v>
      </c>
      <c r="S111" s="235" t="s">
        <v>120</v>
      </c>
      <c r="T111" s="199"/>
      <c r="U111" s="199"/>
      <c r="V111" s="199"/>
      <c r="W111" s="407" t="s">
        <v>1414</v>
      </c>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c r="BT111" s="190"/>
      <c r="BU111" s="190"/>
      <c r="BV111" s="190"/>
      <c r="BW111" s="190"/>
      <c r="BX111" s="190"/>
      <c r="BY111" s="190"/>
      <c r="BZ111" s="190"/>
      <c r="CA111" s="190"/>
      <c r="CB111" s="190"/>
      <c r="CC111" s="190"/>
      <c r="CD111" s="190"/>
    </row>
    <row r="112" spans="1:82" s="20" customFormat="1" ht="45" customHeight="1">
      <c r="A112" s="208" t="s">
        <v>413</v>
      </c>
      <c r="B112" s="208" t="s">
        <v>414</v>
      </c>
      <c r="C112" s="199" t="s">
        <v>415</v>
      </c>
      <c r="D112" s="199" t="s">
        <v>418</v>
      </c>
      <c r="E112" s="199" t="s">
        <v>419</v>
      </c>
      <c r="F112" s="209"/>
      <c r="G112" s="209"/>
      <c r="H112" s="209"/>
      <c r="I112" s="209"/>
      <c r="J112" s="209"/>
      <c r="K112" s="209"/>
      <c r="L112" s="209">
        <v>1</v>
      </c>
      <c r="M112" s="209"/>
      <c r="N112" s="209"/>
      <c r="O112" s="209"/>
      <c r="P112" s="209"/>
      <c r="Q112" s="209">
        <v>1</v>
      </c>
      <c r="R112" s="210">
        <f t="shared" si="2"/>
        <v>2</v>
      </c>
      <c r="S112" s="199" t="s">
        <v>106</v>
      </c>
      <c r="T112" s="236"/>
      <c r="U112" s="236"/>
      <c r="V112" s="199"/>
      <c r="W112" s="407" t="s">
        <v>1414</v>
      </c>
      <c r="X112" s="187"/>
      <c r="Y112" s="187"/>
      <c r="Z112" s="187"/>
      <c r="AA112" s="187"/>
      <c r="AB112" s="187"/>
      <c r="AC112" s="187"/>
      <c r="AD112" s="187"/>
      <c r="AE112" s="187"/>
      <c r="AF112" s="187"/>
      <c r="AG112" s="187"/>
      <c r="AH112" s="187"/>
      <c r="AI112" s="187"/>
      <c r="AJ112" s="187"/>
      <c r="AK112" s="187"/>
      <c r="AL112" s="187"/>
      <c r="AM112" s="187"/>
      <c r="AN112" s="187"/>
      <c r="AO112" s="187"/>
      <c r="AP112" s="187"/>
      <c r="AQ112" s="187"/>
      <c r="AR112" s="187"/>
      <c r="AS112" s="187"/>
      <c r="AT112" s="187"/>
      <c r="AU112" s="187"/>
      <c r="AV112" s="187"/>
      <c r="AW112" s="187"/>
      <c r="AX112" s="187"/>
      <c r="AY112" s="187"/>
      <c r="AZ112" s="187"/>
      <c r="BA112" s="187"/>
      <c r="BB112" s="187"/>
      <c r="BC112" s="187"/>
      <c r="BD112" s="187"/>
      <c r="BE112" s="187"/>
      <c r="BF112" s="187"/>
      <c r="BG112" s="187"/>
      <c r="BH112" s="187"/>
      <c r="BI112" s="187"/>
      <c r="BJ112" s="187"/>
      <c r="BK112" s="187"/>
      <c r="BL112" s="187"/>
      <c r="BM112" s="187"/>
      <c r="BN112" s="187"/>
      <c r="BO112" s="187"/>
      <c r="BP112" s="187"/>
      <c r="BQ112" s="187"/>
      <c r="BR112" s="187"/>
      <c r="BS112" s="187"/>
      <c r="BT112" s="187"/>
      <c r="BU112" s="187"/>
      <c r="BV112" s="187"/>
      <c r="BW112" s="187"/>
      <c r="BX112" s="187"/>
      <c r="BY112" s="187"/>
      <c r="BZ112" s="187"/>
      <c r="CA112" s="187"/>
      <c r="CB112" s="187"/>
      <c r="CC112" s="187"/>
      <c r="CD112" s="187"/>
    </row>
    <row r="113" spans="1:82" ht="15.75" customHeight="1">
      <c r="A113" s="14"/>
      <c r="B113" s="14"/>
      <c r="C113" s="15"/>
      <c r="D113" s="15"/>
      <c r="E113" s="16"/>
      <c r="F113" s="17">
        <f t="shared" ref="F113:R113" si="3">SUM(F9:F112)</f>
        <v>22</v>
      </c>
      <c r="G113" s="17">
        <f t="shared" si="3"/>
        <v>17</v>
      </c>
      <c r="H113" s="17">
        <f t="shared" si="3"/>
        <v>44</v>
      </c>
      <c r="I113" s="17">
        <f t="shared" si="3"/>
        <v>27</v>
      </c>
      <c r="J113" s="17">
        <f t="shared" si="3"/>
        <v>27</v>
      </c>
      <c r="K113" s="17">
        <f t="shared" si="3"/>
        <v>50</v>
      </c>
      <c r="L113" s="17">
        <f t="shared" si="3"/>
        <v>29</v>
      </c>
      <c r="M113" s="17">
        <f t="shared" si="3"/>
        <v>27</v>
      </c>
      <c r="N113" s="17">
        <f t="shared" si="3"/>
        <v>41</v>
      </c>
      <c r="O113" s="17">
        <f t="shared" si="3"/>
        <v>25</v>
      </c>
      <c r="P113" s="17">
        <f t="shared" si="3"/>
        <v>29</v>
      </c>
      <c r="Q113" s="17">
        <f t="shared" si="3"/>
        <v>49</v>
      </c>
      <c r="R113" s="17">
        <f t="shared" si="3"/>
        <v>336</v>
      </c>
      <c r="S113" s="14"/>
      <c r="T113" s="14"/>
      <c r="U113" s="14"/>
      <c r="V113" s="18"/>
      <c r="W113" s="19"/>
      <c r="X113" s="265"/>
      <c r="Y113" s="263"/>
      <c r="Z113" s="263"/>
      <c r="AA113" s="263"/>
      <c r="AB113" s="263"/>
      <c r="AC113" s="263"/>
      <c r="AD113" s="187"/>
      <c r="AE113" s="263"/>
      <c r="AF113" s="263"/>
      <c r="AG113" s="265"/>
      <c r="AH113" s="265"/>
      <c r="AI113" s="265"/>
      <c r="AJ113" s="265"/>
      <c r="AK113" s="265"/>
      <c r="AL113" s="265"/>
      <c r="AM113" s="265"/>
      <c r="AN113" s="265"/>
      <c r="AO113" s="265"/>
      <c r="AP113" s="265"/>
      <c r="AQ113" s="265"/>
      <c r="AR113" s="265"/>
      <c r="AS113" s="265"/>
      <c r="AT113" s="265"/>
      <c r="AU113" s="265"/>
      <c r="AV113" s="265"/>
      <c r="AW113" s="265"/>
      <c r="AX113" s="265"/>
      <c r="AY113" s="265"/>
      <c r="AZ113" s="265"/>
      <c r="BA113" s="265"/>
      <c r="BB113" s="265"/>
      <c r="BC113" s="265"/>
      <c r="BD113" s="265"/>
      <c r="BE113" s="265"/>
      <c r="BF113" s="265"/>
      <c r="BG113" s="265"/>
      <c r="BH113" s="265"/>
      <c r="BI113" s="265"/>
      <c r="BJ113" s="265"/>
      <c r="BK113" s="265"/>
      <c r="BL113" s="265"/>
      <c r="BM113" s="265"/>
      <c r="BN113" s="265"/>
      <c r="BO113" s="265"/>
      <c r="BP113" s="268"/>
      <c r="BQ113" s="268"/>
      <c r="BR113" s="268"/>
      <c r="BS113" s="268"/>
      <c r="BT113" s="268"/>
      <c r="BU113" s="268"/>
      <c r="BV113" s="268"/>
      <c r="BW113" s="268"/>
      <c r="BX113" s="268"/>
      <c r="BY113" s="268"/>
      <c r="BZ113" s="268"/>
      <c r="CA113" s="268"/>
      <c r="CB113" s="268"/>
      <c r="CC113" s="268"/>
      <c r="CD113" s="268"/>
    </row>
    <row r="114" spans="1:82" ht="15.75" customHeight="1">
      <c r="A114" s="268"/>
      <c r="B114" s="268"/>
      <c r="C114" s="268"/>
      <c r="D114" s="268"/>
      <c r="E114" s="268"/>
      <c r="F114" s="268"/>
      <c r="G114" s="268"/>
      <c r="H114" s="268"/>
      <c r="I114" s="268"/>
      <c r="J114" s="268"/>
      <c r="K114" s="268"/>
      <c r="L114" s="268"/>
      <c r="M114" s="268"/>
      <c r="N114" s="271"/>
      <c r="O114" s="262"/>
      <c r="P114" s="263"/>
      <c r="Q114" s="263"/>
      <c r="R114" s="263"/>
      <c r="S114" s="263"/>
      <c r="T114" s="263"/>
      <c r="U114" s="263"/>
      <c r="V114" s="263"/>
      <c r="W114" s="264"/>
      <c r="X114" s="265"/>
      <c r="Y114" s="263"/>
      <c r="Z114" s="263"/>
      <c r="AA114" s="263"/>
      <c r="AB114" s="263"/>
      <c r="AC114" s="263"/>
      <c r="AD114" s="187"/>
      <c r="AE114" s="263"/>
      <c r="AF114" s="263"/>
      <c r="AG114" s="265"/>
      <c r="AH114" s="265"/>
      <c r="AI114" s="265"/>
      <c r="AJ114" s="265"/>
      <c r="AK114" s="265"/>
      <c r="AL114" s="265"/>
      <c r="AM114" s="265"/>
      <c r="AN114" s="265"/>
      <c r="AO114" s="265"/>
      <c r="AP114" s="265"/>
      <c r="AQ114" s="265"/>
      <c r="AR114" s="265"/>
      <c r="AS114" s="265"/>
      <c r="AT114" s="265"/>
      <c r="AU114" s="265"/>
      <c r="AV114" s="265"/>
      <c r="AW114" s="265"/>
      <c r="AX114" s="265"/>
      <c r="AY114" s="265"/>
      <c r="AZ114" s="265"/>
      <c r="BA114" s="265"/>
      <c r="BB114" s="265"/>
      <c r="BC114" s="265"/>
      <c r="BD114" s="265"/>
      <c r="BE114" s="265"/>
      <c r="BF114" s="265"/>
      <c r="BG114" s="265"/>
      <c r="BH114" s="265"/>
      <c r="BI114" s="265"/>
      <c r="BJ114" s="265"/>
      <c r="BK114" s="265"/>
      <c r="BL114" s="265"/>
      <c r="BM114" s="265"/>
      <c r="BN114" s="265"/>
      <c r="BO114" s="265"/>
      <c r="BP114" s="268"/>
      <c r="BQ114" s="268"/>
      <c r="BR114" s="268"/>
      <c r="BS114" s="268"/>
      <c r="BT114" s="268"/>
      <c r="BU114" s="268"/>
      <c r="BV114" s="268"/>
      <c r="BW114" s="268"/>
      <c r="BX114" s="268"/>
      <c r="BY114" s="268"/>
      <c r="BZ114" s="268"/>
      <c r="CA114" s="268"/>
      <c r="CB114" s="268"/>
      <c r="CC114" s="268"/>
      <c r="CD114" s="268"/>
    </row>
    <row r="115" spans="1:82" ht="15.75" customHeight="1">
      <c r="A115" s="268"/>
      <c r="B115" s="268"/>
      <c r="C115" s="268"/>
      <c r="D115" s="268"/>
      <c r="E115" s="268"/>
      <c r="F115" s="268"/>
      <c r="G115" s="268"/>
      <c r="H115" s="268"/>
      <c r="I115" s="268"/>
      <c r="J115" s="268"/>
      <c r="K115" s="268"/>
      <c r="L115" s="268"/>
      <c r="M115" s="268"/>
      <c r="N115" s="271"/>
      <c r="O115" s="262"/>
      <c r="P115" s="263"/>
      <c r="Q115" s="263"/>
      <c r="R115" s="263"/>
      <c r="S115" s="263"/>
      <c r="T115" s="263"/>
      <c r="U115" s="263"/>
      <c r="V115" s="263"/>
      <c r="W115" s="264"/>
      <c r="X115" s="265"/>
      <c r="Y115" s="263"/>
      <c r="Z115" s="263"/>
      <c r="AA115" s="263"/>
      <c r="AB115" s="263"/>
      <c r="AC115" s="263"/>
      <c r="AD115" s="187"/>
      <c r="AE115" s="263"/>
      <c r="AF115" s="263"/>
      <c r="AG115" s="265"/>
      <c r="AH115" s="265"/>
      <c r="AI115" s="265"/>
      <c r="AJ115" s="265"/>
      <c r="AK115" s="265"/>
      <c r="AL115" s="265"/>
      <c r="AM115" s="265"/>
      <c r="AN115" s="265"/>
      <c r="AO115" s="265"/>
      <c r="AP115" s="265"/>
      <c r="AQ115" s="265"/>
      <c r="AR115" s="265"/>
      <c r="AS115" s="265"/>
      <c r="AT115" s="265"/>
      <c r="AU115" s="265"/>
      <c r="AV115" s="265"/>
      <c r="AW115" s="265"/>
      <c r="AX115" s="265"/>
      <c r="AY115" s="265"/>
      <c r="AZ115" s="265"/>
      <c r="BA115" s="265"/>
      <c r="BB115" s="265"/>
      <c r="BC115" s="265"/>
      <c r="BD115" s="265"/>
      <c r="BE115" s="265"/>
      <c r="BF115" s="265"/>
      <c r="BG115" s="265"/>
      <c r="BH115" s="265"/>
      <c r="BI115" s="265"/>
      <c r="BJ115" s="265"/>
      <c r="BK115" s="265"/>
      <c r="BL115" s="265"/>
      <c r="BM115" s="265"/>
      <c r="BN115" s="265"/>
      <c r="BO115" s="265"/>
      <c r="BP115" s="268"/>
      <c r="BQ115" s="268"/>
      <c r="BR115" s="268"/>
      <c r="BS115" s="268"/>
      <c r="BT115" s="268"/>
      <c r="BU115" s="268"/>
      <c r="BV115" s="268"/>
      <c r="BW115" s="268"/>
      <c r="BX115" s="268"/>
      <c r="BY115" s="268"/>
      <c r="BZ115" s="268"/>
      <c r="CA115" s="268"/>
      <c r="CB115" s="268"/>
      <c r="CC115" s="268"/>
      <c r="CD115" s="268"/>
    </row>
    <row r="116" spans="1:82" ht="15.75" customHeight="1">
      <c r="A116" s="268"/>
      <c r="B116" s="268"/>
      <c r="C116" s="268"/>
      <c r="D116" s="268"/>
      <c r="E116" s="268"/>
      <c r="F116" s="268"/>
      <c r="G116" s="268"/>
      <c r="H116" s="268"/>
      <c r="I116" s="268"/>
      <c r="J116" s="268"/>
      <c r="K116" s="268"/>
      <c r="L116" s="268"/>
      <c r="M116" s="268"/>
      <c r="N116" s="271"/>
      <c r="O116" s="262"/>
      <c r="P116" s="263"/>
      <c r="Q116" s="263"/>
      <c r="R116" s="263"/>
      <c r="S116" s="263"/>
      <c r="T116" s="263"/>
      <c r="U116" s="263"/>
      <c r="V116" s="263"/>
      <c r="W116" s="264"/>
      <c r="X116" s="265"/>
      <c r="Y116" s="263"/>
      <c r="Z116" s="263"/>
      <c r="AA116" s="263"/>
      <c r="AB116" s="263"/>
      <c r="AC116" s="263"/>
      <c r="AD116" s="187"/>
      <c r="AE116" s="263"/>
      <c r="AF116" s="263"/>
      <c r="AG116" s="265"/>
      <c r="AH116" s="265"/>
      <c r="AI116" s="265"/>
      <c r="AJ116" s="265"/>
      <c r="AK116" s="265"/>
      <c r="AL116" s="265"/>
      <c r="AM116" s="265"/>
      <c r="AN116" s="265"/>
      <c r="AO116" s="265"/>
      <c r="AP116" s="265"/>
      <c r="AQ116" s="265"/>
      <c r="AR116" s="265"/>
      <c r="AS116" s="265"/>
      <c r="AT116" s="265"/>
      <c r="AU116" s="265"/>
      <c r="AV116" s="265"/>
      <c r="AW116" s="265"/>
      <c r="AX116" s="265"/>
      <c r="AY116" s="265"/>
      <c r="AZ116" s="265"/>
      <c r="BA116" s="265"/>
      <c r="BB116" s="265"/>
      <c r="BC116" s="265"/>
      <c r="BD116" s="265"/>
      <c r="BE116" s="265"/>
      <c r="BF116" s="265"/>
      <c r="BG116" s="265"/>
      <c r="BH116" s="265"/>
      <c r="BI116" s="265"/>
      <c r="BJ116" s="265"/>
      <c r="BK116" s="265"/>
      <c r="BL116" s="265"/>
      <c r="BM116" s="265"/>
      <c r="BN116" s="265"/>
      <c r="BO116" s="265"/>
      <c r="BP116" s="268"/>
      <c r="BQ116" s="268"/>
      <c r="BR116" s="268"/>
      <c r="BS116" s="268"/>
      <c r="BT116" s="268"/>
      <c r="BU116" s="268"/>
      <c r="BV116" s="268"/>
      <c r="BW116" s="268"/>
      <c r="BX116" s="268"/>
      <c r="BY116" s="268"/>
      <c r="BZ116" s="268"/>
      <c r="CA116" s="268"/>
      <c r="CB116" s="268"/>
      <c r="CC116" s="268"/>
      <c r="CD116" s="268"/>
    </row>
    <row r="117" spans="1:82" ht="15.75" customHeight="1">
      <c r="A117" s="268"/>
      <c r="B117" s="268"/>
      <c r="C117" s="268"/>
      <c r="D117" s="268"/>
      <c r="E117" s="268"/>
      <c r="F117" s="268"/>
      <c r="G117" s="268"/>
      <c r="H117" s="268"/>
      <c r="I117" s="268"/>
      <c r="J117" s="268"/>
      <c r="K117" s="268"/>
      <c r="L117" s="268"/>
      <c r="M117" s="268"/>
      <c r="N117" s="271"/>
      <c r="O117" s="262"/>
      <c r="P117" s="263"/>
      <c r="Q117" s="263"/>
      <c r="R117" s="263"/>
      <c r="S117" s="263"/>
      <c r="T117" s="263"/>
      <c r="U117" s="263"/>
      <c r="V117" s="263"/>
      <c r="W117" s="264"/>
      <c r="X117" s="265"/>
      <c r="Y117" s="263"/>
      <c r="Z117" s="263"/>
      <c r="AA117" s="263"/>
      <c r="AB117" s="263"/>
      <c r="AC117" s="263"/>
      <c r="AD117" s="187"/>
      <c r="AE117" s="263"/>
      <c r="AF117" s="263"/>
      <c r="AG117" s="265"/>
      <c r="AH117" s="265"/>
      <c r="AI117" s="265"/>
      <c r="AJ117" s="265"/>
      <c r="AK117" s="265"/>
      <c r="AL117" s="265"/>
      <c r="AM117" s="265"/>
      <c r="AN117" s="265"/>
      <c r="AO117" s="265"/>
      <c r="AP117" s="265"/>
      <c r="AQ117" s="265"/>
      <c r="AR117" s="265"/>
      <c r="AS117" s="265"/>
      <c r="AT117" s="265"/>
      <c r="AU117" s="265"/>
      <c r="AV117" s="265"/>
      <c r="AW117" s="265"/>
      <c r="AX117" s="265"/>
      <c r="AY117" s="265"/>
      <c r="AZ117" s="265"/>
      <c r="BA117" s="265"/>
      <c r="BB117" s="265"/>
      <c r="BC117" s="265"/>
      <c r="BD117" s="265"/>
      <c r="BE117" s="265"/>
      <c r="BF117" s="265"/>
      <c r="BG117" s="265"/>
      <c r="BH117" s="265"/>
      <c r="BI117" s="265"/>
      <c r="BJ117" s="265"/>
      <c r="BK117" s="265"/>
      <c r="BL117" s="265"/>
      <c r="BM117" s="265"/>
      <c r="BN117" s="265"/>
      <c r="BO117" s="265"/>
      <c r="BP117" s="268"/>
      <c r="BQ117" s="268"/>
      <c r="BR117" s="268"/>
      <c r="BS117" s="268"/>
      <c r="BT117" s="268"/>
      <c r="BU117" s="268"/>
      <c r="BV117" s="268"/>
      <c r="BW117" s="268"/>
      <c r="BX117" s="268"/>
      <c r="BY117" s="268"/>
      <c r="BZ117" s="268"/>
      <c r="CA117" s="268"/>
      <c r="CB117" s="268"/>
      <c r="CC117" s="268"/>
      <c r="CD117" s="268"/>
    </row>
    <row r="118" spans="1:82" ht="15.75" customHeight="1">
      <c r="A118" s="268"/>
      <c r="B118" s="268"/>
      <c r="C118" s="268"/>
      <c r="D118" s="268"/>
      <c r="E118" s="268"/>
      <c r="F118" s="268"/>
      <c r="G118" s="268"/>
      <c r="H118" s="268"/>
      <c r="I118" s="268"/>
      <c r="J118" s="268"/>
      <c r="K118" s="268"/>
      <c r="L118" s="268"/>
      <c r="M118" s="268"/>
      <c r="N118" s="271"/>
      <c r="O118" s="262"/>
      <c r="P118" s="263"/>
      <c r="Q118" s="263"/>
      <c r="R118" s="263"/>
      <c r="S118" s="263"/>
      <c r="T118" s="263"/>
      <c r="U118" s="263"/>
      <c r="V118" s="263"/>
      <c r="W118" s="264"/>
      <c r="X118" s="265"/>
      <c r="Y118" s="263"/>
      <c r="Z118" s="263"/>
      <c r="AA118" s="263"/>
      <c r="AB118" s="263"/>
      <c r="AC118" s="263"/>
      <c r="AD118" s="187"/>
      <c r="AE118" s="263"/>
      <c r="AF118" s="263"/>
      <c r="AG118" s="265"/>
      <c r="AH118" s="265"/>
      <c r="AI118" s="265"/>
      <c r="AJ118" s="265"/>
      <c r="AK118" s="265"/>
      <c r="AL118" s="265"/>
      <c r="AM118" s="265"/>
      <c r="AN118" s="265"/>
      <c r="AO118" s="265"/>
      <c r="AP118" s="265"/>
      <c r="AQ118" s="265"/>
      <c r="AR118" s="265"/>
      <c r="AS118" s="265"/>
      <c r="AT118" s="265"/>
      <c r="AU118" s="265"/>
      <c r="AV118" s="265"/>
      <c r="AW118" s="265"/>
      <c r="AX118" s="265"/>
      <c r="AY118" s="265"/>
      <c r="AZ118" s="265"/>
      <c r="BA118" s="265"/>
      <c r="BB118" s="265"/>
      <c r="BC118" s="265"/>
      <c r="BD118" s="265"/>
      <c r="BE118" s="265"/>
      <c r="BF118" s="265"/>
      <c r="BG118" s="265"/>
      <c r="BH118" s="265"/>
      <c r="BI118" s="265"/>
      <c r="BJ118" s="265"/>
      <c r="BK118" s="265"/>
      <c r="BL118" s="265"/>
      <c r="BM118" s="265"/>
      <c r="BN118" s="265"/>
      <c r="BO118" s="265"/>
      <c r="BP118" s="268"/>
      <c r="BQ118" s="268"/>
      <c r="BR118" s="268"/>
      <c r="BS118" s="268"/>
      <c r="BT118" s="268"/>
      <c r="BU118" s="268"/>
      <c r="BV118" s="268"/>
      <c r="BW118" s="268"/>
      <c r="BX118" s="268"/>
      <c r="BY118" s="268"/>
      <c r="BZ118" s="268"/>
      <c r="CA118" s="268"/>
      <c r="CB118" s="268"/>
      <c r="CC118" s="268"/>
      <c r="CD118" s="268"/>
    </row>
    <row r="119" spans="1:82" ht="15.75" customHeight="1">
      <c r="A119" s="268"/>
      <c r="B119" s="268"/>
      <c r="C119" s="268"/>
      <c r="D119" s="268"/>
      <c r="E119" s="268"/>
      <c r="F119" s="268"/>
      <c r="G119" s="268"/>
      <c r="H119" s="268"/>
      <c r="I119" s="268"/>
      <c r="J119" s="268"/>
      <c r="K119" s="268"/>
      <c r="L119" s="268"/>
      <c r="M119" s="268"/>
      <c r="N119" s="271"/>
      <c r="O119" s="262"/>
      <c r="P119" s="263"/>
      <c r="Q119" s="263"/>
      <c r="R119" s="263"/>
      <c r="S119" s="263"/>
      <c r="T119" s="263"/>
      <c r="U119" s="263"/>
      <c r="V119" s="263"/>
      <c r="W119" s="264"/>
      <c r="X119" s="265"/>
      <c r="Y119" s="263"/>
      <c r="Z119" s="263"/>
      <c r="AA119" s="263"/>
      <c r="AB119" s="263"/>
      <c r="AC119" s="263"/>
      <c r="AD119" s="187"/>
      <c r="AE119" s="263"/>
      <c r="AF119" s="263"/>
      <c r="AG119" s="265"/>
      <c r="AH119" s="265"/>
      <c r="AI119" s="265"/>
      <c r="AJ119" s="265"/>
      <c r="AK119" s="265"/>
      <c r="AL119" s="265"/>
      <c r="AM119" s="265"/>
      <c r="AN119" s="265"/>
      <c r="AO119" s="265"/>
      <c r="AP119" s="265"/>
      <c r="AQ119" s="265"/>
      <c r="AR119" s="265"/>
      <c r="AS119" s="265"/>
      <c r="AT119" s="265"/>
      <c r="AU119" s="265"/>
      <c r="AV119" s="265"/>
      <c r="AW119" s="265"/>
      <c r="AX119" s="265"/>
      <c r="AY119" s="265"/>
      <c r="AZ119" s="265"/>
      <c r="BA119" s="265"/>
      <c r="BB119" s="265"/>
      <c r="BC119" s="265"/>
      <c r="BD119" s="265"/>
      <c r="BE119" s="265"/>
      <c r="BF119" s="265"/>
      <c r="BG119" s="265"/>
      <c r="BH119" s="265"/>
      <c r="BI119" s="265"/>
      <c r="BJ119" s="265"/>
      <c r="BK119" s="265"/>
      <c r="BL119" s="265"/>
      <c r="BM119" s="265"/>
      <c r="BN119" s="265"/>
      <c r="BO119" s="265"/>
      <c r="BP119" s="268"/>
      <c r="BQ119" s="268"/>
      <c r="BR119" s="268"/>
      <c r="BS119" s="268"/>
      <c r="BT119" s="268"/>
      <c r="BU119" s="268"/>
      <c r="BV119" s="268"/>
      <c r="BW119" s="268"/>
      <c r="BX119" s="268"/>
      <c r="BY119" s="268"/>
      <c r="BZ119" s="268"/>
      <c r="CA119" s="268"/>
      <c r="CB119" s="268"/>
      <c r="CC119" s="268"/>
      <c r="CD119" s="268"/>
    </row>
    <row r="120" spans="1:82" ht="15.75" customHeight="1">
      <c r="A120" s="268"/>
      <c r="B120" s="268"/>
      <c r="C120" s="268"/>
      <c r="D120" s="268"/>
      <c r="E120" s="268"/>
      <c r="F120" s="268"/>
      <c r="G120" s="268"/>
      <c r="H120" s="268"/>
      <c r="I120" s="268"/>
      <c r="J120" s="268"/>
      <c r="K120" s="268"/>
      <c r="L120" s="268"/>
      <c r="M120" s="268"/>
      <c r="N120" s="271"/>
      <c r="O120" s="262"/>
      <c r="P120" s="263"/>
      <c r="Q120" s="263"/>
      <c r="R120" s="263"/>
      <c r="S120" s="263"/>
      <c r="T120" s="263"/>
      <c r="U120" s="263"/>
      <c r="V120" s="263"/>
      <c r="W120" s="264"/>
      <c r="X120" s="265"/>
      <c r="Y120" s="263"/>
      <c r="Z120" s="263"/>
      <c r="AA120" s="263"/>
      <c r="AB120" s="263"/>
      <c r="AC120" s="263"/>
      <c r="AD120" s="187"/>
      <c r="AE120" s="263"/>
      <c r="AF120" s="263"/>
      <c r="AG120" s="265"/>
      <c r="AH120" s="265"/>
      <c r="AI120" s="265"/>
      <c r="AJ120" s="265"/>
      <c r="AK120" s="265"/>
      <c r="AL120" s="265"/>
      <c r="AM120" s="265"/>
      <c r="AN120" s="265"/>
      <c r="AO120" s="265"/>
      <c r="AP120" s="265"/>
      <c r="AQ120" s="265"/>
      <c r="AR120" s="265"/>
      <c r="AS120" s="265"/>
      <c r="AT120" s="265"/>
      <c r="AU120" s="265"/>
      <c r="AV120" s="265"/>
      <c r="AW120" s="265"/>
      <c r="AX120" s="265"/>
      <c r="AY120" s="265"/>
      <c r="AZ120" s="265"/>
      <c r="BA120" s="265"/>
      <c r="BB120" s="265"/>
      <c r="BC120" s="265"/>
      <c r="BD120" s="265"/>
      <c r="BE120" s="265"/>
      <c r="BF120" s="265"/>
      <c r="BG120" s="265"/>
      <c r="BH120" s="265"/>
      <c r="BI120" s="265"/>
      <c r="BJ120" s="265"/>
      <c r="BK120" s="265"/>
      <c r="BL120" s="265"/>
      <c r="BM120" s="265"/>
      <c r="BN120" s="265"/>
      <c r="BO120" s="265"/>
      <c r="BP120" s="268"/>
      <c r="BQ120" s="268"/>
      <c r="BR120" s="268"/>
      <c r="BS120" s="268"/>
      <c r="BT120" s="268"/>
      <c r="BU120" s="268"/>
      <c r="BV120" s="268"/>
      <c r="BW120" s="268"/>
      <c r="BX120" s="268"/>
      <c r="BY120" s="268"/>
      <c r="BZ120" s="268"/>
      <c r="CA120" s="268"/>
      <c r="CB120" s="268"/>
      <c r="CC120" s="268"/>
      <c r="CD120" s="268"/>
    </row>
    <row r="121" spans="1:82" ht="15.75" customHeight="1">
      <c r="A121" s="268"/>
      <c r="B121" s="268"/>
      <c r="C121" s="268"/>
      <c r="D121" s="268"/>
      <c r="E121" s="268"/>
      <c r="F121" s="268"/>
      <c r="G121" s="268"/>
      <c r="H121" s="268"/>
      <c r="I121" s="268"/>
      <c r="J121" s="268"/>
      <c r="K121" s="268"/>
      <c r="L121" s="268"/>
      <c r="M121" s="268"/>
      <c r="N121" s="271"/>
      <c r="O121" s="262"/>
      <c r="P121" s="263"/>
      <c r="Q121" s="263"/>
      <c r="R121" s="263"/>
      <c r="S121" s="263"/>
      <c r="T121" s="263"/>
      <c r="U121" s="263"/>
      <c r="V121" s="263"/>
      <c r="W121" s="264"/>
      <c r="X121" s="265"/>
      <c r="Y121" s="263"/>
      <c r="Z121" s="263"/>
      <c r="AA121" s="263"/>
      <c r="AB121" s="263"/>
      <c r="AC121" s="263"/>
      <c r="AD121" s="187"/>
      <c r="AE121" s="263"/>
      <c r="AF121" s="263"/>
      <c r="AG121" s="265"/>
      <c r="AH121" s="265"/>
      <c r="AI121" s="265"/>
      <c r="AJ121" s="265"/>
      <c r="AK121" s="265"/>
      <c r="AL121" s="265"/>
      <c r="AM121" s="265"/>
      <c r="AN121" s="265"/>
      <c r="AO121" s="265"/>
      <c r="AP121" s="265"/>
      <c r="AQ121" s="265"/>
      <c r="AR121" s="265"/>
      <c r="AS121" s="265"/>
      <c r="AT121" s="265"/>
      <c r="AU121" s="265"/>
      <c r="AV121" s="265"/>
      <c r="AW121" s="265"/>
      <c r="AX121" s="265"/>
      <c r="AY121" s="265"/>
      <c r="AZ121" s="265"/>
      <c r="BA121" s="265"/>
      <c r="BB121" s="265"/>
      <c r="BC121" s="265"/>
      <c r="BD121" s="265"/>
      <c r="BE121" s="265"/>
      <c r="BF121" s="265"/>
      <c r="BG121" s="265"/>
      <c r="BH121" s="265"/>
      <c r="BI121" s="265"/>
      <c r="BJ121" s="265"/>
      <c r="BK121" s="265"/>
      <c r="BL121" s="265"/>
      <c r="BM121" s="265"/>
      <c r="BN121" s="265"/>
      <c r="BO121" s="265"/>
      <c r="BP121" s="268"/>
      <c r="BQ121" s="268"/>
      <c r="BR121" s="268"/>
      <c r="BS121" s="268"/>
      <c r="BT121" s="268"/>
      <c r="BU121" s="268"/>
      <c r="BV121" s="268"/>
      <c r="BW121" s="268"/>
      <c r="BX121" s="268"/>
      <c r="BY121" s="268"/>
      <c r="BZ121" s="268"/>
      <c r="CA121" s="268"/>
      <c r="CB121" s="268"/>
      <c r="CC121" s="268"/>
      <c r="CD121" s="268"/>
    </row>
    <row r="122" spans="1:82" ht="15.75" customHeight="1">
      <c r="A122" s="268"/>
      <c r="B122" s="268"/>
      <c r="C122" s="268"/>
      <c r="D122" s="268"/>
      <c r="E122" s="268"/>
      <c r="F122" s="268"/>
      <c r="G122" s="268"/>
      <c r="H122" s="268"/>
      <c r="I122" s="268"/>
      <c r="J122" s="268"/>
      <c r="K122" s="268"/>
      <c r="L122" s="268"/>
      <c r="M122" s="268"/>
      <c r="N122" s="271"/>
      <c r="O122" s="262"/>
      <c r="P122" s="263"/>
      <c r="Q122" s="263"/>
      <c r="R122" s="263"/>
      <c r="S122" s="263"/>
      <c r="T122" s="263"/>
      <c r="U122" s="263"/>
      <c r="V122" s="263"/>
      <c r="W122" s="264"/>
      <c r="X122" s="265"/>
      <c r="Y122" s="263"/>
      <c r="Z122" s="263"/>
      <c r="AA122" s="263"/>
      <c r="AB122" s="263"/>
      <c r="AC122" s="263"/>
      <c r="AD122" s="187"/>
      <c r="AE122" s="263"/>
      <c r="AF122" s="263"/>
      <c r="AG122" s="265"/>
      <c r="AH122" s="265"/>
      <c r="AI122" s="265"/>
      <c r="AJ122" s="265"/>
      <c r="AK122" s="265"/>
      <c r="AL122" s="265"/>
      <c r="AM122" s="265"/>
      <c r="AN122" s="265"/>
      <c r="AO122" s="265"/>
      <c r="AP122" s="265"/>
      <c r="AQ122" s="265"/>
      <c r="AR122" s="265"/>
      <c r="AS122" s="265"/>
      <c r="AT122" s="265"/>
      <c r="AU122" s="265"/>
      <c r="AV122" s="265"/>
      <c r="AW122" s="265"/>
      <c r="AX122" s="265"/>
      <c r="AY122" s="265"/>
      <c r="AZ122" s="265"/>
      <c r="BA122" s="265"/>
      <c r="BB122" s="265"/>
      <c r="BC122" s="265"/>
      <c r="BD122" s="265"/>
      <c r="BE122" s="265"/>
      <c r="BF122" s="265"/>
      <c r="BG122" s="265"/>
      <c r="BH122" s="265"/>
      <c r="BI122" s="265"/>
      <c r="BJ122" s="265"/>
      <c r="BK122" s="265"/>
      <c r="BL122" s="265"/>
      <c r="BM122" s="265"/>
      <c r="BN122" s="265"/>
      <c r="BO122" s="265"/>
      <c r="BP122" s="268"/>
      <c r="BQ122" s="268"/>
      <c r="BR122" s="268"/>
      <c r="BS122" s="268"/>
      <c r="BT122" s="268"/>
      <c r="BU122" s="268"/>
      <c r="BV122" s="268"/>
      <c r="BW122" s="268"/>
      <c r="BX122" s="268"/>
      <c r="BY122" s="268"/>
      <c r="BZ122" s="268"/>
      <c r="CA122" s="268"/>
      <c r="CB122" s="268"/>
      <c r="CC122" s="268"/>
      <c r="CD122" s="268"/>
    </row>
    <row r="123" spans="1:82" ht="15.75" customHeight="1">
      <c r="A123" s="268"/>
      <c r="B123" s="268"/>
      <c r="C123" s="268"/>
      <c r="D123" s="268"/>
      <c r="E123" s="268"/>
      <c r="F123" s="268"/>
      <c r="G123" s="268"/>
      <c r="H123" s="268"/>
      <c r="I123" s="268"/>
      <c r="J123" s="268"/>
      <c r="K123" s="268"/>
      <c r="L123" s="268"/>
      <c r="M123" s="268"/>
      <c r="N123" s="271"/>
      <c r="O123" s="262"/>
      <c r="P123" s="263"/>
      <c r="Q123" s="263"/>
      <c r="R123" s="263"/>
      <c r="S123" s="263"/>
      <c r="T123" s="263"/>
      <c r="U123" s="263"/>
      <c r="V123" s="263"/>
      <c r="W123" s="264"/>
      <c r="X123" s="265"/>
      <c r="Y123" s="263"/>
      <c r="Z123" s="263"/>
      <c r="AA123" s="263"/>
      <c r="AB123" s="263"/>
      <c r="AC123" s="263"/>
      <c r="AD123" s="187"/>
      <c r="AE123" s="263"/>
      <c r="AF123" s="263"/>
      <c r="AG123" s="265"/>
      <c r="AH123" s="265"/>
      <c r="AI123" s="265"/>
      <c r="AJ123" s="265"/>
      <c r="AK123" s="265"/>
      <c r="AL123" s="265"/>
      <c r="AM123" s="265"/>
      <c r="AN123" s="265"/>
      <c r="AO123" s="265"/>
      <c r="AP123" s="265"/>
      <c r="AQ123" s="265"/>
      <c r="AR123" s="265"/>
      <c r="AS123" s="265"/>
      <c r="AT123" s="265"/>
      <c r="AU123" s="265"/>
      <c r="AV123" s="265"/>
      <c r="AW123" s="265"/>
      <c r="AX123" s="265"/>
      <c r="AY123" s="265"/>
      <c r="AZ123" s="265"/>
      <c r="BA123" s="265"/>
      <c r="BB123" s="265"/>
      <c r="BC123" s="265"/>
      <c r="BD123" s="265"/>
      <c r="BE123" s="265"/>
      <c r="BF123" s="265"/>
      <c r="BG123" s="265"/>
      <c r="BH123" s="265"/>
      <c r="BI123" s="265"/>
      <c r="BJ123" s="265"/>
      <c r="BK123" s="265"/>
      <c r="BL123" s="265"/>
      <c r="BM123" s="265"/>
      <c r="BN123" s="265"/>
      <c r="BO123" s="265"/>
      <c r="BP123" s="268"/>
      <c r="BQ123" s="268"/>
      <c r="BR123" s="268"/>
      <c r="BS123" s="268"/>
      <c r="BT123" s="268"/>
      <c r="BU123" s="268"/>
      <c r="BV123" s="268"/>
      <c r="BW123" s="268"/>
      <c r="BX123" s="268"/>
      <c r="BY123" s="268"/>
      <c r="BZ123" s="268"/>
      <c r="CA123" s="268"/>
      <c r="CB123" s="268"/>
      <c r="CC123" s="268"/>
      <c r="CD123" s="268"/>
    </row>
    <row r="124" spans="1:82" ht="15.75" customHeight="1">
      <c r="A124" s="268"/>
      <c r="B124" s="268"/>
      <c r="C124" s="268"/>
      <c r="D124" s="268"/>
      <c r="E124" s="268"/>
      <c r="F124" s="268"/>
      <c r="G124" s="268"/>
      <c r="H124" s="268"/>
      <c r="I124" s="268"/>
      <c r="J124" s="268"/>
      <c r="K124" s="268"/>
      <c r="L124" s="268"/>
      <c r="M124" s="268"/>
      <c r="N124" s="271"/>
      <c r="O124" s="262"/>
      <c r="P124" s="263"/>
      <c r="Q124" s="263"/>
      <c r="R124" s="263"/>
      <c r="S124" s="263"/>
      <c r="T124" s="263"/>
      <c r="U124" s="263"/>
      <c r="V124" s="263"/>
      <c r="W124" s="264"/>
      <c r="X124" s="265"/>
      <c r="Y124" s="263"/>
      <c r="Z124" s="263"/>
      <c r="AA124" s="263"/>
      <c r="AB124" s="263"/>
      <c r="AC124" s="263"/>
      <c r="AD124" s="187"/>
      <c r="AE124" s="263"/>
      <c r="AF124" s="263"/>
      <c r="AG124" s="265"/>
      <c r="AH124" s="265"/>
      <c r="AI124" s="265"/>
      <c r="AJ124" s="265"/>
      <c r="AK124" s="265"/>
      <c r="AL124" s="265"/>
      <c r="AM124" s="265"/>
      <c r="AN124" s="265"/>
      <c r="AO124" s="265"/>
      <c r="AP124" s="265"/>
      <c r="AQ124" s="265"/>
      <c r="AR124" s="265"/>
      <c r="AS124" s="265"/>
      <c r="AT124" s="265"/>
      <c r="AU124" s="265"/>
      <c r="AV124" s="265"/>
      <c r="AW124" s="265"/>
      <c r="AX124" s="265"/>
      <c r="AY124" s="265"/>
      <c r="AZ124" s="265"/>
      <c r="BA124" s="265"/>
      <c r="BB124" s="265"/>
      <c r="BC124" s="265"/>
      <c r="BD124" s="265"/>
      <c r="BE124" s="265"/>
      <c r="BF124" s="265"/>
      <c r="BG124" s="265"/>
      <c r="BH124" s="265"/>
      <c r="BI124" s="265"/>
      <c r="BJ124" s="265"/>
      <c r="BK124" s="265"/>
      <c r="BL124" s="265"/>
      <c r="BM124" s="265"/>
      <c r="BN124" s="265"/>
      <c r="BO124" s="265"/>
      <c r="BP124" s="268"/>
      <c r="BQ124" s="268"/>
      <c r="BR124" s="268"/>
      <c r="BS124" s="268"/>
      <c r="BT124" s="268"/>
      <c r="BU124" s="268"/>
      <c r="BV124" s="268"/>
      <c r="BW124" s="268"/>
      <c r="BX124" s="268"/>
      <c r="BY124" s="268"/>
      <c r="BZ124" s="268"/>
      <c r="CA124" s="268"/>
      <c r="CB124" s="268"/>
      <c r="CC124" s="268"/>
      <c r="CD124" s="268"/>
    </row>
    <row r="125" spans="1:82" ht="15.75" customHeight="1">
      <c r="A125" s="268"/>
      <c r="B125" s="268"/>
      <c r="C125" s="268"/>
      <c r="D125" s="268"/>
      <c r="E125" s="268"/>
      <c r="F125" s="268"/>
      <c r="G125" s="268"/>
      <c r="H125" s="268"/>
      <c r="I125" s="268"/>
      <c r="J125" s="268"/>
      <c r="K125" s="268"/>
      <c r="L125" s="271"/>
      <c r="M125" s="262"/>
      <c r="N125" s="263"/>
      <c r="O125" s="263"/>
      <c r="P125" s="263"/>
      <c r="Q125" s="263"/>
      <c r="R125" s="263"/>
      <c r="S125" s="263"/>
      <c r="T125" s="263"/>
      <c r="U125" s="263"/>
      <c r="V125" s="268"/>
      <c r="W125" s="269"/>
      <c r="X125" s="265"/>
      <c r="Y125" s="263"/>
      <c r="Z125" s="263"/>
      <c r="AA125" s="263"/>
      <c r="AB125" s="263"/>
      <c r="AC125" s="263"/>
      <c r="AD125" s="263"/>
      <c r="AE125" s="263"/>
      <c r="AF125" s="263"/>
      <c r="AG125" s="265"/>
      <c r="AH125" s="265"/>
      <c r="AI125" s="265"/>
      <c r="AJ125" s="265"/>
      <c r="AK125" s="265"/>
      <c r="AL125" s="265"/>
      <c r="AM125" s="265"/>
      <c r="AN125" s="265"/>
      <c r="AO125" s="265"/>
      <c r="AP125" s="265"/>
      <c r="AQ125" s="265"/>
      <c r="AR125" s="265"/>
      <c r="AS125" s="265"/>
      <c r="AT125" s="265"/>
      <c r="AU125" s="265"/>
      <c r="AV125" s="265"/>
      <c r="AW125" s="265"/>
      <c r="AX125" s="265"/>
      <c r="AY125" s="265"/>
      <c r="AZ125" s="265"/>
      <c r="BA125" s="265"/>
      <c r="BB125" s="265"/>
      <c r="BC125" s="265"/>
      <c r="BD125" s="265"/>
      <c r="BE125" s="265"/>
      <c r="BF125" s="265"/>
      <c r="BG125" s="265"/>
      <c r="BH125" s="265"/>
      <c r="BI125" s="265"/>
      <c r="BJ125" s="265"/>
      <c r="BK125" s="265"/>
      <c r="BL125" s="265"/>
      <c r="BM125" s="265"/>
      <c r="BN125" s="265"/>
      <c r="BO125" s="265"/>
      <c r="BP125" s="268"/>
      <c r="BQ125" s="268"/>
      <c r="BR125" s="268"/>
      <c r="BS125" s="268"/>
      <c r="BT125" s="268"/>
      <c r="BU125" s="268"/>
      <c r="BV125" s="268"/>
      <c r="BW125" s="268"/>
      <c r="BX125" s="268"/>
      <c r="BY125" s="268"/>
      <c r="BZ125" s="268"/>
      <c r="CA125" s="268"/>
      <c r="CB125" s="268"/>
      <c r="CC125" s="268"/>
      <c r="CD125" s="268"/>
    </row>
    <row r="126" spans="1:82" ht="15.75" customHeight="1">
      <c r="A126" s="268"/>
      <c r="B126" s="268"/>
      <c r="C126" s="268"/>
      <c r="D126" s="268"/>
      <c r="E126" s="268"/>
      <c r="F126" s="268"/>
      <c r="G126" s="268"/>
      <c r="H126" s="268"/>
      <c r="I126" s="268"/>
      <c r="J126" s="268"/>
      <c r="K126" s="268"/>
      <c r="L126" s="271"/>
      <c r="M126" s="262"/>
      <c r="N126" s="263"/>
      <c r="O126" s="263"/>
      <c r="P126" s="263"/>
      <c r="Q126" s="263"/>
      <c r="R126" s="263"/>
      <c r="S126" s="263"/>
      <c r="T126" s="263"/>
      <c r="U126" s="263"/>
      <c r="V126" s="268"/>
      <c r="W126" s="269"/>
      <c r="X126" s="265"/>
      <c r="Y126" s="263"/>
      <c r="Z126" s="263"/>
      <c r="AA126" s="263"/>
      <c r="AB126" s="263"/>
      <c r="AC126" s="263"/>
      <c r="AD126" s="263"/>
      <c r="AE126" s="263"/>
      <c r="AF126" s="263"/>
      <c r="AG126" s="265"/>
      <c r="AH126" s="265"/>
      <c r="AI126" s="265"/>
      <c r="AJ126" s="265"/>
      <c r="AK126" s="265"/>
      <c r="AL126" s="265"/>
      <c r="AM126" s="265"/>
      <c r="AN126" s="265"/>
      <c r="AO126" s="265"/>
      <c r="AP126" s="265"/>
      <c r="AQ126" s="265"/>
      <c r="AR126" s="265"/>
      <c r="AS126" s="265"/>
      <c r="AT126" s="265"/>
      <c r="AU126" s="265"/>
      <c r="AV126" s="265"/>
      <c r="AW126" s="265"/>
      <c r="AX126" s="265"/>
      <c r="AY126" s="265"/>
      <c r="AZ126" s="265"/>
      <c r="BA126" s="265"/>
      <c r="BB126" s="265"/>
      <c r="BC126" s="265"/>
      <c r="BD126" s="265"/>
      <c r="BE126" s="265"/>
      <c r="BF126" s="265"/>
      <c r="BG126" s="265"/>
      <c r="BH126" s="265"/>
      <c r="BI126" s="265"/>
      <c r="BJ126" s="265"/>
      <c r="BK126" s="265"/>
      <c r="BL126" s="265"/>
      <c r="BM126" s="265"/>
      <c r="BN126" s="265"/>
      <c r="BO126" s="265"/>
      <c r="BP126" s="268"/>
      <c r="BQ126" s="268"/>
      <c r="BR126" s="268"/>
      <c r="BS126" s="268"/>
      <c r="BT126" s="268"/>
      <c r="BU126" s="268"/>
      <c r="BV126" s="268"/>
      <c r="BW126" s="268"/>
      <c r="BX126" s="268"/>
      <c r="BY126" s="268"/>
      <c r="BZ126" s="268"/>
      <c r="CA126" s="268"/>
      <c r="CB126" s="268"/>
      <c r="CC126" s="268"/>
      <c r="CD126" s="268"/>
    </row>
    <row r="127" spans="1:82" ht="15.75" customHeight="1">
      <c r="A127" s="268"/>
      <c r="B127" s="268"/>
      <c r="C127" s="268"/>
      <c r="D127" s="268"/>
      <c r="E127" s="268"/>
      <c r="F127" s="268"/>
      <c r="G127" s="268"/>
      <c r="H127" s="268"/>
      <c r="I127" s="268"/>
      <c r="J127" s="268"/>
      <c r="K127" s="268"/>
      <c r="L127" s="271"/>
      <c r="M127" s="262"/>
      <c r="N127" s="263"/>
      <c r="O127" s="263"/>
      <c r="P127" s="263"/>
      <c r="Q127" s="263"/>
      <c r="R127" s="263"/>
      <c r="S127" s="263"/>
      <c r="T127" s="263"/>
      <c r="U127" s="263"/>
      <c r="V127" s="268"/>
      <c r="W127" s="269"/>
      <c r="X127" s="265"/>
      <c r="Y127" s="263"/>
      <c r="Z127" s="263"/>
      <c r="AA127" s="263"/>
      <c r="AB127" s="263"/>
      <c r="AC127" s="263"/>
      <c r="AD127" s="263"/>
      <c r="AE127" s="263"/>
      <c r="AF127" s="263"/>
      <c r="AG127" s="265"/>
      <c r="AH127" s="265"/>
      <c r="AI127" s="265"/>
      <c r="AJ127" s="265"/>
      <c r="AK127" s="265"/>
      <c r="AL127" s="265"/>
      <c r="AM127" s="265"/>
      <c r="AN127" s="265"/>
      <c r="AO127" s="265"/>
      <c r="AP127" s="265"/>
      <c r="AQ127" s="265"/>
      <c r="AR127" s="265"/>
      <c r="AS127" s="265"/>
      <c r="AT127" s="265"/>
      <c r="AU127" s="265"/>
      <c r="AV127" s="265"/>
      <c r="AW127" s="265"/>
      <c r="AX127" s="265"/>
      <c r="AY127" s="265"/>
      <c r="AZ127" s="265"/>
      <c r="BA127" s="265"/>
      <c r="BB127" s="265"/>
      <c r="BC127" s="265"/>
      <c r="BD127" s="265"/>
      <c r="BE127" s="265"/>
      <c r="BF127" s="265"/>
      <c r="BG127" s="265"/>
      <c r="BH127" s="265"/>
      <c r="BI127" s="265"/>
      <c r="BJ127" s="265"/>
      <c r="BK127" s="265"/>
      <c r="BL127" s="265"/>
      <c r="BM127" s="265"/>
      <c r="BN127" s="265"/>
      <c r="BO127" s="265"/>
      <c r="BP127" s="268"/>
      <c r="BQ127" s="268"/>
      <c r="BR127" s="268"/>
      <c r="BS127" s="268"/>
      <c r="BT127" s="268"/>
      <c r="BU127" s="268"/>
      <c r="BV127" s="268"/>
      <c r="BW127" s="268"/>
      <c r="BX127" s="268"/>
      <c r="BY127" s="268"/>
      <c r="BZ127" s="268"/>
      <c r="CA127" s="268"/>
      <c r="CB127" s="268"/>
      <c r="CC127" s="268"/>
      <c r="CD127" s="268"/>
    </row>
    <row r="128" spans="1:82" ht="15.75" customHeight="1">
      <c r="A128" s="268"/>
      <c r="B128" s="268"/>
      <c r="C128" s="268"/>
      <c r="D128" s="268"/>
      <c r="E128" s="268"/>
      <c r="F128" s="268"/>
      <c r="G128" s="268"/>
      <c r="H128" s="268"/>
      <c r="I128" s="268"/>
      <c r="J128" s="268"/>
      <c r="K128" s="268"/>
      <c r="L128" s="271"/>
      <c r="M128" s="262"/>
      <c r="N128" s="263"/>
      <c r="O128" s="263"/>
      <c r="P128" s="263"/>
      <c r="Q128" s="263"/>
      <c r="R128" s="263"/>
      <c r="S128" s="263"/>
      <c r="T128" s="263"/>
      <c r="U128" s="263"/>
      <c r="V128" s="268"/>
      <c r="W128" s="269"/>
      <c r="X128" s="265"/>
      <c r="Y128" s="263"/>
      <c r="Z128" s="263"/>
      <c r="AA128" s="263"/>
      <c r="AB128" s="263"/>
      <c r="AC128" s="263"/>
      <c r="AD128" s="263"/>
      <c r="AE128" s="263"/>
      <c r="AF128" s="263"/>
      <c r="AG128" s="265"/>
      <c r="AH128" s="265"/>
      <c r="AI128" s="265"/>
      <c r="AJ128" s="265"/>
      <c r="AK128" s="265"/>
      <c r="AL128" s="265"/>
      <c r="AM128" s="265"/>
      <c r="AN128" s="265"/>
      <c r="AO128" s="265"/>
      <c r="AP128" s="265"/>
      <c r="AQ128" s="265"/>
      <c r="AR128" s="265"/>
      <c r="AS128" s="265"/>
      <c r="AT128" s="265"/>
      <c r="AU128" s="265"/>
      <c r="AV128" s="265"/>
      <c r="AW128" s="265"/>
      <c r="AX128" s="265"/>
      <c r="AY128" s="265"/>
      <c r="AZ128" s="265"/>
      <c r="BA128" s="265"/>
      <c r="BB128" s="265"/>
      <c r="BC128" s="265"/>
      <c r="BD128" s="265"/>
      <c r="BE128" s="265"/>
      <c r="BF128" s="265"/>
      <c r="BG128" s="265"/>
      <c r="BH128" s="265"/>
      <c r="BI128" s="265"/>
      <c r="BJ128" s="265"/>
      <c r="BK128" s="265"/>
      <c r="BL128" s="265"/>
      <c r="BM128" s="265"/>
      <c r="BN128" s="265"/>
      <c r="BO128" s="265"/>
      <c r="BP128" s="268"/>
      <c r="BQ128" s="268"/>
      <c r="BR128" s="268"/>
      <c r="BS128" s="268"/>
      <c r="BT128" s="268"/>
      <c r="BU128" s="268"/>
      <c r="BV128" s="268"/>
      <c r="BW128" s="268"/>
      <c r="BX128" s="268"/>
      <c r="BY128" s="268"/>
      <c r="BZ128" s="268"/>
      <c r="CA128" s="268"/>
      <c r="CB128" s="268"/>
      <c r="CC128" s="268"/>
      <c r="CD128" s="268"/>
    </row>
    <row r="129" spans="1:82" ht="15.75" customHeight="1">
      <c r="A129" s="268"/>
      <c r="B129" s="268"/>
      <c r="C129" s="268"/>
      <c r="D129" s="268"/>
      <c r="E129" s="268"/>
      <c r="F129" s="268"/>
      <c r="G129" s="268"/>
      <c r="H129" s="268"/>
      <c r="I129" s="268"/>
      <c r="J129" s="268"/>
      <c r="K129" s="268"/>
      <c r="L129" s="271"/>
      <c r="M129" s="262"/>
      <c r="N129" s="263"/>
      <c r="O129" s="263"/>
      <c r="P129" s="263"/>
      <c r="Q129" s="263"/>
      <c r="R129" s="263"/>
      <c r="S129" s="263"/>
      <c r="T129" s="263"/>
      <c r="U129" s="263"/>
      <c r="V129" s="268"/>
      <c r="W129" s="269"/>
      <c r="X129" s="265"/>
      <c r="Y129" s="263"/>
      <c r="Z129" s="263"/>
      <c r="AA129" s="263"/>
      <c r="AB129" s="263"/>
      <c r="AC129" s="263"/>
      <c r="AD129" s="263"/>
      <c r="AE129" s="263"/>
      <c r="AF129" s="263"/>
      <c r="AG129" s="265"/>
      <c r="AH129" s="265"/>
      <c r="AI129" s="265"/>
      <c r="AJ129" s="265"/>
      <c r="AK129" s="265"/>
      <c r="AL129" s="265"/>
      <c r="AM129" s="265"/>
      <c r="AN129" s="265"/>
      <c r="AO129" s="265"/>
      <c r="AP129" s="265"/>
      <c r="AQ129" s="265"/>
      <c r="AR129" s="265"/>
      <c r="AS129" s="265"/>
      <c r="AT129" s="265"/>
      <c r="AU129" s="265"/>
      <c r="AV129" s="265"/>
      <c r="AW129" s="265"/>
      <c r="AX129" s="265"/>
      <c r="AY129" s="265"/>
      <c r="AZ129" s="265"/>
      <c r="BA129" s="265"/>
      <c r="BB129" s="265"/>
      <c r="BC129" s="265"/>
      <c r="BD129" s="265"/>
      <c r="BE129" s="265"/>
      <c r="BF129" s="265"/>
      <c r="BG129" s="265"/>
      <c r="BH129" s="265"/>
      <c r="BI129" s="265"/>
      <c r="BJ129" s="265"/>
      <c r="BK129" s="265"/>
      <c r="BL129" s="265"/>
      <c r="BM129" s="265"/>
      <c r="BN129" s="265"/>
      <c r="BO129" s="265"/>
      <c r="BP129" s="268"/>
      <c r="BQ129" s="268"/>
      <c r="BR129" s="268"/>
      <c r="BS129" s="268"/>
      <c r="BT129" s="268"/>
      <c r="BU129" s="268"/>
      <c r="BV129" s="268"/>
      <c r="BW129" s="268"/>
      <c r="BX129" s="268"/>
      <c r="BY129" s="268"/>
      <c r="BZ129" s="268"/>
      <c r="CA129" s="268"/>
      <c r="CB129" s="268"/>
      <c r="CC129" s="268"/>
      <c r="CD129" s="268"/>
    </row>
    <row r="130" spans="1:82" ht="15.75" customHeight="1">
      <c r="A130" s="268"/>
      <c r="B130" s="268"/>
      <c r="C130" s="268"/>
      <c r="D130" s="268"/>
      <c r="E130" s="268"/>
      <c r="F130" s="268"/>
      <c r="G130" s="268"/>
      <c r="H130" s="268"/>
      <c r="I130" s="268"/>
      <c r="J130" s="268"/>
      <c r="K130" s="268"/>
      <c r="L130" s="271"/>
      <c r="M130" s="262"/>
      <c r="N130" s="263"/>
      <c r="O130" s="263"/>
      <c r="P130" s="263"/>
      <c r="Q130" s="263"/>
      <c r="R130" s="263"/>
      <c r="S130" s="263"/>
      <c r="T130" s="263"/>
      <c r="U130" s="263"/>
      <c r="V130" s="268"/>
      <c r="W130" s="269"/>
      <c r="X130" s="265"/>
      <c r="Y130" s="263"/>
      <c r="Z130" s="263"/>
      <c r="AA130" s="263"/>
      <c r="AB130" s="263"/>
      <c r="AC130" s="263"/>
      <c r="AD130" s="263"/>
      <c r="AE130" s="263"/>
      <c r="AF130" s="263"/>
      <c r="AG130" s="265"/>
      <c r="AH130" s="265"/>
      <c r="AI130" s="265"/>
      <c r="AJ130" s="265"/>
      <c r="AK130" s="265"/>
      <c r="AL130" s="265"/>
      <c r="AM130" s="265"/>
      <c r="AN130" s="265"/>
      <c r="AO130" s="265"/>
      <c r="AP130" s="265"/>
      <c r="AQ130" s="265"/>
      <c r="AR130" s="265"/>
      <c r="AS130" s="265"/>
      <c r="AT130" s="265"/>
      <c r="AU130" s="265"/>
      <c r="AV130" s="265"/>
      <c r="AW130" s="265"/>
      <c r="AX130" s="265"/>
      <c r="AY130" s="265"/>
      <c r="AZ130" s="265"/>
      <c r="BA130" s="265"/>
      <c r="BB130" s="265"/>
      <c r="BC130" s="265"/>
      <c r="BD130" s="265"/>
      <c r="BE130" s="265"/>
      <c r="BF130" s="265"/>
      <c r="BG130" s="265"/>
      <c r="BH130" s="265"/>
      <c r="BI130" s="265"/>
      <c r="BJ130" s="265"/>
      <c r="BK130" s="265"/>
      <c r="BL130" s="265"/>
      <c r="BM130" s="265"/>
      <c r="BN130" s="265"/>
      <c r="BO130" s="265"/>
      <c r="BP130" s="268"/>
      <c r="BQ130" s="268"/>
      <c r="BR130" s="268"/>
      <c r="BS130" s="268"/>
      <c r="BT130" s="268"/>
      <c r="BU130" s="268"/>
      <c r="BV130" s="268"/>
      <c r="BW130" s="268"/>
      <c r="BX130" s="268"/>
      <c r="BY130" s="268"/>
      <c r="BZ130" s="268"/>
      <c r="CA130" s="268"/>
      <c r="CB130" s="268"/>
      <c r="CC130" s="268"/>
      <c r="CD130" s="268"/>
    </row>
    <row r="131" spans="1:82" ht="15.75" customHeight="1">
      <c r="A131" s="268"/>
      <c r="B131" s="268"/>
      <c r="C131" s="268"/>
      <c r="D131" s="268"/>
      <c r="E131" s="268"/>
      <c r="F131" s="268"/>
      <c r="G131" s="268"/>
      <c r="H131" s="268"/>
      <c r="I131" s="268"/>
      <c r="J131" s="268"/>
      <c r="K131" s="268"/>
      <c r="L131" s="271"/>
      <c r="M131" s="262"/>
      <c r="N131" s="263"/>
      <c r="O131" s="263"/>
      <c r="P131" s="263"/>
      <c r="Q131" s="263"/>
      <c r="R131" s="263"/>
      <c r="S131" s="263"/>
      <c r="T131" s="263"/>
      <c r="U131" s="263"/>
      <c r="V131" s="268"/>
      <c r="W131" s="269"/>
      <c r="X131" s="265"/>
      <c r="Y131" s="263"/>
      <c r="Z131" s="263"/>
      <c r="AA131" s="263"/>
      <c r="AB131" s="263"/>
      <c r="AC131" s="263"/>
      <c r="AD131" s="263"/>
      <c r="AE131" s="263"/>
      <c r="AF131" s="263"/>
      <c r="AG131" s="265"/>
      <c r="AH131" s="265"/>
      <c r="AI131" s="265"/>
      <c r="AJ131" s="265"/>
      <c r="AK131" s="265"/>
      <c r="AL131" s="265"/>
      <c r="AM131" s="265"/>
      <c r="AN131" s="265"/>
      <c r="AO131" s="265"/>
      <c r="AP131" s="265"/>
      <c r="AQ131" s="265"/>
      <c r="AR131" s="265"/>
      <c r="AS131" s="265"/>
      <c r="AT131" s="265"/>
      <c r="AU131" s="265"/>
      <c r="AV131" s="265"/>
      <c r="AW131" s="265"/>
      <c r="AX131" s="265"/>
      <c r="AY131" s="265"/>
      <c r="AZ131" s="265"/>
      <c r="BA131" s="265"/>
      <c r="BB131" s="265"/>
      <c r="BC131" s="265"/>
      <c r="BD131" s="265"/>
      <c r="BE131" s="265"/>
      <c r="BF131" s="265"/>
      <c r="BG131" s="265"/>
      <c r="BH131" s="265"/>
      <c r="BI131" s="265"/>
      <c r="BJ131" s="265"/>
      <c r="BK131" s="265"/>
      <c r="BL131" s="265"/>
      <c r="BM131" s="265"/>
      <c r="BN131" s="265"/>
      <c r="BO131" s="265"/>
      <c r="BP131" s="268"/>
      <c r="BQ131" s="268"/>
      <c r="BR131" s="268"/>
      <c r="BS131" s="268"/>
      <c r="BT131" s="268"/>
      <c r="BU131" s="268"/>
      <c r="BV131" s="268"/>
      <c r="BW131" s="268"/>
      <c r="BX131" s="268"/>
      <c r="BY131" s="268"/>
      <c r="BZ131" s="268"/>
      <c r="CA131" s="268"/>
      <c r="CB131" s="268"/>
      <c r="CC131" s="268"/>
      <c r="CD131" s="268"/>
    </row>
    <row r="132" spans="1:82" ht="15.75" customHeight="1">
      <c r="A132" s="268"/>
      <c r="B132" s="268"/>
      <c r="C132" s="268"/>
      <c r="D132" s="268"/>
      <c r="E132" s="268"/>
      <c r="F132" s="268"/>
      <c r="G132" s="268"/>
      <c r="H132" s="268"/>
      <c r="I132" s="268"/>
      <c r="J132" s="268"/>
      <c r="K132" s="268"/>
      <c r="L132" s="271"/>
      <c r="M132" s="262"/>
      <c r="N132" s="263"/>
      <c r="O132" s="263"/>
      <c r="P132" s="263"/>
      <c r="Q132" s="263"/>
      <c r="R132" s="263"/>
      <c r="S132" s="263"/>
      <c r="T132" s="263"/>
      <c r="U132" s="263"/>
      <c r="V132" s="268"/>
      <c r="W132" s="269"/>
      <c r="X132" s="265"/>
      <c r="Y132" s="263"/>
      <c r="Z132" s="263"/>
      <c r="AA132" s="263"/>
      <c r="AB132" s="263"/>
      <c r="AC132" s="263"/>
      <c r="AD132" s="263"/>
      <c r="AE132" s="263"/>
      <c r="AF132" s="263"/>
      <c r="AG132" s="265"/>
      <c r="AH132" s="265"/>
      <c r="AI132" s="265"/>
      <c r="AJ132" s="265"/>
      <c r="AK132" s="265"/>
      <c r="AL132" s="265"/>
      <c r="AM132" s="265"/>
      <c r="AN132" s="265"/>
      <c r="AO132" s="265"/>
      <c r="AP132" s="265"/>
      <c r="AQ132" s="265"/>
      <c r="AR132" s="265"/>
      <c r="AS132" s="265"/>
      <c r="AT132" s="265"/>
      <c r="AU132" s="265"/>
      <c r="AV132" s="265"/>
      <c r="AW132" s="265"/>
      <c r="AX132" s="265"/>
      <c r="AY132" s="265"/>
      <c r="AZ132" s="265"/>
      <c r="BA132" s="265"/>
      <c r="BB132" s="265"/>
      <c r="BC132" s="265"/>
      <c r="BD132" s="265"/>
      <c r="BE132" s="265"/>
      <c r="BF132" s="265"/>
      <c r="BG132" s="265"/>
      <c r="BH132" s="265"/>
      <c r="BI132" s="265"/>
      <c r="BJ132" s="265"/>
      <c r="BK132" s="265"/>
      <c r="BL132" s="265"/>
      <c r="BM132" s="265"/>
      <c r="BN132" s="265"/>
      <c r="BO132" s="265"/>
      <c r="BP132" s="268"/>
      <c r="BQ132" s="268"/>
      <c r="BR132" s="268"/>
      <c r="BS132" s="268"/>
      <c r="BT132" s="268"/>
      <c r="BU132" s="268"/>
      <c r="BV132" s="268"/>
      <c r="BW132" s="268"/>
      <c r="BX132" s="268"/>
      <c r="BY132" s="268"/>
      <c r="BZ132" s="268"/>
      <c r="CA132" s="268"/>
      <c r="CB132" s="268"/>
      <c r="CC132" s="268"/>
      <c r="CD132" s="268"/>
    </row>
    <row r="133" spans="1:82" ht="15.75" customHeight="1">
      <c r="A133" s="268"/>
      <c r="B133" s="268"/>
      <c r="C133" s="268"/>
      <c r="D133" s="268"/>
      <c r="E133" s="268"/>
      <c r="F133" s="268"/>
      <c r="G133" s="268"/>
      <c r="H133" s="268"/>
      <c r="I133" s="268"/>
      <c r="J133" s="268"/>
      <c r="K133" s="268"/>
      <c r="L133" s="271"/>
      <c r="M133" s="262"/>
      <c r="N133" s="263"/>
      <c r="O133" s="263"/>
      <c r="P133" s="263"/>
      <c r="Q133" s="263"/>
      <c r="R133" s="263"/>
      <c r="S133" s="263"/>
      <c r="T133" s="263"/>
      <c r="U133" s="263"/>
      <c r="V133" s="268"/>
      <c r="W133" s="269"/>
      <c r="X133" s="265"/>
      <c r="Y133" s="263"/>
      <c r="Z133" s="263"/>
      <c r="AA133" s="263"/>
      <c r="AB133" s="263"/>
      <c r="AC133" s="263"/>
      <c r="AD133" s="263"/>
      <c r="AE133" s="263"/>
      <c r="AF133" s="263"/>
      <c r="AG133" s="265"/>
      <c r="AH133" s="265"/>
      <c r="AI133" s="265"/>
      <c r="AJ133" s="265"/>
      <c r="AK133" s="265"/>
      <c r="AL133" s="265"/>
      <c r="AM133" s="265"/>
      <c r="AN133" s="265"/>
      <c r="AO133" s="265"/>
      <c r="AP133" s="265"/>
      <c r="AQ133" s="265"/>
      <c r="AR133" s="265"/>
      <c r="AS133" s="265"/>
      <c r="AT133" s="265"/>
      <c r="AU133" s="265"/>
      <c r="AV133" s="265"/>
      <c r="AW133" s="265"/>
      <c r="AX133" s="265"/>
      <c r="AY133" s="265"/>
      <c r="AZ133" s="265"/>
      <c r="BA133" s="265"/>
      <c r="BB133" s="265"/>
      <c r="BC133" s="265"/>
      <c r="BD133" s="265"/>
      <c r="BE133" s="265"/>
      <c r="BF133" s="265"/>
      <c r="BG133" s="265"/>
      <c r="BH133" s="265"/>
      <c r="BI133" s="265"/>
      <c r="BJ133" s="265"/>
      <c r="BK133" s="265"/>
      <c r="BL133" s="265"/>
      <c r="BM133" s="265"/>
      <c r="BN133" s="265"/>
      <c r="BO133" s="265"/>
      <c r="BP133" s="268"/>
      <c r="BQ133" s="268"/>
      <c r="BR133" s="268"/>
      <c r="BS133" s="268"/>
      <c r="BT133" s="268"/>
      <c r="BU133" s="268"/>
      <c r="BV133" s="268"/>
      <c r="BW133" s="268"/>
      <c r="BX133" s="268"/>
      <c r="BY133" s="268"/>
      <c r="BZ133" s="268"/>
      <c r="CA133" s="268"/>
      <c r="CB133" s="268"/>
      <c r="CC133" s="268"/>
      <c r="CD133" s="268"/>
    </row>
    <row r="134" spans="1:82" ht="15.75" customHeight="1">
      <c r="A134" s="268"/>
      <c r="B134" s="268"/>
      <c r="C134" s="268"/>
      <c r="D134" s="268"/>
      <c r="E134" s="268"/>
      <c r="F134" s="268"/>
      <c r="G134" s="268"/>
      <c r="H134" s="268"/>
      <c r="I134" s="268"/>
      <c r="J134" s="268"/>
      <c r="K134" s="268"/>
      <c r="L134" s="271"/>
      <c r="M134" s="262"/>
      <c r="N134" s="263"/>
      <c r="O134" s="263"/>
      <c r="P134" s="263"/>
      <c r="Q134" s="263"/>
      <c r="R134" s="263"/>
      <c r="S134" s="263"/>
      <c r="T134" s="263"/>
      <c r="U134" s="263"/>
      <c r="V134" s="268"/>
      <c r="W134" s="269"/>
      <c r="X134" s="265"/>
      <c r="Y134" s="263"/>
      <c r="Z134" s="263"/>
      <c r="AA134" s="263"/>
      <c r="AB134" s="263"/>
      <c r="AC134" s="263"/>
      <c r="AD134" s="263"/>
      <c r="AE134" s="263"/>
      <c r="AF134" s="263"/>
      <c r="AG134" s="265"/>
      <c r="AH134" s="265"/>
      <c r="AI134" s="265"/>
      <c r="AJ134" s="265"/>
      <c r="AK134" s="265"/>
      <c r="AL134" s="265"/>
      <c r="AM134" s="265"/>
      <c r="AN134" s="265"/>
      <c r="AO134" s="265"/>
      <c r="AP134" s="265"/>
      <c r="AQ134" s="265"/>
      <c r="AR134" s="265"/>
      <c r="AS134" s="265"/>
      <c r="AT134" s="265"/>
      <c r="AU134" s="265"/>
      <c r="AV134" s="265"/>
      <c r="AW134" s="265"/>
      <c r="AX134" s="265"/>
      <c r="AY134" s="265"/>
      <c r="AZ134" s="265"/>
      <c r="BA134" s="265"/>
      <c r="BB134" s="265"/>
      <c r="BC134" s="265"/>
      <c r="BD134" s="265"/>
      <c r="BE134" s="265"/>
      <c r="BF134" s="265"/>
      <c r="BG134" s="265"/>
      <c r="BH134" s="265"/>
      <c r="BI134" s="265"/>
      <c r="BJ134" s="265"/>
      <c r="BK134" s="265"/>
      <c r="BL134" s="265"/>
      <c r="BM134" s="265"/>
      <c r="BN134" s="265"/>
      <c r="BO134" s="265"/>
      <c r="BP134" s="268"/>
      <c r="BQ134" s="268"/>
      <c r="BR134" s="268"/>
      <c r="BS134" s="268"/>
      <c r="BT134" s="268"/>
      <c r="BU134" s="268"/>
      <c r="BV134" s="268"/>
      <c r="BW134" s="268"/>
      <c r="BX134" s="268"/>
      <c r="BY134" s="268"/>
      <c r="BZ134" s="268"/>
      <c r="CA134" s="268"/>
      <c r="CB134" s="268"/>
      <c r="CC134" s="268"/>
      <c r="CD134" s="268"/>
    </row>
    <row r="135" spans="1:82" ht="15.75" customHeight="1">
      <c r="A135" s="268"/>
      <c r="B135" s="268"/>
      <c r="C135" s="268"/>
      <c r="D135" s="268"/>
      <c r="E135" s="268"/>
      <c r="F135" s="268"/>
      <c r="G135" s="268"/>
      <c r="H135" s="268"/>
      <c r="I135" s="268"/>
      <c r="J135" s="268"/>
      <c r="K135" s="268"/>
      <c r="L135" s="271"/>
      <c r="M135" s="262"/>
      <c r="N135" s="263"/>
      <c r="O135" s="263"/>
      <c r="P135" s="263"/>
      <c r="Q135" s="263"/>
      <c r="R135" s="263"/>
      <c r="S135" s="263"/>
      <c r="T135" s="263"/>
      <c r="U135" s="263"/>
      <c r="V135" s="268"/>
      <c r="W135" s="269"/>
      <c r="X135" s="265"/>
      <c r="Y135" s="263"/>
      <c r="Z135" s="263"/>
      <c r="AA135" s="263"/>
      <c r="AB135" s="263"/>
      <c r="AC135" s="263"/>
      <c r="AD135" s="263"/>
      <c r="AE135" s="263"/>
      <c r="AF135" s="263"/>
      <c r="AG135" s="265"/>
      <c r="AH135" s="265"/>
      <c r="AI135" s="265"/>
      <c r="AJ135" s="265"/>
      <c r="AK135" s="265"/>
      <c r="AL135" s="265"/>
      <c r="AM135" s="265"/>
      <c r="AN135" s="265"/>
      <c r="AO135" s="265"/>
      <c r="AP135" s="265"/>
      <c r="AQ135" s="265"/>
      <c r="AR135" s="265"/>
      <c r="AS135" s="265"/>
      <c r="AT135" s="265"/>
      <c r="AU135" s="265"/>
      <c r="AV135" s="265"/>
      <c r="AW135" s="265"/>
      <c r="AX135" s="265"/>
      <c r="AY135" s="265"/>
      <c r="AZ135" s="265"/>
      <c r="BA135" s="265"/>
      <c r="BB135" s="265"/>
      <c r="BC135" s="265"/>
      <c r="BD135" s="265"/>
      <c r="BE135" s="265"/>
      <c r="BF135" s="265"/>
      <c r="BG135" s="265"/>
      <c r="BH135" s="265"/>
      <c r="BI135" s="265"/>
      <c r="BJ135" s="265"/>
      <c r="BK135" s="265"/>
      <c r="BL135" s="265"/>
      <c r="BM135" s="265"/>
      <c r="BN135" s="265"/>
      <c r="BO135" s="265"/>
      <c r="BP135" s="268"/>
      <c r="BQ135" s="268"/>
      <c r="BR135" s="268"/>
      <c r="BS135" s="268"/>
      <c r="BT135" s="268"/>
      <c r="BU135" s="268"/>
      <c r="BV135" s="268"/>
      <c r="BW135" s="268"/>
      <c r="BX135" s="268"/>
      <c r="BY135" s="268"/>
      <c r="BZ135" s="268"/>
      <c r="CA135" s="268"/>
      <c r="CB135" s="268"/>
      <c r="CC135" s="268"/>
      <c r="CD135" s="268"/>
    </row>
    <row r="136" spans="1:82" ht="15.75" customHeight="1">
      <c r="A136" s="268"/>
      <c r="B136" s="268"/>
      <c r="C136" s="268"/>
      <c r="D136" s="268"/>
      <c r="E136" s="268"/>
      <c r="F136" s="268"/>
      <c r="G136" s="268"/>
      <c r="H136" s="268"/>
      <c r="I136" s="268"/>
      <c r="J136" s="268"/>
      <c r="K136" s="268"/>
      <c r="L136" s="271"/>
      <c r="M136" s="262"/>
      <c r="N136" s="263"/>
      <c r="O136" s="263"/>
      <c r="P136" s="263"/>
      <c r="Q136" s="263"/>
      <c r="R136" s="263"/>
      <c r="S136" s="263"/>
      <c r="T136" s="263"/>
      <c r="U136" s="263"/>
      <c r="V136" s="268"/>
      <c r="W136" s="269"/>
      <c r="X136" s="265"/>
      <c r="Y136" s="263"/>
      <c r="Z136" s="263"/>
      <c r="AA136" s="263"/>
      <c r="AB136" s="263"/>
      <c r="AC136" s="263"/>
      <c r="AD136" s="263"/>
      <c r="AE136" s="263"/>
      <c r="AF136" s="263"/>
      <c r="AG136" s="265"/>
      <c r="AH136" s="265"/>
      <c r="AI136" s="265"/>
      <c r="AJ136" s="265"/>
      <c r="AK136" s="265"/>
      <c r="AL136" s="265"/>
      <c r="AM136" s="265"/>
      <c r="AN136" s="265"/>
      <c r="AO136" s="265"/>
      <c r="AP136" s="265"/>
      <c r="AQ136" s="265"/>
      <c r="AR136" s="265"/>
      <c r="AS136" s="265"/>
      <c r="AT136" s="265"/>
      <c r="AU136" s="265"/>
      <c r="AV136" s="265"/>
      <c r="AW136" s="265"/>
      <c r="AX136" s="265"/>
      <c r="AY136" s="265"/>
      <c r="AZ136" s="265"/>
      <c r="BA136" s="265"/>
      <c r="BB136" s="265"/>
      <c r="BC136" s="265"/>
      <c r="BD136" s="265"/>
      <c r="BE136" s="265"/>
      <c r="BF136" s="265"/>
      <c r="BG136" s="265"/>
      <c r="BH136" s="265"/>
      <c r="BI136" s="265"/>
      <c r="BJ136" s="265"/>
      <c r="BK136" s="265"/>
      <c r="BL136" s="265"/>
      <c r="BM136" s="265"/>
      <c r="BN136" s="265"/>
      <c r="BO136" s="265"/>
      <c r="BP136" s="268"/>
      <c r="BQ136" s="268"/>
      <c r="BR136" s="268"/>
      <c r="BS136" s="268"/>
      <c r="BT136" s="268"/>
      <c r="BU136" s="268"/>
      <c r="BV136" s="268"/>
      <c r="BW136" s="268"/>
      <c r="BX136" s="268"/>
      <c r="BY136" s="268"/>
      <c r="BZ136" s="268"/>
      <c r="CA136" s="268"/>
      <c r="CB136" s="268"/>
      <c r="CC136" s="268"/>
      <c r="CD136" s="268"/>
    </row>
    <row r="137" spans="1:82" ht="15.75" customHeight="1">
      <c r="A137" s="268"/>
      <c r="B137" s="268"/>
      <c r="C137" s="268"/>
      <c r="D137" s="268"/>
      <c r="E137" s="268"/>
      <c r="F137" s="268"/>
      <c r="G137" s="268"/>
      <c r="H137" s="268"/>
      <c r="I137" s="268"/>
      <c r="J137" s="268"/>
      <c r="K137" s="268"/>
      <c r="L137" s="271"/>
      <c r="M137" s="262"/>
      <c r="N137" s="263"/>
      <c r="O137" s="263"/>
      <c r="P137" s="263"/>
      <c r="Q137" s="263"/>
      <c r="R137" s="263"/>
      <c r="S137" s="263"/>
      <c r="T137" s="263"/>
      <c r="U137" s="263"/>
      <c r="V137" s="268"/>
      <c r="W137" s="269"/>
      <c r="X137" s="265"/>
      <c r="Y137" s="263"/>
      <c r="Z137" s="263"/>
      <c r="AA137" s="263"/>
      <c r="AB137" s="263"/>
      <c r="AC137" s="263"/>
      <c r="AD137" s="263"/>
      <c r="AE137" s="263"/>
      <c r="AF137" s="263"/>
      <c r="AG137" s="265"/>
      <c r="AH137" s="265"/>
      <c r="AI137" s="265"/>
      <c r="AJ137" s="265"/>
      <c r="AK137" s="265"/>
      <c r="AL137" s="265"/>
      <c r="AM137" s="265"/>
      <c r="AN137" s="265"/>
      <c r="AO137" s="265"/>
      <c r="AP137" s="265"/>
      <c r="AQ137" s="265"/>
      <c r="AR137" s="265"/>
      <c r="AS137" s="265"/>
      <c r="AT137" s="265"/>
      <c r="AU137" s="265"/>
      <c r="AV137" s="265"/>
      <c r="AW137" s="265"/>
      <c r="AX137" s="265"/>
      <c r="AY137" s="265"/>
      <c r="AZ137" s="265"/>
      <c r="BA137" s="265"/>
      <c r="BB137" s="265"/>
      <c r="BC137" s="265"/>
      <c r="BD137" s="265"/>
      <c r="BE137" s="265"/>
      <c r="BF137" s="265"/>
      <c r="BG137" s="265"/>
      <c r="BH137" s="265"/>
      <c r="BI137" s="265"/>
      <c r="BJ137" s="265"/>
      <c r="BK137" s="265"/>
      <c r="BL137" s="265"/>
      <c r="BM137" s="265"/>
      <c r="BN137" s="265"/>
      <c r="BO137" s="265"/>
      <c r="BP137" s="268"/>
      <c r="BQ137" s="268"/>
      <c r="BR137" s="268"/>
      <c r="BS137" s="268"/>
      <c r="BT137" s="268"/>
      <c r="BU137" s="268"/>
      <c r="BV137" s="268"/>
      <c r="BW137" s="268"/>
      <c r="BX137" s="268"/>
      <c r="BY137" s="268"/>
      <c r="BZ137" s="268"/>
      <c r="CA137" s="268"/>
      <c r="CB137" s="268"/>
      <c r="CC137" s="268"/>
      <c r="CD137" s="268"/>
    </row>
    <row r="138" spans="1:82" ht="15.75" customHeight="1">
      <c r="A138" s="268"/>
      <c r="B138" s="268"/>
      <c r="C138" s="268"/>
      <c r="D138" s="268"/>
      <c r="E138" s="268"/>
      <c r="F138" s="268"/>
      <c r="G138" s="268"/>
      <c r="H138" s="268"/>
      <c r="I138" s="268"/>
      <c r="J138" s="268"/>
      <c r="K138" s="268"/>
      <c r="L138" s="271"/>
      <c r="M138" s="262"/>
      <c r="N138" s="263"/>
      <c r="O138" s="263"/>
      <c r="P138" s="263"/>
      <c r="Q138" s="263"/>
      <c r="R138" s="263"/>
      <c r="S138" s="263"/>
      <c r="T138" s="263"/>
      <c r="U138" s="263"/>
      <c r="V138" s="268"/>
      <c r="W138" s="269"/>
      <c r="X138" s="265"/>
      <c r="Y138" s="263"/>
      <c r="Z138" s="263"/>
      <c r="AA138" s="263"/>
      <c r="AB138" s="263"/>
      <c r="AC138" s="263"/>
      <c r="AD138" s="263"/>
      <c r="AE138" s="263"/>
      <c r="AF138" s="263"/>
      <c r="AG138" s="265"/>
      <c r="AH138" s="265"/>
      <c r="AI138" s="265"/>
      <c r="AJ138" s="265"/>
      <c r="AK138" s="265"/>
      <c r="AL138" s="265"/>
      <c r="AM138" s="265"/>
      <c r="AN138" s="265"/>
      <c r="AO138" s="265"/>
      <c r="AP138" s="265"/>
      <c r="AQ138" s="265"/>
      <c r="AR138" s="265"/>
      <c r="AS138" s="265"/>
      <c r="AT138" s="265"/>
      <c r="AU138" s="265"/>
      <c r="AV138" s="265"/>
      <c r="AW138" s="265"/>
      <c r="AX138" s="265"/>
      <c r="AY138" s="265"/>
      <c r="AZ138" s="265"/>
      <c r="BA138" s="265"/>
      <c r="BB138" s="265"/>
      <c r="BC138" s="265"/>
      <c r="BD138" s="265"/>
      <c r="BE138" s="265"/>
      <c r="BF138" s="265"/>
      <c r="BG138" s="265"/>
      <c r="BH138" s="265"/>
      <c r="BI138" s="265"/>
      <c r="BJ138" s="265"/>
      <c r="BK138" s="265"/>
      <c r="BL138" s="265"/>
      <c r="BM138" s="265"/>
      <c r="BN138" s="265"/>
      <c r="BO138" s="265"/>
      <c r="BP138" s="268"/>
      <c r="BQ138" s="268"/>
      <c r="BR138" s="268"/>
      <c r="BS138" s="268"/>
      <c r="BT138" s="268"/>
      <c r="BU138" s="268"/>
      <c r="BV138" s="268"/>
      <c r="BW138" s="268"/>
      <c r="BX138" s="268"/>
      <c r="BY138" s="268"/>
      <c r="BZ138" s="268"/>
      <c r="CA138" s="268"/>
      <c r="CB138" s="268"/>
      <c r="CC138" s="268"/>
      <c r="CD138" s="268"/>
    </row>
    <row r="139" spans="1:82" ht="15.75" customHeight="1">
      <c r="A139" s="268"/>
      <c r="B139" s="268"/>
      <c r="C139" s="268"/>
      <c r="D139" s="268"/>
      <c r="E139" s="268"/>
      <c r="F139" s="268"/>
      <c r="G139" s="268"/>
      <c r="H139" s="268"/>
      <c r="I139" s="268"/>
      <c r="J139" s="268"/>
      <c r="K139" s="268"/>
      <c r="L139" s="271"/>
      <c r="M139" s="262"/>
      <c r="N139" s="263"/>
      <c r="O139" s="263"/>
      <c r="P139" s="263"/>
      <c r="Q139" s="263"/>
      <c r="R139" s="263"/>
      <c r="S139" s="263"/>
      <c r="T139" s="263"/>
      <c r="U139" s="263"/>
      <c r="V139" s="268"/>
      <c r="W139" s="269"/>
      <c r="X139" s="265"/>
      <c r="Y139" s="263"/>
      <c r="Z139" s="263"/>
      <c r="AA139" s="263"/>
      <c r="AB139" s="263"/>
      <c r="AC139" s="263"/>
      <c r="AD139" s="263"/>
      <c r="AE139" s="263"/>
      <c r="AF139" s="263"/>
      <c r="AG139" s="265"/>
      <c r="AH139" s="265"/>
      <c r="AI139" s="265"/>
      <c r="AJ139" s="265"/>
      <c r="AK139" s="265"/>
      <c r="AL139" s="265"/>
      <c r="AM139" s="265"/>
      <c r="AN139" s="265"/>
      <c r="AO139" s="265"/>
      <c r="AP139" s="265"/>
      <c r="AQ139" s="265"/>
      <c r="AR139" s="265"/>
      <c r="AS139" s="265"/>
      <c r="AT139" s="265"/>
      <c r="AU139" s="265"/>
      <c r="AV139" s="265"/>
      <c r="AW139" s="265"/>
      <c r="AX139" s="265"/>
      <c r="AY139" s="265"/>
      <c r="AZ139" s="265"/>
      <c r="BA139" s="265"/>
      <c r="BB139" s="265"/>
      <c r="BC139" s="265"/>
      <c r="BD139" s="265"/>
      <c r="BE139" s="265"/>
      <c r="BF139" s="265"/>
      <c r="BG139" s="265"/>
      <c r="BH139" s="265"/>
      <c r="BI139" s="265"/>
      <c r="BJ139" s="265"/>
      <c r="BK139" s="265"/>
      <c r="BL139" s="265"/>
      <c r="BM139" s="265"/>
      <c r="BN139" s="265"/>
      <c r="BO139" s="265"/>
      <c r="BP139" s="268"/>
      <c r="BQ139" s="268"/>
      <c r="BR139" s="268"/>
      <c r="BS139" s="268"/>
      <c r="BT139" s="268"/>
      <c r="BU139" s="268"/>
      <c r="BV139" s="268"/>
      <c r="BW139" s="268"/>
      <c r="BX139" s="268"/>
      <c r="BY139" s="268"/>
      <c r="BZ139" s="268"/>
      <c r="CA139" s="268"/>
      <c r="CB139" s="268"/>
      <c r="CC139" s="268"/>
      <c r="CD139" s="268"/>
    </row>
    <row r="140" spans="1:82" ht="15.75" customHeight="1">
      <c r="A140" s="268"/>
      <c r="B140" s="268"/>
      <c r="C140" s="268"/>
      <c r="D140" s="268"/>
      <c r="E140" s="268"/>
      <c r="F140" s="268"/>
      <c r="G140" s="268"/>
      <c r="H140" s="268"/>
      <c r="I140" s="268"/>
      <c r="J140" s="268"/>
      <c r="K140" s="268"/>
      <c r="L140" s="271"/>
      <c r="M140" s="262"/>
      <c r="N140" s="263"/>
      <c r="O140" s="263"/>
      <c r="P140" s="263"/>
      <c r="Q140" s="263"/>
      <c r="R140" s="263"/>
      <c r="S140" s="263"/>
      <c r="T140" s="263"/>
      <c r="U140" s="263"/>
      <c r="V140" s="268"/>
      <c r="W140" s="269"/>
      <c r="X140" s="265"/>
      <c r="Y140" s="263"/>
      <c r="Z140" s="263"/>
      <c r="AA140" s="263"/>
      <c r="AB140" s="263"/>
      <c r="AC140" s="263"/>
      <c r="AD140" s="263"/>
      <c r="AE140" s="263"/>
      <c r="AF140" s="263"/>
      <c r="AG140" s="265"/>
      <c r="AH140" s="265"/>
      <c r="AI140" s="265"/>
      <c r="AJ140" s="265"/>
      <c r="AK140" s="265"/>
      <c r="AL140" s="265"/>
      <c r="AM140" s="265"/>
      <c r="AN140" s="265"/>
      <c r="AO140" s="265"/>
      <c r="AP140" s="265"/>
      <c r="AQ140" s="265"/>
      <c r="AR140" s="265"/>
      <c r="AS140" s="265"/>
      <c r="AT140" s="265"/>
      <c r="AU140" s="265"/>
      <c r="AV140" s="265"/>
      <c r="AW140" s="265"/>
      <c r="AX140" s="265"/>
      <c r="AY140" s="265"/>
      <c r="AZ140" s="265"/>
      <c r="BA140" s="265"/>
      <c r="BB140" s="265"/>
      <c r="BC140" s="265"/>
      <c r="BD140" s="265"/>
      <c r="BE140" s="265"/>
      <c r="BF140" s="265"/>
      <c r="BG140" s="265"/>
      <c r="BH140" s="265"/>
      <c r="BI140" s="265"/>
      <c r="BJ140" s="265"/>
      <c r="BK140" s="265"/>
      <c r="BL140" s="265"/>
      <c r="BM140" s="265"/>
      <c r="BN140" s="265"/>
      <c r="BO140" s="265"/>
      <c r="BP140" s="268"/>
      <c r="BQ140" s="268"/>
      <c r="BR140" s="268"/>
      <c r="BS140" s="268"/>
      <c r="BT140" s="268"/>
      <c r="BU140" s="268"/>
      <c r="BV140" s="268"/>
      <c r="BW140" s="268"/>
      <c r="BX140" s="268"/>
      <c r="BY140" s="268"/>
      <c r="BZ140" s="268"/>
      <c r="CA140" s="268"/>
      <c r="CB140" s="268"/>
      <c r="CC140" s="268"/>
      <c r="CD140" s="268"/>
    </row>
    <row r="141" spans="1:82" ht="15.75" customHeight="1">
      <c r="A141" s="268"/>
      <c r="B141" s="268"/>
      <c r="C141" s="268"/>
      <c r="D141" s="268"/>
      <c r="E141" s="268"/>
      <c r="F141" s="268"/>
      <c r="G141" s="268"/>
      <c r="H141" s="268"/>
      <c r="I141" s="268"/>
      <c r="J141" s="268"/>
      <c r="K141" s="268"/>
      <c r="L141" s="271"/>
      <c r="M141" s="262"/>
      <c r="N141" s="263"/>
      <c r="O141" s="263"/>
      <c r="P141" s="263"/>
      <c r="Q141" s="263"/>
      <c r="R141" s="263"/>
      <c r="S141" s="263"/>
      <c r="T141" s="263"/>
      <c r="U141" s="263"/>
      <c r="V141" s="268"/>
      <c r="W141" s="269"/>
      <c r="X141" s="265"/>
      <c r="Y141" s="263"/>
      <c r="Z141" s="263"/>
      <c r="AA141" s="263"/>
      <c r="AB141" s="263"/>
      <c r="AC141" s="263"/>
      <c r="AD141" s="263"/>
      <c r="AE141" s="263"/>
      <c r="AF141" s="263"/>
      <c r="AG141" s="265"/>
      <c r="AH141" s="265"/>
      <c r="AI141" s="265"/>
      <c r="AJ141" s="265"/>
      <c r="AK141" s="265"/>
      <c r="AL141" s="265"/>
      <c r="AM141" s="265"/>
      <c r="AN141" s="265"/>
      <c r="AO141" s="265"/>
      <c r="AP141" s="265"/>
      <c r="AQ141" s="265"/>
      <c r="AR141" s="265"/>
      <c r="AS141" s="265"/>
      <c r="AT141" s="265"/>
      <c r="AU141" s="265"/>
      <c r="AV141" s="265"/>
      <c r="AW141" s="265"/>
      <c r="AX141" s="265"/>
      <c r="AY141" s="265"/>
      <c r="AZ141" s="265"/>
      <c r="BA141" s="265"/>
      <c r="BB141" s="265"/>
      <c r="BC141" s="265"/>
      <c r="BD141" s="265"/>
      <c r="BE141" s="265"/>
      <c r="BF141" s="265"/>
      <c r="BG141" s="265"/>
      <c r="BH141" s="265"/>
      <c r="BI141" s="265"/>
      <c r="BJ141" s="265"/>
      <c r="BK141" s="265"/>
      <c r="BL141" s="265"/>
      <c r="BM141" s="265"/>
      <c r="BN141" s="265"/>
      <c r="BO141" s="265"/>
      <c r="BP141" s="268"/>
      <c r="BQ141" s="268"/>
      <c r="BR141" s="268"/>
      <c r="BS141" s="268"/>
      <c r="BT141" s="268"/>
      <c r="BU141" s="268"/>
      <c r="BV141" s="268"/>
      <c r="BW141" s="268"/>
      <c r="BX141" s="268"/>
      <c r="BY141" s="268"/>
      <c r="BZ141" s="268"/>
      <c r="CA141" s="268"/>
      <c r="CB141" s="268"/>
      <c r="CC141" s="268"/>
      <c r="CD141" s="268"/>
    </row>
    <row r="142" spans="1:82" ht="15.75" customHeight="1">
      <c r="A142" s="268"/>
      <c r="B142" s="268"/>
      <c r="C142" s="268"/>
      <c r="D142" s="268"/>
      <c r="E142" s="268"/>
      <c r="F142" s="268"/>
      <c r="G142" s="268"/>
      <c r="H142" s="268"/>
      <c r="I142" s="268"/>
      <c r="J142" s="268"/>
      <c r="K142" s="268"/>
      <c r="L142" s="271"/>
      <c r="M142" s="262"/>
      <c r="N142" s="263"/>
      <c r="O142" s="263"/>
      <c r="P142" s="263"/>
      <c r="Q142" s="263"/>
      <c r="R142" s="263"/>
      <c r="S142" s="263"/>
      <c r="T142" s="263"/>
      <c r="U142" s="263"/>
      <c r="V142" s="268"/>
      <c r="W142" s="269"/>
      <c r="X142" s="265"/>
      <c r="Y142" s="263"/>
      <c r="Z142" s="263"/>
      <c r="AA142" s="263"/>
      <c r="AB142" s="263"/>
      <c r="AC142" s="263"/>
      <c r="AD142" s="263"/>
      <c r="AE142" s="263"/>
      <c r="AF142" s="263"/>
      <c r="AG142" s="265"/>
      <c r="AH142" s="265"/>
      <c r="AI142" s="265"/>
      <c r="AJ142" s="265"/>
      <c r="AK142" s="265"/>
      <c r="AL142" s="265"/>
      <c r="AM142" s="265"/>
      <c r="AN142" s="265"/>
      <c r="AO142" s="265"/>
      <c r="AP142" s="265"/>
      <c r="AQ142" s="265"/>
      <c r="AR142" s="265"/>
      <c r="AS142" s="265"/>
      <c r="AT142" s="265"/>
      <c r="AU142" s="265"/>
      <c r="AV142" s="265"/>
      <c r="AW142" s="265"/>
      <c r="AX142" s="265"/>
      <c r="AY142" s="265"/>
      <c r="AZ142" s="265"/>
      <c r="BA142" s="265"/>
      <c r="BB142" s="265"/>
      <c r="BC142" s="265"/>
      <c r="BD142" s="265"/>
      <c r="BE142" s="265"/>
      <c r="BF142" s="265"/>
      <c r="BG142" s="265"/>
      <c r="BH142" s="265"/>
      <c r="BI142" s="265"/>
      <c r="BJ142" s="265"/>
      <c r="BK142" s="265"/>
      <c r="BL142" s="265"/>
      <c r="BM142" s="265"/>
      <c r="BN142" s="265"/>
      <c r="BO142" s="265"/>
      <c r="BP142" s="268"/>
      <c r="BQ142" s="268"/>
      <c r="BR142" s="268"/>
      <c r="BS142" s="268"/>
      <c r="BT142" s="268"/>
      <c r="BU142" s="268"/>
      <c r="BV142" s="268"/>
      <c r="BW142" s="268"/>
      <c r="BX142" s="268"/>
      <c r="BY142" s="268"/>
      <c r="BZ142" s="268"/>
      <c r="CA142" s="268"/>
      <c r="CB142" s="268"/>
      <c r="CC142" s="268"/>
      <c r="CD142" s="268"/>
    </row>
    <row r="143" spans="1:82" ht="15.75" customHeight="1">
      <c r="A143" s="268"/>
      <c r="B143" s="268"/>
      <c r="C143" s="268"/>
      <c r="D143" s="268"/>
      <c r="E143" s="268"/>
      <c r="F143" s="268"/>
      <c r="G143" s="268"/>
      <c r="H143" s="268"/>
      <c r="I143" s="268"/>
      <c r="J143" s="268"/>
      <c r="K143" s="268"/>
      <c r="L143" s="271"/>
      <c r="M143" s="262"/>
      <c r="N143" s="263"/>
      <c r="O143" s="263"/>
      <c r="P143" s="263"/>
      <c r="Q143" s="263"/>
      <c r="R143" s="263"/>
      <c r="S143" s="263"/>
      <c r="T143" s="263"/>
      <c r="U143" s="263"/>
      <c r="V143" s="268"/>
      <c r="W143" s="269"/>
      <c r="X143" s="265"/>
      <c r="Y143" s="263"/>
      <c r="Z143" s="263"/>
      <c r="AA143" s="263"/>
      <c r="AB143" s="263"/>
      <c r="AC143" s="263"/>
      <c r="AD143" s="263"/>
      <c r="AE143" s="263"/>
      <c r="AF143" s="263"/>
      <c r="AG143" s="265"/>
      <c r="AH143" s="265"/>
      <c r="AI143" s="265"/>
      <c r="AJ143" s="265"/>
      <c r="AK143" s="265"/>
      <c r="AL143" s="265"/>
      <c r="AM143" s="265"/>
      <c r="AN143" s="265"/>
      <c r="AO143" s="265"/>
      <c r="AP143" s="265"/>
      <c r="AQ143" s="265"/>
      <c r="AR143" s="265"/>
      <c r="AS143" s="265"/>
      <c r="AT143" s="265"/>
      <c r="AU143" s="265"/>
      <c r="AV143" s="265"/>
      <c r="AW143" s="265"/>
      <c r="AX143" s="265"/>
      <c r="AY143" s="265"/>
      <c r="AZ143" s="265"/>
      <c r="BA143" s="265"/>
      <c r="BB143" s="265"/>
      <c r="BC143" s="265"/>
      <c r="BD143" s="265"/>
      <c r="BE143" s="265"/>
      <c r="BF143" s="265"/>
      <c r="BG143" s="265"/>
      <c r="BH143" s="265"/>
      <c r="BI143" s="265"/>
      <c r="BJ143" s="265"/>
      <c r="BK143" s="265"/>
      <c r="BL143" s="265"/>
      <c r="BM143" s="265"/>
      <c r="BN143" s="265"/>
      <c r="BO143" s="265"/>
      <c r="BP143" s="268"/>
      <c r="BQ143" s="268"/>
      <c r="BR143" s="268"/>
      <c r="BS143" s="268"/>
      <c r="BT143" s="268"/>
      <c r="BU143" s="268"/>
      <c r="BV143" s="268"/>
      <c r="BW143" s="268"/>
      <c r="BX143" s="268"/>
      <c r="BY143" s="268"/>
      <c r="BZ143" s="268"/>
      <c r="CA143" s="268"/>
      <c r="CB143" s="268"/>
      <c r="CC143" s="268"/>
      <c r="CD143" s="268"/>
    </row>
    <row r="144" spans="1:82" ht="15.75" customHeight="1">
      <c r="A144" s="268"/>
      <c r="B144" s="268"/>
      <c r="C144" s="268"/>
      <c r="D144" s="268"/>
      <c r="E144" s="268"/>
      <c r="F144" s="268"/>
      <c r="G144" s="268"/>
      <c r="H144" s="268"/>
      <c r="I144" s="268"/>
      <c r="J144" s="268"/>
      <c r="K144" s="268"/>
      <c r="L144" s="271"/>
      <c r="M144" s="262"/>
      <c r="N144" s="263"/>
      <c r="O144" s="263"/>
      <c r="P144" s="263"/>
      <c r="Q144" s="263"/>
      <c r="R144" s="263"/>
      <c r="S144" s="263"/>
      <c r="T144" s="263"/>
      <c r="U144" s="263"/>
      <c r="V144" s="268"/>
      <c r="W144" s="269"/>
      <c r="X144" s="265"/>
      <c r="Y144" s="263"/>
      <c r="Z144" s="263"/>
      <c r="AA144" s="263"/>
      <c r="AB144" s="263"/>
      <c r="AC144" s="263"/>
      <c r="AD144" s="263"/>
      <c r="AE144" s="263"/>
      <c r="AF144" s="263"/>
      <c r="AG144" s="265"/>
      <c r="AH144" s="265"/>
      <c r="AI144" s="265"/>
      <c r="AJ144" s="265"/>
      <c r="AK144" s="265"/>
      <c r="AL144" s="265"/>
      <c r="AM144" s="265"/>
      <c r="AN144" s="265"/>
      <c r="AO144" s="265"/>
      <c r="AP144" s="265"/>
      <c r="AQ144" s="265"/>
      <c r="AR144" s="265"/>
      <c r="AS144" s="265"/>
      <c r="AT144" s="265"/>
      <c r="AU144" s="265"/>
      <c r="AV144" s="265"/>
      <c r="AW144" s="265"/>
      <c r="AX144" s="265"/>
      <c r="AY144" s="265"/>
      <c r="AZ144" s="265"/>
      <c r="BA144" s="265"/>
      <c r="BB144" s="265"/>
      <c r="BC144" s="265"/>
      <c r="BD144" s="265"/>
      <c r="BE144" s="265"/>
      <c r="BF144" s="265"/>
      <c r="BG144" s="265"/>
      <c r="BH144" s="265"/>
      <c r="BI144" s="265"/>
      <c r="BJ144" s="265"/>
      <c r="BK144" s="265"/>
      <c r="BL144" s="265"/>
      <c r="BM144" s="265"/>
      <c r="BN144" s="265"/>
      <c r="BO144" s="265"/>
      <c r="BP144" s="268"/>
      <c r="BQ144" s="268"/>
      <c r="BR144" s="268"/>
      <c r="BS144" s="268"/>
      <c r="BT144" s="268"/>
      <c r="BU144" s="268"/>
      <c r="BV144" s="268"/>
      <c r="BW144" s="268"/>
      <c r="BX144" s="268"/>
      <c r="BY144" s="268"/>
      <c r="BZ144" s="268"/>
      <c r="CA144" s="268"/>
      <c r="CB144" s="268"/>
      <c r="CC144" s="268"/>
      <c r="CD144" s="268"/>
    </row>
    <row r="145" spans="1:82" ht="15.75" customHeight="1">
      <c r="A145" s="268"/>
      <c r="B145" s="268"/>
      <c r="C145" s="268"/>
      <c r="D145" s="268"/>
      <c r="E145" s="268"/>
      <c r="F145" s="268"/>
      <c r="G145" s="268"/>
      <c r="H145" s="268"/>
      <c r="I145" s="268"/>
      <c r="J145" s="268"/>
      <c r="K145" s="268"/>
      <c r="L145" s="271"/>
      <c r="M145" s="262"/>
      <c r="N145" s="263"/>
      <c r="O145" s="263"/>
      <c r="P145" s="263"/>
      <c r="Q145" s="263"/>
      <c r="R145" s="263"/>
      <c r="S145" s="263"/>
      <c r="T145" s="263"/>
      <c r="U145" s="263"/>
      <c r="V145" s="268"/>
      <c r="W145" s="269"/>
      <c r="X145" s="265"/>
      <c r="Y145" s="263"/>
      <c r="Z145" s="263"/>
      <c r="AA145" s="263"/>
      <c r="AB145" s="263"/>
      <c r="AC145" s="263"/>
      <c r="AD145" s="263"/>
      <c r="AE145" s="263"/>
      <c r="AF145" s="263"/>
      <c r="AG145" s="265"/>
      <c r="AH145" s="265"/>
      <c r="AI145" s="265"/>
      <c r="AJ145" s="265"/>
      <c r="AK145" s="265"/>
      <c r="AL145" s="265"/>
      <c r="AM145" s="265"/>
      <c r="AN145" s="265"/>
      <c r="AO145" s="265"/>
      <c r="AP145" s="265"/>
      <c r="AQ145" s="265"/>
      <c r="AR145" s="265"/>
      <c r="AS145" s="265"/>
      <c r="AT145" s="265"/>
      <c r="AU145" s="265"/>
      <c r="AV145" s="265"/>
      <c r="AW145" s="265"/>
      <c r="AX145" s="265"/>
      <c r="AY145" s="265"/>
      <c r="AZ145" s="265"/>
      <c r="BA145" s="265"/>
      <c r="BB145" s="265"/>
      <c r="BC145" s="265"/>
      <c r="BD145" s="265"/>
      <c r="BE145" s="265"/>
      <c r="BF145" s="265"/>
      <c r="BG145" s="265"/>
      <c r="BH145" s="265"/>
      <c r="BI145" s="265"/>
      <c r="BJ145" s="265"/>
      <c r="BK145" s="265"/>
      <c r="BL145" s="265"/>
      <c r="BM145" s="265"/>
      <c r="BN145" s="265"/>
      <c r="BO145" s="265"/>
      <c r="BP145" s="268"/>
      <c r="BQ145" s="268"/>
      <c r="BR145" s="268"/>
      <c r="BS145" s="268"/>
      <c r="BT145" s="268"/>
      <c r="BU145" s="268"/>
      <c r="BV145" s="268"/>
      <c r="BW145" s="268"/>
      <c r="BX145" s="268"/>
      <c r="BY145" s="268"/>
      <c r="BZ145" s="268"/>
      <c r="CA145" s="268"/>
      <c r="CB145" s="268"/>
      <c r="CC145" s="268"/>
      <c r="CD145" s="268"/>
    </row>
    <row r="146" spans="1:82" ht="15.75" customHeight="1">
      <c r="A146" s="268"/>
      <c r="B146" s="268"/>
      <c r="C146" s="268"/>
      <c r="D146" s="268"/>
      <c r="E146" s="268"/>
      <c r="F146" s="268"/>
      <c r="G146" s="268"/>
      <c r="H146" s="268"/>
      <c r="I146" s="268"/>
      <c r="J146" s="268"/>
      <c r="K146" s="268"/>
      <c r="L146" s="271"/>
      <c r="M146" s="262"/>
      <c r="N146" s="263"/>
      <c r="O146" s="263"/>
      <c r="P146" s="263"/>
      <c r="Q146" s="263"/>
      <c r="R146" s="263"/>
      <c r="S146" s="263"/>
      <c r="T146" s="263"/>
      <c r="U146" s="263"/>
      <c r="V146" s="268"/>
      <c r="W146" s="269"/>
      <c r="X146" s="265"/>
      <c r="Y146" s="263"/>
      <c r="Z146" s="263"/>
      <c r="AA146" s="263"/>
      <c r="AB146" s="263"/>
      <c r="AC146" s="263"/>
      <c r="AD146" s="263"/>
      <c r="AE146" s="263"/>
      <c r="AF146" s="263"/>
      <c r="AG146" s="265"/>
      <c r="AH146" s="265"/>
      <c r="AI146" s="265"/>
      <c r="AJ146" s="265"/>
      <c r="AK146" s="265"/>
      <c r="AL146" s="265"/>
      <c r="AM146" s="265"/>
      <c r="AN146" s="265"/>
      <c r="AO146" s="265"/>
      <c r="AP146" s="265"/>
      <c r="AQ146" s="265"/>
      <c r="AR146" s="265"/>
      <c r="AS146" s="265"/>
      <c r="AT146" s="265"/>
      <c r="AU146" s="265"/>
      <c r="AV146" s="265"/>
      <c r="AW146" s="265"/>
      <c r="AX146" s="265"/>
      <c r="AY146" s="265"/>
      <c r="AZ146" s="265"/>
      <c r="BA146" s="265"/>
      <c r="BB146" s="265"/>
      <c r="BC146" s="265"/>
      <c r="BD146" s="265"/>
      <c r="BE146" s="265"/>
      <c r="BF146" s="265"/>
      <c r="BG146" s="265"/>
      <c r="BH146" s="265"/>
      <c r="BI146" s="265"/>
      <c r="BJ146" s="265"/>
      <c r="BK146" s="265"/>
      <c r="BL146" s="265"/>
      <c r="BM146" s="265"/>
      <c r="BN146" s="265"/>
      <c r="BO146" s="265"/>
      <c r="BP146" s="268"/>
      <c r="BQ146" s="268"/>
      <c r="BR146" s="268"/>
      <c r="BS146" s="268"/>
      <c r="BT146" s="268"/>
      <c r="BU146" s="268"/>
      <c r="BV146" s="268"/>
      <c r="BW146" s="268"/>
      <c r="BX146" s="268"/>
      <c r="BY146" s="268"/>
      <c r="BZ146" s="268"/>
      <c r="CA146" s="268"/>
      <c r="CB146" s="268"/>
      <c r="CC146" s="268"/>
      <c r="CD146" s="268"/>
    </row>
    <row r="147" spans="1:82" ht="15.75" customHeight="1">
      <c r="A147" s="268"/>
      <c r="B147" s="268"/>
      <c r="C147" s="268"/>
      <c r="D147" s="268"/>
      <c r="E147" s="268"/>
      <c r="F147" s="268"/>
      <c r="G147" s="268"/>
      <c r="H147" s="268"/>
      <c r="I147" s="268"/>
      <c r="J147" s="268"/>
      <c r="K147" s="268"/>
      <c r="L147" s="271"/>
      <c r="M147" s="262"/>
      <c r="N147" s="263"/>
      <c r="O147" s="263"/>
      <c r="P147" s="263"/>
      <c r="Q147" s="263"/>
      <c r="R147" s="263"/>
      <c r="S147" s="263"/>
      <c r="T147" s="263"/>
      <c r="U147" s="263"/>
      <c r="V147" s="268"/>
      <c r="W147" s="269"/>
      <c r="X147" s="265"/>
      <c r="Y147" s="263"/>
      <c r="Z147" s="263"/>
      <c r="AA147" s="263"/>
      <c r="AB147" s="263"/>
      <c r="AC147" s="263"/>
      <c r="AD147" s="263"/>
      <c r="AE147" s="263"/>
      <c r="AF147" s="263"/>
      <c r="AG147" s="265"/>
      <c r="AH147" s="265"/>
      <c r="AI147" s="265"/>
      <c r="AJ147" s="265"/>
      <c r="AK147" s="265"/>
      <c r="AL147" s="265"/>
      <c r="AM147" s="265"/>
      <c r="AN147" s="265"/>
      <c r="AO147" s="265"/>
      <c r="AP147" s="265"/>
      <c r="AQ147" s="265"/>
      <c r="AR147" s="265"/>
      <c r="AS147" s="265"/>
      <c r="AT147" s="265"/>
      <c r="AU147" s="265"/>
      <c r="AV147" s="265"/>
      <c r="AW147" s="265"/>
      <c r="AX147" s="265"/>
      <c r="AY147" s="265"/>
      <c r="AZ147" s="265"/>
      <c r="BA147" s="265"/>
      <c r="BB147" s="265"/>
      <c r="BC147" s="265"/>
      <c r="BD147" s="265"/>
      <c r="BE147" s="265"/>
      <c r="BF147" s="265"/>
      <c r="BG147" s="265"/>
      <c r="BH147" s="265"/>
      <c r="BI147" s="265"/>
      <c r="BJ147" s="265"/>
      <c r="BK147" s="265"/>
      <c r="BL147" s="265"/>
      <c r="BM147" s="265"/>
      <c r="BN147" s="265"/>
      <c r="BO147" s="265"/>
      <c r="BP147" s="268"/>
      <c r="BQ147" s="268"/>
      <c r="BR147" s="268"/>
      <c r="BS147" s="268"/>
      <c r="BT147" s="268"/>
      <c r="BU147" s="268"/>
      <c r="BV147" s="268"/>
      <c r="BW147" s="268"/>
      <c r="BX147" s="268"/>
      <c r="BY147" s="268"/>
      <c r="BZ147" s="268"/>
      <c r="CA147" s="268"/>
      <c r="CB147" s="268"/>
      <c r="CC147" s="268"/>
      <c r="CD147" s="268"/>
    </row>
    <row r="148" spans="1:82" ht="15.75" customHeight="1">
      <c r="A148" s="268"/>
      <c r="B148" s="268"/>
      <c r="C148" s="268"/>
      <c r="D148" s="268"/>
      <c r="E148" s="268"/>
      <c r="F148" s="268"/>
      <c r="G148" s="268"/>
      <c r="H148" s="268"/>
      <c r="I148" s="268"/>
      <c r="J148" s="268"/>
      <c r="K148" s="268"/>
      <c r="L148" s="271"/>
      <c r="M148" s="262"/>
      <c r="N148" s="263"/>
      <c r="O148" s="263"/>
      <c r="P148" s="263"/>
      <c r="Q148" s="263"/>
      <c r="R148" s="263"/>
      <c r="S148" s="263"/>
      <c r="T148" s="263"/>
      <c r="U148" s="263"/>
      <c r="V148" s="268"/>
      <c r="W148" s="269"/>
      <c r="X148" s="265"/>
      <c r="Y148" s="263"/>
      <c r="Z148" s="263"/>
      <c r="AA148" s="263"/>
      <c r="AB148" s="263"/>
      <c r="AC148" s="263"/>
      <c r="AD148" s="263"/>
      <c r="AE148" s="263"/>
      <c r="AF148" s="263"/>
      <c r="AG148" s="265"/>
      <c r="AH148" s="265"/>
      <c r="AI148" s="265"/>
      <c r="AJ148" s="265"/>
      <c r="AK148" s="265"/>
      <c r="AL148" s="265"/>
      <c r="AM148" s="265"/>
      <c r="AN148" s="265"/>
      <c r="AO148" s="265"/>
      <c r="AP148" s="265"/>
      <c r="AQ148" s="265"/>
      <c r="AR148" s="265"/>
      <c r="AS148" s="265"/>
      <c r="AT148" s="265"/>
      <c r="AU148" s="265"/>
      <c r="AV148" s="265"/>
      <c r="AW148" s="265"/>
      <c r="AX148" s="265"/>
      <c r="AY148" s="265"/>
      <c r="AZ148" s="265"/>
      <c r="BA148" s="265"/>
      <c r="BB148" s="265"/>
      <c r="BC148" s="265"/>
      <c r="BD148" s="265"/>
      <c r="BE148" s="265"/>
      <c r="BF148" s="265"/>
      <c r="BG148" s="265"/>
      <c r="BH148" s="265"/>
      <c r="BI148" s="265"/>
      <c r="BJ148" s="265"/>
      <c r="BK148" s="265"/>
      <c r="BL148" s="265"/>
      <c r="BM148" s="265"/>
      <c r="BN148" s="265"/>
      <c r="BO148" s="265"/>
      <c r="BP148" s="268"/>
      <c r="BQ148" s="268"/>
      <c r="BR148" s="268"/>
      <c r="BS148" s="268"/>
      <c r="BT148" s="268"/>
      <c r="BU148" s="268"/>
      <c r="BV148" s="268"/>
      <c r="BW148" s="268"/>
      <c r="BX148" s="268"/>
      <c r="BY148" s="268"/>
      <c r="BZ148" s="268"/>
      <c r="CA148" s="268"/>
      <c r="CB148" s="268"/>
      <c r="CC148" s="268"/>
      <c r="CD148" s="268"/>
    </row>
    <row r="149" spans="1:82" ht="15.75" customHeight="1">
      <c r="A149" s="268"/>
      <c r="B149" s="268"/>
      <c r="C149" s="268"/>
      <c r="D149" s="268"/>
      <c r="E149" s="268"/>
      <c r="F149" s="268"/>
      <c r="G149" s="268"/>
      <c r="H149" s="268"/>
      <c r="I149" s="268"/>
      <c r="J149" s="268"/>
      <c r="K149" s="268"/>
      <c r="L149" s="271"/>
      <c r="M149" s="262"/>
      <c r="N149" s="263"/>
      <c r="O149" s="263"/>
      <c r="P149" s="263"/>
      <c r="Q149" s="263"/>
      <c r="R149" s="263"/>
      <c r="S149" s="263"/>
      <c r="T149" s="263"/>
      <c r="U149" s="263"/>
      <c r="V149" s="268"/>
      <c r="W149" s="269"/>
      <c r="X149" s="265"/>
      <c r="Y149" s="263"/>
      <c r="Z149" s="263"/>
      <c r="AA149" s="263"/>
      <c r="AB149" s="263"/>
      <c r="AC149" s="263"/>
      <c r="AD149" s="263"/>
      <c r="AE149" s="263"/>
      <c r="AF149" s="263"/>
      <c r="AG149" s="265"/>
      <c r="AH149" s="265"/>
      <c r="AI149" s="265"/>
      <c r="AJ149" s="265"/>
      <c r="AK149" s="265"/>
      <c r="AL149" s="265"/>
      <c r="AM149" s="265"/>
      <c r="AN149" s="265"/>
      <c r="AO149" s="265"/>
      <c r="AP149" s="265"/>
      <c r="AQ149" s="265"/>
      <c r="AR149" s="265"/>
      <c r="AS149" s="265"/>
      <c r="AT149" s="265"/>
      <c r="AU149" s="265"/>
      <c r="AV149" s="265"/>
      <c r="AW149" s="265"/>
      <c r="AX149" s="265"/>
      <c r="AY149" s="265"/>
      <c r="AZ149" s="265"/>
      <c r="BA149" s="265"/>
      <c r="BB149" s="265"/>
      <c r="BC149" s="265"/>
      <c r="BD149" s="265"/>
      <c r="BE149" s="265"/>
      <c r="BF149" s="265"/>
      <c r="BG149" s="265"/>
      <c r="BH149" s="265"/>
      <c r="BI149" s="265"/>
      <c r="BJ149" s="265"/>
      <c r="BK149" s="265"/>
      <c r="BL149" s="265"/>
      <c r="BM149" s="265"/>
      <c r="BN149" s="265"/>
      <c r="BO149" s="265"/>
      <c r="BP149" s="268"/>
      <c r="BQ149" s="268"/>
      <c r="BR149" s="268"/>
      <c r="BS149" s="268"/>
      <c r="BT149" s="268"/>
      <c r="BU149" s="268"/>
      <c r="BV149" s="268"/>
      <c r="BW149" s="268"/>
      <c r="BX149" s="268"/>
      <c r="BY149" s="268"/>
      <c r="BZ149" s="268"/>
      <c r="CA149" s="268"/>
      <c r="CB149" s="268"/>
      <c r="CC149" s="268"/>
      <c r="CD149" s="268"/>
    </row>
    <row r="150" spans="1:82" ht="15.75" customHeight="1">
      <c r="A150" s="268"/>
      <c r="B150" s="268"/>
      <c r="C150" s="268"/>
      <c r="D150" s="268"/>
      <c r="E150" s="268"/>
      <c r="F150" s="268"/>
      <c r="G150" s="268"/>
      <c r="H150" s="268"/>
      <c r="I150" s="268"/>
      <c r="J150" s="268"/>
      <c r="K150" s="268"/>
      <c r="L150" s="271"/>
      <c r="M150" s="262"/>
      <c r="N150" s="263"/>
      <c r="O150" s="263"/>
      <c r="P150" s="263"/>
      <c r="Q150" s="263"/>
      <c r="R150" s="263"/>
      <c r="S150" s="263"/>
      <c r="T150" s="263"/>
      <c r="U150" s="263"/>
      <c r="V150" s="268"/>
      <c r="W150" s="269"/>
      <c r="X150" s="265"/>
      <c r="Y150" s="263"/>
      <c r="Z150" s="263"/>
      <c r="AA150" s="263"/>
      <c r="AB150" s="263"/>
      <c r="AC150" s="263"/>
      <c r="AD150" s="263"/>
      <c r="AE150" s="263"/>
      <c r="AF150" s="263"/>
      <c r="AG150" s="265"/>
      <c r="AH150" s="265"/>
      <c r="AI150" s="265"/>
      <c r="AJ150" s="265"/>
      <c r="AK150" s="265"/>
      <c r="AL150" s="265"/>
      <c r="AM150" s="265"/>
      <c r="AN150" s="265"/>
      <c r="AO150" s="265"/>
      <c r="AP150" s="265"/>
      <c r="AQ150" s="265"/>
      <c r="AR150" s="265"/>
      <c r="AS150" s="265"/>
      <c r="AT150" s="265"/>
      <c r="AU150" s="265"/>
      <c r="AV150" s="265"/>
      <c r="AW150" s="265"/>
      <c r="AX150" s="265"/>
      <c r="AY150" s="265"/>
      <c r="AZ150" s="265"/>
      <c r="BA150" s="265"/>
      <c r="BB150" s="265"/>
      <c r="BC150" s="265"/>
      <c r="BD150" s="265"/>
      <c r="BE150" s="265"/>
      <c r="BF150" s="265"/>
      <c r="BG150" s="265"/>
      <c r="BH150" s="265"/>
      <c r="BI150" s="265"/>
      <c r="BJ150" s="265"/>
      <c r="BK150" s="265"/>
      <c r="BL150" s="265"/>
      <c r="BM150" s="265"/>
      <c r="BN150" s="265"/>
      <c r="BO150" s="265"/>
      <c r="BP150" s="268"/>
      <c r="BQ150" s="268"/>
      <c r="BR150" s="268"/>
      <c r="BS150" s="268"/>
      <c r="BT150" s="268"/>
      <c r="BU150" s="268"/>
      <c r="BV150" s="268"/>
      <c r="BW150" s="268"/>
      <c r="BX150" s="268"/>
      <c r="BY150" s="268"/>
      <c r="BZ150" s="268"/>
      <c r="CA150" s="268"/>
      <c r="CB150" s="268"/>
      <c r="CC150" s="268"/>
      <c r="CD150" s="268"/>
    </row>
    <row r="151" spans="1:82" ht="15.75" customHeight="1">
      <c r="A151" s="268"/>
      <c r="B151" s="268"/>
      <c r="C151" s="268"/>
      <c r="D151" s="268"/>
      <c r="E151" s="268"/>
      <c r="F151" s="268"/>
      <c r="G151" s="268"/>
      <c r="H151" s="268"/>
      <c r="I151" s="268"/>
      <c r="J151" s="268"/>
      <c r="K151" s="268"/>
      <c r="L151" s="271"/>
      <c r="M151" s="262"/>
      <c r="N151" s="263"/>
      <c r="O151" s="263"/>
      <c r="P151" s="263"/>
      <c r="Q151" s="263"/>
      <c r="R151" s="263"/>
      <c r="S151" s="263"/>
      <c r="T151" s="263"/>
      <c r="U151" s="263"/>
      <c r="V151" s="268"/>
      <c r="W151" s="269"/>
      <c r="X151" s="265"/>
      <c r="Y151" s="263"/>
      <c r="Z151" s="263"/>
      <c r="AA151" s="263"/>
      <c r="AB151" s="263"/>
      <c r="AC151" s="263"/>
      <c r="AD151" s="263"/>
      <c r="AE151" s="263"/>
      <c r="AF151" s="263"/>
      <c r="AG151" s="265"/>
      <c r="AH151" s="265"/>
      <c r="AI151" s="265"/>
      <c r="AJ151" s="265"/>
      <c r="AK151" s="265"/>
      <c r="AL151" s="265"/>
      <c r="AM151" s="265"/>
      <c r="AN151" s="265"/>
      <c r="AO151" s="265"/>
      <c r="AP151" s="265"/>
      <c r="AQ151" s="265"/>
      <c r="AR151" s="265"/>
      <c r="AS151" s="265"/>
      <c r="AT151" s="265"/>
      <c r="AU151" s="265"/>
      <c r="AV151" s="265"/>
      <c r="AW151" s="265"/>
      <c r="AX151" s="265"/>
      <c r="AY151" s="265"/>
      <c r="AZ151" s="265"/>
      <c r="BA151" s="265"/>
      <c r="BB151" s="265"/>
      <c r="BC151" s="265"/>
      <c r="BD151" s="265"/>
      <c r="BE151" s="265"/>
      <c r="BF151" s="265"/>
      <c r="BG151" s="265"/>
      <c r="BH151" s="265"/>
      <c r="BI151" s="265"/>
      <c r="BJ151" s="265"/>
      <c r="BK151" s="265"/>
      <c r="BL151" s="265"/>
      <c r="BM151" s="265"/>
      <c r="BN151" s="265"/>
      <c r="BO151" s="265"/>
      <c r="BP151" s="268"/>
      <c r="BQ151" s="268"/>
      <c r="BR151" s="268"/>
      <c r="BS151" s="268"/>
      <c r="BT151" s="268"/>
      <c r="BU151" s="268"/>
      <c r="BV151" s="268"/>
      <c r="BW151" s="268"/>
      <c r="BX151" s="268"/>
      <c r="BY151" s="268"/>
      <c r="BZ151" s="268"/>
      <c r="CA151" s="268"/>
      <c r="CB151" s="268"/>
      <c r="CC151" s="268"/>
      <c r="CD151" s="268"/>
    </row>
    <row r="152" spans="1:82" ht="15.75" customHeight="1">
      <c r="A152" s="268"/>
      <c r="B152" s="268"/>
      <c r="C152" s="268"/>
      <c r="D152" s="268"/>
      <c r="E152" s="268"/>
      <c r="F152" s="268"/>
      <c r="G152" s="268"/>
      <c r="H152" s="268"/>
      <c r="I152" s="268"/>
      <c r="J152" s="268"/>
      <c r="K152" s="268"/>
      <c r="L152" s="271"/>
      <c r="M152" s="262"/>
      <c r="N152" s="263"/>
      <c r="O152" s="263"/>
      <c r="P152" s="263"/>
      <c r="Q152" s="263"/>
      <c r="R152" s="263"/>
      <c r="S152" s="263"/>
      <c r="T152" s="263"/>
      <c r="U152" s="263"/>
      <c r="V152" s="268"/>
      <c r="W152" s="269"/>
      <c r="X152" s="265"/>
      <c r="Y152" s="263"/>
      <c r="Z152" s="263"/>
      <c r="AA152" s="263"/>
      <c r="AB152" s="263"/>
      <c r="AC152" s="263"/>
      <c r="AD152" s="263"/>
      <c r="AE152" s="263"/>
      <c r="AF152" s="263"/>
      <c r="AG152" s="265"/>
      <c r="AH152" s="265"/>
      <c r="AI152" s="265"/>
      <c r="AJ152" s="265"/>
      <c r="AK152" s="265"/>
      <c r="AL152" s="265"/>
      <c r="AM152" s="265"/>
      <c r="AN152" s="265"/>
      <c r="AO152" s="265"/>
      <c r="AP152" s="265"/>
      <c r="AQ152" s="265"/>
      <c r="AR152" s="265"/>
      <c r="AS152" s="265"/>
      <c r="AT152" s="265"/>
      <c r="AU152" s="265"/>
      <c r="AV152" s="265"/>
      <c r="AW152" s="265"/>
      <c r="AX152" s="265"/>
      <c r="AY152" s="265"/>
      <c r="AZ152" s="265"/>
      <c r="BA152" s="265"/>
      <c r="BB152" s="265"/>
      <c r="BC152" s="265"/>
      <c r="BD152" s="265"/>
      <c r="BE152" s="265"/>
      <c r="BF152" s="265"/>
      <c r="BG152" s="265"/>
      <c r="BH152" s="265"/>
      <c r="BI152" s="265"/>
      <c r="BJ152" s="265"/>
      <c r="BK152" s="265"/>
      <c r="BL152" s="265"/>
      <c r="BM152" s="265"/>
      <c r="BN152" s="265"/>
      <c r="BO152" s="265"/>
      <c r="BP152" s="268"/>
      <c r="BQ152" s="268"/>
      <c r="BR152" s="268"/>
      <c r="BS152" s="268"/>
      <c r="BT152" s="268"/>
      <c r="BU152" s="268"/>
      <c r="BV152" s="268"/>
      <c r="BW152" s="268"/>
      <c r="BX152" s="268"/>
      <c r="BY152" s="268"/>
      <c r="BZ152" s="268"/>
      <c r="CA152" s="268"/>
      <c r="CB152" s="268"/>
      <c r="CC152" s="268"/>
      <c r="CD152" s="268"/>
    </row>
    <row r="153" spans="1:82" ht="15.75" customHeight="1">
      <c r="A153" s="268"/>
      <c r="B153" s="268"/>
      <c r="C153" s="268"/>
      <c r="D153" s="268"/>
      <c r="E153" s="268"/>
      <c r="F153" s="268"/>
      <c r="G153" s="268"/>
      <c r="H153" s="268"/>
      <c r="I153" s="268"/>
      <c r="J153" s="268"/>
      <c r="K153" s="268"/>
      <c r="L153" s="271"/>
      <c r="M153" s="262"/>
      <c r="N153" s="263"/>
      <c r="O153" s="263"/>
      <c r="P153" s="263"/>
      <c r="Q153" s="263"/>
      <c r="R153" s="263"/>
      <c r="S153" s="263"/>
      <c r="T153" s="263"/>
      <c r="U153" s="263"/>
      <c r="V153" s="268"/>
      <c r="W153" s="269"/>
      <c r="X153" s="265"/>
      <c r="Y153" s="263"/>
      <c r="Z153" s="263"/>
      <c r="AA153" s="263"/>
      <c r="AB153" s="263"/>
      <c r="AC153" s="263"/>
      <c r="AD153" s="263"/>
      <c r="AE153" s="263"/>
      <c r="AF153" s="263"/>
      <c r="AG153" s="265"/>
      <c r="AH153" s="265"/>
      <c r="AI153" s="265"/>
      <c r="AJ153" s="265"/>
      <c r="AK153" s="265"/>
      <c r="AL153" s="265"/>
      <c r="AM153" s="265"/>
      <c r="AN153" s="265"/>
      <c r="AO153" s="265"/>
      <c r="AP153" s="265"/>
      <c r="AQ153" s="265"/>
      <c r="AR153" s="265"/>
      <c r="AS153" s="265"/>
      <c r="AT153" s="265"/>
      <c r="AU153" s="265"/>
      <c r="AV153" s="265"/>
      <c r="AW153" s="265"/>
      <c r="AX153" s="265"/>
      <c r="AY153" s="265"/>
      <c r="AZ153" s="265"/>
      <c r="BA153" s="265"/>
      <c r="BB153" s="265"/>
      <c r="BC153" s="265"/>
      <c r="BD153" s="265"/>
      <c r="BE153" s="265"/>
      <c r="BF153" s="265"/>
      <c r="BG153" s="265"/>
      <c r="BH153" s="265"/>
      <c r="BI153" s="265"/>
      <c r="BJ153" s="265"/>
      <c r="BK153" s="265"/>
      <c r="BL153" s="265"/>
      <c r="BM153" s="265"/>
      <c r="BN153" s="265"/>
      <c r="BO153" s="265"/>
      <c r="BP153" s="268"/>
      <c r="BQ153" s="268"/>
      <c r="BR153" s="268"/>
      <c r="BS153" s="268"/>
      <c r="BT153" s="268"/>
      <c r="BU153" s="268"/>
      <c r="BV153" s="268"/>
      <c r="BW153" s="268"/>
      <c r="BX153" s="268"/>
      <c r="BY153" s="268"/>
      <c r="BZ153" s="268"/>
      <c r="CA153" s="268"/>
      <c r="CB153" s="268"/>
      <c r="CC153" s="268"/>
      <c r="CD153" s="268"/>
    </row>
    <row r="154" spans="1:82" ht="15.75" customHeight="1">
      <c r="A154" s="268"/>
      <c r="B154" s="268"/>
      <c r="C154" s="268"/>
      <c r="D154" s="268"/>
      <c r="E154" s="268"/>
      <c r="F154" s="268"/>
      <c r="G154" s="268"/>
      <c r="H154" s="268"/>
      <c r="I154" s="268"/>
      <c r="J154" s="268"/>
      <c r="K154" s="268"/>
      <c r="L154" s="271"/>
      <c r="M154" s="262"/>
      <c r="N154" s="263"/>
      <c r="O154" s="263"/>
      <c r="P154" s="263"/>
      <c r="Q154" s="263"/>
      <c r="R154" s="263"/>
      <c r="S154" s="263"/>
      <c r="T154" s="263"/>
      <c r="U154" s="263"/>
      <c r="V154" s="268"/>
      <c r="W154" s="269"/>
      <c r="X154" s="265"/>
      <c r="Y154" s="263"/>
      <c r="Z154" s="263"/>
      <c r="AA154" s="263"/>
      <c r="AB154" s="263"/>
      <c r="AC154" s="263"/>
      <c r="AD154" s="263"/>
      <c r="AE154" s="263"/>
      <c r="AF154" s="263"/>
      <c r="AG154" s="265"/>
      <c r="AH154" s="265"/>
      <c r="AI154" s="265"/>
      <c r="AJ154" s="265"/>
      <c r="AK154" s="265"/>
      <c r="AL154" s="265"/>
      <c r="AM154" s="265"/>
      <c r="AN154" s="265"/>
      <c r="AO154" s="265"/>
      <c r="AP154" s="265"/>
      <c r="AQ154" s="265"/>
      <c r="AR154" s="265"/>
      <c r="AS154" s="265"/>
      <c r="AT154" s="265"/>
      <c r="AU154" s="265"/>
      <c r="AV154" s="265"/>
      <c r="AW154" s="265"/>
      <c r="AX154" s="265"/>
      <c r="AY154" s="265"/>
      <c r="AZ154" s="265"/>
      <c r="BA154" s="265"/>
      <c r="BB154" s="265"/>
      <c r="BC154" s="265"/>
      <c r="BD154" s="265"/>
      <c r="BE154" s="265"/>
      <c r="BF154" s="265"/>
      <c r="BG154" s="265"/>
      <c r="BH154" s="265"/>
      <c r="BI154" s="265"/>
      <c r="BJ154" s="265"/>
      <c r="BK154" s="265"/>
      <c r="BL154" s="265"/>
      <c r="BM154" s="265"/>
      <c r="BN154" s="265"/>
      <c r="BO154" s="265"/>
      <c r="BP154" s="268"/>
      <c r="BQ154" s="268"/>
      <c r="BR154" s="268"/>
      <c r="BS154" s="268"/>
      <c r="BT154" s="268"/>
      <c r="BU154" s="268"/>
      <c r="BV154" s="268"/>
      <c r="BW154" s="268"/>
      <c r="BX154" s="268"/>
      <c r="BY154" s="268"/>
      <c r="BZ154" s="268"/>
      <c r="CA154" s="268"/>
      <c r="CB154" s="268"/>
      <c r="CC154" s="268"/>
      <c r="CD154" s="268"/>
    </row>
    <row r="155" spans="1:82" ht="15.75" customHeight="1">
      <c r="A155" s="268"/>
      <c r="B155" s="268"/>
      <c r="C155" s="268"/>
      <c r="D155" s="268"/>
      <c r="E155" s="268"/>
      <c r="F155" s="268"/>
      <c r="G155" s="268"/>
      <c r="H155" s="268"/>
      <c r="I155" s="268"/>
      <c r="J155" s="268"/>
      <c r="K155" s="268"/>
      <c r="L155" s="271"/>
      <c r="M155" s="262"/>
      <c r="N155" s="263"/>
      <c r="O155" s="263"/>
      <c r="P155" s="263"/>
      <c r="Q155" s="263"/>
      <c r="R155" s="263"/>
      <c r="S155" s="263"/>
      <c r="T155" s="263"/>
      <c r="U155" s="263"/>
      <c r="V155" s="268"/>
      <c r="W155" s="269"/>
      <c r="X155" s="265"/>
      <c r="Y155" s="263"/>
      <c r="Z155" s="263"/>
      <c r="AA155" s="263"/>
      <c r="AB155" s="263"/>
      <c r="AC155" s="263"/>
      <c r="AD155" s="263"/>
      <c r="AE155" s="263"/>
      <c r="AF155" s="263"/>
      <c r="AG155" s="265"/>
      <c r="AH155" s="265"/>
      <c r="AI155" s="265"/>
      <c r="AJ155" s="265"/>
      <c r="AK155" s="265"/>
      <c r="AL155" s="265"/>
      <c r="AM155" s="265"/>
      <c r="AN155" s="265"/>
      <c r="AO155" s="265"/>
      <c r="AP155" s="265"/>
      <c r="AQ155" s="265"/>
      <c r="AR155" s="265"/>
      <c r="AS155" s="265"/>
      <c r="AT155" s="265"/>
      <c r="AU155" s="265"/>
      <c r="AV155" s="265"/>
      <c r="AW155" s="265"/>
      <c r="AX155" s="265"/>
      <c r="AY155" s="265"/>
      <c r="AZ155" s="265"/>
      <c r="BA155" s="265"/>
      <c r="BB155" s="265"/>
      <c r="BC155" s="265"/>
      <c r="BD155" s="265"/>
      <c r="BE155" s="265"/>
      <c r="BF155" s="265"/>
      <c r="BG155" s="265"/>
      <c r="BH155" s="265"/>
      <c r="BI155" s="265"/>
      <c r="BJ155" s="265"/>
      <c r="BK155" s="265"/>
      <c r="BL155" s="265"/>
      <c r="BM155" s="265"/>
      <c r="BN155" s="265"/>
      <c r="BO155" s="265"/>
      <c r="BP155" s="268"/>
      <c r="BQ155" s="268"/>
      <c r="BR155" s="268"/>
      <c r="BS155" s="268"/>
      <c r="BT155" s="268"/>
      <c r="BU155" s="268"/>
      <c r="BV155" s="268"/>
      <c r="BW155" s="268"/>
      <c r="BX155" s="268"/>
      <c r="BY155" s="268"/>
      <c r="BZ155" s="268"/>
      <c r="CA155" s="268"/>
      <c r="CB155" s="268"/>
      <c r="CC155" s="268"/>
      <c r="CD155" s="268"/>
    </row>
    <row r="156" spans="1:82" ht="15.75" customHeight="1">
      <c r="A156" s="268"/>
      <c r="B156" s="268"/>
      <c r="C156" s="268"/>
      <c r="D156" s="268"/>
      <c r="E156" s="268"/>
      <c r="F156" s="268"/>
      <c r="G156" s="268"/>
      <c r="H156" s="268"/>
      <c r="I156" s="268"/>
      <c r="J156" s="268"/>
      <c r="K156" s="268"/>
      <c r="L156" s="271"/>
      <c r="M156" s="262"/>
      <c r="N156" s="263"/>
      <c r="O156" s="263"/>
      <c r="P156" s="263"/>
      <c r="Q156" s="263"/>
      <c r="R156" s="263"/>
      <c r="S156" s="263"/>
      <c r="T156" s="263"/>
      <c r="U156" s="263"/>
      <c r="V156" s="268"/>
      <c r="W156" s="269"/>
      <c r="X156" s="265"/>
      <c r="Y156" s="263"/>
      <c r="Z156" s="263"/>
      <c r="AA156" s="263"/>
      <c r="AB156" s="263"/>
      <c r="AC156" s="263"/>
      <c r="AD156" s="263"/>
      <c r="AE156" s="263"/>
      <c r="AF156" s="263"/>
      <c r="AG156" s="265"/>
      <c r="AH156" s="265"/>
      <c r="AI156" s="265"/>
      <c r="AJ156" s="265"/>
      <c r="AK156" s="265"/>
      <c r="AL156" s="265"/>
      <c r="AM156" s="265"/>
      <c r="AN156" s="265"/>
      <c r="AO156" s="265"/>
      <c r="AP156" s="265"/>
      <c r="AQ156" s="265"/>
      <c r="AR156" s="265"/>
      <c r="AS156" s="265"/>
      <c r="AT156" s="265"/>
      <c r="AU156" s="265"/>
      <c r="AV156" s="265"/>
      <c r="AW156" s="265"/>
      <c r="AX156" s="265"/>
      <c r="AY156" s="265"/>
      <c r="AZ156" s="265"/>
      <c r="BA156" s="265"/>
      <c r="BB156" s="265"/>
      <c r="BC156" s="265"/>
      <c r="BD156" s="265"/>
      <c r="BE156" s="265"/>
      <c r="BF156" s="265"/>
      <c r="BG156" s="265"/>
      <c r="BH156" s="265"/>
      <c r="BI156" s="265"/>
      <c r="BJ156" s="265"/>
      <c r="BK156" s="265"/>
      <c r="BL156" s="265"/>
      <c r="BM156" s="265"/>
      <c r="BN156" s="265"/>
      <c r="BO156" s="265"/>
      <c r="BP156" s="268"/>
      <c r="BQ156" s="268"/>
      <c r="BR156" s="268"/>
      <c r="BS156" s="268"/>
      <c r="BT156" s="268"/>
      <c r="BU156" s="268"/>
      <c r="BV156" s="268"/>
      <c r="BW156" s="268"/>
      <c r="BX156" s="268"/>
      <c r="BY156" s="268"/>
      <c r="BZ156" s="268"/>
      <c r="CA156" s="268"/>
      <c r="CB156" s="268"/>
      <c r="CC156" s="268"/>
      <c r="CD156" s="268"/>
    </row>
    <row r="157" spans="1:82" ht="15.75" customHeight="1">
      <c r="A157" s="268"/>
      <c r="B157" s="268"/>
      <c r="C157" s="268"/>
      <c r="D157" s="268"/>
      <c r="E157" s="268"/>
      <c r="F157" s="268"/>
      <c r="G157" s="268"/>
      <c r="H157" s="268"/>
      <c r="I157" s="268"/>
      <c r="J157" s="268"/>
      <c r="K157" s="268"/>
      <c r="L157" s="271"/>
      <c r="M157" s="262"/>
      <c r="N157" s="263"/>
      <c r="O157" s="263"/>
      <c r="P157" s="263"/>
      <c r="Q157" s="263"/>
      <c r="R157" s="263"/>
      <c r="S157" s="263"/>
      <c r="T157" s="263"/>
      <c r="U157" s="263"/>
      <c r="V157" s="268"/>
      <c r="W157" s="269"/>
      <c r="X157" s="265"/>
      <c r="Y157" s="263"/>
      <c r="Z157" s="263"/>
      <c r="AA157" s="263"/>
      <c r="AB157" s="263"/>
      <c r="AC157" s="263"/>
      <c r="AD157" s="263"/>
      <c r="AE157" s="263"/>
      <c r="AF157" s="263"/>
      <c r="AG157" s="265"/>
      <c r="AH157" s="265"/>
      <c r="AI157" s="265"/>
      <c r="AJ157" s="265"/>
      <c r="AK157" s="265"/>
      <c r="AL157" s="265"/>
      <c r="AM157" s="265"/>
      <c r="AN157" s="265"/>
      <c r="AO157" s="265"/>
      <c r="AP157" s="265"/>
      <c r="AQ157" s="265"/>
      <c r="AR157" s="265"/>
      <c r="AS157" s="265"/>
      <c r="AT157" s="265"/>
      <c r="AU157" s="265"/>
      <c r="AV157" s="265"/>
      <c r="AW157" s="265"/>
      <c r="AX157" s="265"/>
      <c r="AY157" s="265"/>
      <c r="AZ157" s="265"/>
      <c r="BA157" s="265"/>
      <c r="BB157" s="265"/>
      <c r="BC157" s="265"/>
      <c r="BD157" s="265"/>
      <c r="BE157" s="265"/>
      <c r="BF157" s="265"/>
      <c r="BG157" s="265"/>
      <c r="BH157" s="265"/>
      <c r="BI157" s="265"/>
      <c r="BJ157" s="265"/>
      <c r="BK157" s="265"/>
      <c r="BL157" s="265"/>
      <c r="BM157" s="265"/>
      <c r="BN157" s="265"/>
      <c r="BO157" s="265"/>
      <c r="BP157" s="268"/>
      <c r="BQ157" s="268"/>
      <c r="BR157" s="268"/>
      <c r="BS157" s="268"/>
      <c r="BT157" s="268"/>
      <c r="BU157" s="268"/>
      <c r="BV157" s="268"/>
      <c r="BW157" s="268"/>
      <c r="BX157" s="268"/>
      <c r="BY157" s="268"/>
      <c r="BZ157" s="268"/>
      <c r="CA157" s="268"/>
      <c r="CB157" s="268"/>
      <c r="CC157" s="268"/>
      <c r="CD157" s="268"/>
    </row>
    <row r="158" spans="1:82" ht="15.75" customHeight="1">
      <c r="A158" s="268"/>
      <c r="B158" s="268"/>
      <c r="C158" s="268"/>
      <c r="D158" s="268"/>
      <c r="E158" s="268"/>
      <c r="F158" s="268"/>
      <c r="G158" s="268"/>
      <c r="H158" s="268"/>
      <c r="I158" s="268"/>
      <c r="J158" s="268"/>
      <c r="K158" s="268"/>
      <c r="L158" s="271"/>
      <c r="M158" s="262"/>
      <c r="N158" s="263"/>
      <c r="O158" s="263"/>
      <c r="P158" s="263"/>
      <c r="Q158" s="263"/>
      <c r="R158" s="263"/>
      <c r="S158" s="263"/>
      <c r="T158" s="263"/>
      <c r="U158" s="263"/>
      <c r="V158" s="268"/>
      <c r="W158" s="269"/>
      <c r="X158" s="265"/>
      <c r="Y158" s="263"/>
      <c r="Z158" s="263"/>
      <c r="AA158" s="263"/>
      <c r="AB158" s="263"/>
      <c r="AC158" s="263"/>
      <c r="AD158" s="263"/>
      <c r="AE158" s="263"/>
      <c r="AF158" s="263"/>
      <c r="AG158" s="265"/>
      <c r="AH158" s="265"/>
      <c r="AI158" s="265"/>
      <c r="AJ158" s="265"/>
      <c r="AK158" s="265"/>
      <c r="AL158" s="265"/>
      <c r="AM158" s="265"/>
      <c r="AN158" s="265"/>
      <c r="AO158" s="265"/>
      <c r="AP158" s="265"/>
      <c r="AQ158" s="265"/>
      <c r="AR158" s="265"/>
      <c r="AS158" s="265"/>
      <c r="AT158" s="265"/>
      <c r="AU158" s="265"/>
      <c r="AV158" s="265"/>
      <c r="AW158" s="265"/>
      <c r="AX158" s="265"/>
      <c r="AY158" s="265"/>
      <c r="AZ158" s="265"/>
      <c r="BA158" s="265"/>
      <c r="BB158" s="265"/>
      <c r="BC158" s="265"/>
      <c r="BD158" s="265"/>
      <c r="BE158" s="265"/>
      <c r="BF158" s="265"/>
      <c r="BG158" s="265"/>
      <c r="BH158" s="265"/>
      <c r="BI158" s="265"/>
      <c r="BJ158" s="265"/>
      <c r="BK158" s="265"/>
      <c r="BL158" s="265"/>
      <c r="BM158" s="265"/>
      <c r="BN158" s="265"/>
      <c r="BO158" s="265"/>
      <c r="BP158" s="268"/>
      <c r="BQ158" s="268"/>
      <c r="BR158" s="268"/>
      <c r="BS158" s="268"/>
      <c r="BT158" s="268"/>
      <c r="BU158" s="268"/>
      <c r="BV158" s="268"/>
      <c r="BW158" s="268"/>
      <c r="BX158" s="268"/>
      <c r="BY158" s="268"/>
      <c r="BZ158" s="268"/>
      <c r="CA158" s="268"/>
      <c r="CB158" s="268"/>
      <c r="CC158" s="268"/>
      <c r="CD158" s="268"/>
    </row>
    <row r="159" spans="1:82" ht="15.75" customHeight="1">
      <c r="A159" s="268"/>
      <c r="B159" s="268"/>
      <c r="C159" s="268"/>
      <c r="D159" s="268"/>
      <c r="E159" s="268"/>
      <c r="F159" s="268"/>
      <c r="G159" s="268"/>
      <c r="H159" s="268"/>
      <c r="I159" s="268"/>
      <c r="J159" s="268"/>
      <c r="K159" s="268"/>
      <c r="L159" s="271"/>
      <c r="M159" s="262"/>
      <c r="N159" s="263"/>
      <c r="O159" s="263"/>
      <c r="P159" s="263"/>
      <c r="Q159" s="263"/>
      <c r="R159" s="263"/>
      <c r="S159" s="263"/>
      <c r="T159" s="263"/>
      <c r="U159" s="263"/>
      <c r="V159" s="268"/>
      <c r="W159" s="269"/>
      <c r="X159" s="265"/>
      <c r="Y159" s="263"/>
      <c r="Z159" s="263"/>
      <c r="AA159" s="263"/>
      <c r="AB159" s="263"/>
      <c r="AC159" s="263"/>
      <c r="AD159" s="263"/>
      <c r="AE159" s="263"/>
      <c r="AF159" s="263"/>
      <c r="AG159" s="265"/>
      <c r="AH159" s="265"/>
      <c r="AI159" s="265"/>
      <c r="AJ159" s="265"/>
      <c r="AK159" s="265"/>
      <c r="AL159" s="265"/>
      <c r="AM159" s="265"/>
      <c r="AN159" s="265"/>
      <c r="AO159" s="265"/>
      <c r="AP159" s="265"/>
      <c r="AQ159" s="265"/>
      <c r="AR159" s="265"/>
      <c r="AS159" s="265"/>
      <c r="AT159" s="265"/>
      <c r="AU159" s="265"/>
      <c r="AV159" s="265"/>
      <c r="AW159" s="265"/>
      <c r="AX159" s="265"/>
      <c r="AY159" s="265"/>
      <c r="AZ159" s="265"/>
      <c r="BA159" s="265"/>
      <c r="BB159" s="265"/>
      <c r="BC159" s="265"/>
      <c r="BD159" s="265"/>
      <c r="BE159" s="265"/>
      <c r="BF159" s="265"/>
      <c r="BG159" s="265"/>
      <c r="BH159" s="265"/>
      <c r="BI159" s="265"/>
      <c r="BJ159" s="265"/>
      <c r="BK159" s="265"/>
      <c r="BL159" s="265"/>
      <c r="BM159" s="265"/>
      <c r="BN159" s="265"/>
      <c r="BO159" s="265"/>
      <c r="BP159" s="268"/>
      <c r="BQ159" s="268"/>
      <c r="BR159" s="268"/>
      <c r="BS159" s="268"/>
      <c r="BT159" s="268"/>
      <c r="BU159" s="268"/>
      <c r="BV159" s="268"/>
      <c r="BW159" s="268"/>
      <c r="BX159" s="268"/>
      <c r="BY159" s="268"/>
      <c r="BZ159" s="268"/>
      <c r="CA159" s="268"/>
      <c r="CB159" s="268"/>
      <c r="CC159" s="268"/>
      <c r="CD159" s="268"/>
    </row>
    <row r="160" spans="1:82" ht="15.75" customHeight="1">
      <c r="A160" s="268"/>
      <c r="B160" s="268"/>
      <c r="C160" s="268"/>
      <c r="D160" s="268"/>
      <c r="E160" s="268"/>
      <c r="F160" s="268"/>
      <c r="G160" s="268"/>
      <c r="H160" s="268"/>
      <c r="I160" s="268"/>
      <c r="J160" s="268"/>
      <c r="K160" s="268"/>
      <c r="L160" s="271"/>
      <c r="M160" s="262"/>
      <c r="N160" s="263"/>
      <c r="O160" s="263"/>
      <c r="P160" s="263"/>
      <c r="Q160" s="263"/>
      <c r="R160" s="263"/>
      <c r="S160" s="263"/>
      <c r="T160" s="263"/>
      <c r="U160" s="263"/>
      <c r="V160" s="268"/>
      <c r="W160" s="269"/>
      <c r="X160" s="265"/>
      <c r="Y160" s="263"/>
      <c r="Z160" s="263"/>
      <c r="AA160" s="263"/>
      <c r="AB160" s="263"/>
      <c r="AC160" s="263"/>
      <c r="AD160" s="263"/>
      <c r="AE160" s="263"/>
      <c r="AF160" s="263"/>
      <c r="AG160" s="265"/>
      <c r="AH160" s="265"/>
      <c r="AI160" s="265"/>
      <c r="AJ160" s="265"/>
      <c r="AK160" s="265"/>
      <c r="AL160" s="265"/>
      <c r="AM160" s="265"/>
      <c r="AN160" s="265"/>
      <c r="AO160" s="265"/>
      <c r="AP160" s="265"/>
      <c r="AQ160" s="265"/>
      <c r="AR160" s="265"/>
      <c r="AS160" s="265"/>
      <c r="AT160" s="265"/>
      <c r="AU160" s="265"/>
      <c r="AV160" s="265"/>
      <c r="AW160" s="265"/>
      <c r="AX160" s="265"/>
      <c r="AY160" s="265"/>
      <c r="AZ160" s="265"/>
      <c r="BA160" s="265"/>
      <c r="BB160" s="265"/>
      <c r="BC160" s="265"/>
      <c r="BD160" s="265"/>
      <c r="BE160" s="265"/>
      <c r="BF160" s="265"/>
      <c r="BG160" s="265"/>
      <c r="BH160" s="265"/>
      <c r="BI160" s="265"/>
      <c r="BJ160" s="265"/>
      <c r="BK160" s="265"/>
      <c r="BL160" s="265"/>
      <c r="BM160" s="265"/>
      <c r="BN160" s="265"/>
      <c r="BO160" s="265"/>
      <c r="BP160" s="268"/>
      <c r="BQ160" s="268"/>
      <c r="BR160" s="268"/>
      <c r="BS160" s="268"/>
      <c r="BT160" s="268"/>
      <c r="BU160" s="268"/>
      <c r="BV160" s="268"/>
      <c r="BW160" s="268"/>
      <c r="BX160" s="268"/>
      <c r="BY160" s="268"/>
      <c r="BZ160" s="268"/>
      <c r="CA160" s="268"/>
      <c r="CB160" s="268"/>
      <c r="CC160" s="268"/>
      <c r="CD160" s="268"/>
    </row>
    <row r="161" spans="1:82" ht="15.75" customHeight="1">
      <c r="A161" s="268"/>
      <c r="B161" s="268"/>
      <c r="C161" s="268"/>
      <c r="D161" s="268"/>
      <c r="E161" s="268"/>
      <c r="F161" s="268"/>
      <c r="G161" s="268"/>
      <c r="H161" s="268"/>
      <c r="I161" s="268"/>
      <c r="J161" s="268"/>
      <c r="K161" s="268"/>
      <c r="L161" s="271"/>
      <c r="M161" s="262"/>
      <c r="N161" s="263"/>
      <c r="O161" s="263"/>
      <c r="P161" s="263"/>
      <c r="Q161" s="263"/>
      <c r="R161" s="263"/>
      <c r="S161" s="263"/>
      <c r="T161" s="263"/>
      <c r="U161" s="263"/>
      <c r="V161" s="268"/>
      <c r="W161" s="269"/>
      <c r="X161" s="265"/>
      <c r="Y161" s="263"/>
      <c r="Z161" s="263"/>
      <c r="AA161" s="263"/>
      <c r="AB161" s="263"/>
      <c r="AC161" s="263"/>
      <c r="AD161" s="263"/>
      <c r="AE161" s="263"/>
      <c r="AF161" s="263"/>
      <c r="AG161" s="265"/>
      <c r="AH161" s="265"/>
      <c r="AI161" s="265"/>
      <c r="AJ161" s="265"/>
      <c r="AK161" s="265"/>
      <c r="AL161" s="265"/>
      <c r="AM161" s="265"/>
      <c r="AN161" s="265"/>
      <c r="AO161" s="265"/>
      <c r="AP161" s="265"/>
      <c r="AQ161" s="265"/>
      <c r="AR161" s="265"/>
      <c r="AS161" s="265"/>
      <c r="AT161" s="265"/>
      <c r="AU161" s="265"/>
      <c r="AV161" s="265"/>
      <c r="AW161" s="265"/>
      <c r="AX161" s="265"/>
      <c r="AY161" s="265"/>
      <c r="AZ161" s="265"/>
      <c r="BA161" s="265"/>
      <c r="BB161" s="265"/>
      <c r="BC161" s="265"/>
      <c r="BD161" s="265"/>
      <c r="BE161" s="265"/>
      <c r="BF161" s="265"/>
      <c r="BG161" s="265"/>
      <c r="BH161" s="265"/>
      <c r="BI161" s="265"/>
      <c r="BJ161" s="265"/>
      <c r="BK161" s="265"/>
      <c r="BL161" s="265"/>
      <c r="BM161" s="265"/>
      <c r="BN161" s="265"/>
      <c r="BO161" s="265"/>
      <c r="BP161" s="268"/>
      <c r="BQ161" s="268"/>
      <c r="BR161" s="268"/>
      <c r="BS161" s="268"/>
      <c r="BT161" s="268"/>
      <c r="BU161" s="268"/>
      <c r="BV161" s="268"/>
      <c r="BW161" s="268"/>
      <c r="BX161" s="268"/>
      <c r="BY161" s="268"/>
      <c r="BZ161" s="268"/>
      <c r="CA161" s="268"/>
      <c r="CB161" s="268"/>
      <c r="CC161" s="268"/>
      <c r="CD161" s="268"/>
    </row>
    <row r="162" spans="1:82" ht="15.75" customHeight="1">
      <c r="A162" s="268"/>
      <c r="B162" s="268"/>
      <c r="C162" s="268"/>
      <c r="D162" s="268"/>
      <c r="E162" s="268"/>
      <c r="F162" s="268"/>
      <c r="G162" s="268"/>
      <c r="H162" s="268"/>
      <c r="I162" s="268"/>
      <c r="J162" s="268"/>
      <c r="K162" s="268"/>
      <c r="L162" s="271"/>
      <c r="M162" s="262"/>
      <c r="N162" s="263"/>
      <c r="O162" s="263"/>
      <c r="P162" s="263"/>
      <c r="Q162" s="263"/>
      <c r="R162" s="263"/>
      <c r="S162" s="263"/>
      <c r="T162" s="263"/>
      <c r="U162" s="263"/>
      <c r="V162" s="268"/>
      <c r="W162" s="269"/>
      <c r="X162" s="265"/>
      <c r="Y162" s="263"/>
      <c r="Z162" s="263"/>
      <c r="AA162" s="263"/>
      <c r="AB162" s="263"/>
      <c r="AC162" s="263"/>
      <c r="AD162" s="263"/>
      <c r="AE162" s="263"/>
      <c r="AF162" s="263"/>
      <c r="AG162" s="265"/>
      <c r="AH162" s="265"/>
      <c r="AI162" s="265"/>
      <c r="AJ162" s="265"/>
      <c r="AK162" s="265"/>
      <c r="AL162" s="265"/>
      <c r="AM162" s="265"/>
      <c r="AN162" s="265"/>
      <c r="AO162" s="265"/>
      <c r="AP162" s="265"/>
      <c r="AQ162" s="265"/>
      <c r="AR162" s="265"/>
      <c r="AS162" s="265"/>
      <c r="AT162" s="265"/>
      <c r="AU162" s="265"/>
      <c r="AV162" s="265"/>
      <c r="AW162" s="265"/>
      <c r="AX162" s="265"/>
      <c r="AY162" s="265"/>
      <c r="AZ162" s="265"/>
      <c r="BA162" s="265"/>
      <c r="BB162" s="265"/>
      <c r="BC162" s="265"/>
      <c r="BD162" s="265"/>
      <c r="BE162" s="265"/>
      <c r="BF162" s="265"/>
      <c r="BG162" s="265"/>
      <c r="BH162" s="265"/>
      <c r="BI162" s="265"/>
      <c r="BJ162" s="265"/>
      <c r="BK162" s="265"/>
      <c r="BL162" s="265"/>
      <c r="BM162" s="265"/>
      <c r="BN162" s="265"/>
      <c r="BO162" s="265"/>
      <c r="BP162" s="268"/>
      <c r="BQ162" s="268"/>
      <c r="BR162" s="268"/>
      <c r="BS162" s="268"/>
      <c r="BT162" s="268"/>
      <c r="BU162" s="268"/>
      <c r="BV162" s="268"/>
      <c r="BW162" s="268"/>
      <c r="BX162" s="268"/>
      <c r="BY162" s="268"/>
      <c r="BZ162" s="268"/>
      <c r="CA162" s="268"/>
      <c r="CB162" s="268"/>
      <c r="CC162" s="268"/>
      <c r="CD162" s="268"/>
    </row>
    <row r="163" spans="1:82" ht="15.75" customHeight="1">
      <c r="A163" s="268"/>
      <c r="B163" s="268"/>
      <c r="C163" s="268"/>
      <c r="D163" s="268"/>
      <c r="E163" s="268"/>
      <c r="F163" s="268"/>
      <c r="G163" s="268"/>
      <c r="H163" s="268"/>
      <c r="I163" s="268"/>
      <c r="J163" s="268"/>
      <c r="K163" s="268"/>
      <c r="L163" s="271"/>
      <c r="M163" s="262"/>
      <c r="N163" s="263"/>
      <c r="O163" s="263"/>
      <c r="P163" s="263"/>
      <c r="Q163" s="263"/>
      <c r="R163" s="263"/>
      <c r="S163" s="263"/>
      <c r="T163" s="263"/>
      <c r="U163" s="263"/>
      <c r="V163" s="268"/>
      <c r="W163" s="269"/>
      <c r="X163" s="265"/>
      <c r="Y163" s="263"/>
      <c r="Z163" s="263"/>
      <c r="AA163" s="263"/>
      <c r="AB163" s="263"/>
      <c r="AC163" s="263"/>
      <c r="AD163" s="263"/>
      <c r="AE163" s="263"/>
      <c r="AF163" s="263"/>
      <c r="AG163" s="265"/>
      <c r="AH163" s="265"/>
      <c r="AI163" s="265"/>
      <c r="AJ163" s="265"/>
      <c r="AK163" s="265"/>
      <c r="AL163" s="265"/>
      <c r="AM163" s="265"/>
      <c r="AN163" s="265"/>
      <c r="AO163" s="265"/>
      <c r="AP163" s="265"/>
      <c r="AQ163" s="265"/>
      <c r="AR163" s="265"/>
      <c r="AS163" s="265"/>
      <c r="AT163" s="265"/>
      <c r="AU163" s="265"/>
      <c r="AV163" s="265"/>
      <c r="AW163" s="265"/>
      <c r="AX163" s="265"/>
      <c r="AY163" s="265"/>
      <c r="AZ163" s="265"/>
      <c r="BA163" s="265"/>
      <c r="BB163" s="265"/>
      <c r="BC163" s="265"/>
      <c r="BD163" s="265"/>
      <c r="BE163" s="265"/>
      <c r="BF163" s="265"/>
      <c r="BG163" s="265"/>
      <c r="BH163" s="265"/>
      <c r="BI163" s="265"/>
      <c r="BJ163" s="265"/>
      <c r="BK163" s="265"/>
      <c r="BL163" s="265"/>
      <c r="BM163" s="265"/>
      <c r="BN163" s="265"/>
      <c r="BO163" s="265"/>
      <c r="BP163" s="268"/>
      <c r="BQ163" s="268"/>
      <c r="BR163" s="268"/>
      <c r="BS163" s="268"/>
      <c r="BT163" s="268"/>
      <c r="BU163" s="268"/>
      <c r="BV163" s="268"/>
      <c r="BW163" s="268"/>
      <c r="BX163" s="268"/>
      <c r="BY163" s="268"/>
      <c r="BZ163" s="268"/>
      <c r="CA163" s="268"/>
      <c r="CB163" s="268"/>
      <c r="CC163" s="268"/>
      <c r="CD163" s="268"/>
    </row>
    <row r="164" spans="1:82" ht="15.75" customHeight="1">
      <c r="A164" s="268"/>
      <c r="B164" s="268"/>
      <c r="C164" s="268"/>
      <c r="D164" s="268"/>
      <c r="E164" s="268"/>
      <c r="F164" s="268"/>
      <c r="G164" s="268"/>
      <c r="H164" s="268"/>
      <c r="I164" s="268"/>
      <c r="J164" s="268"/>
      <c r="K164" s="268"/>
      <c r="L164" s="271"/>
      <c r="M164" s="262"/>
      <c r="N164" s="263"/>
      <c r="O164" s="263"/>
      <c r="P164" s="263"/>
      <c r="Q164" s="263"/>
      <c r="R164" s="263"/>
      <c r="S164" s="263"/>
      <c r="T164" s="263"/>
      <c r="U164" s="263"/>
      <c r="V164" s="268"/>
      <c r="W164" s="269"/>
      <c r="X164" s="265"/>
      <c r="Y164" s="263"/>
      <c r="Z164" s="263"/>
      <c r="AA164" s="263"/>
      <c r="AB164" s="263"/>
      <c r="AC164" s="263"/>
      <c r="AD164" s="263"/>
      <c r="AE164" s="263"/>
      <c r="AF164" s="263"/>
      <c r="AG164" s="265"/>
      <c r="AH164" s="265"/>
      <c r="AI164" s="265"/>
      <c r="AJ164" s="265"/>
      <c r="AK164" s="265"/>
      <c r="AL164" s="265"/>
      <c r="AM164" s="265"/>
      <c r="AN164" s="265"/>
      <c r="AO164" s="265"/>
      <c r="AP164" s="265"/>
      <c r="AQ164" s="265"/>
      <c r="AR164" s="265"/>
      <c r="AS164" s="265"/>
      <c r="AT164" s="265"/>
      <c r="AU164" s="265"/>
      <c r="AV164" s="265"/>
      <c r="AW164" s="265"/>
      <c r="AX164" s="265"/>
      <c r="AY164" s="265"/>
      <c r="AZ164" s="265"/>
      <c r="BA164" s="265"/>
      <c r="BB164" s="265"/>
      <c r="BC164" s="265"/>
      <c r="BD164" s="265"/>
      <c r="BE164" s="265"/>
      <c r="BF164" s="265"/>
      <c r="BG164" s="265"/>
      <c r="BH164" s="265"/>
      <c r="BI164" s="265"/>
      <c r="BJ164" s="265"/>
      <c r="BK164" s="265"/>
      <c r="BL164" s="265"/>
      <c r="BM164" s="265"/>
      <c r="BN164" s="265"/>
      <c r="BO164" s="265"/>
      <c r="BP164" s="268"/>
      <c r="BQ164" s="268"/>
      <c r="BR164" s="268"/>
      <c r="BS164" s="268"/>
      <c r="BT164" s="268"/>
      <c r="BU164" s="268"/>
      <c r="BV164" s="268"/>
      <c r="BW164" s="268"/>
      <c r="BX164" s="268"/>
      <c r="BY164" s="268"/>
      <c r="BZ164" s="268"/>
      <c r="CA164" s="268"/>
      <c r="CB164" s="268"/>
      <c r="CC164" s="268"/>
      <c r="CD164" s="268"/>
    </row>
    <row r="165" spans="1:82" ht="15.75" customHeight="1">
      <c r="A165" s="268"/>
      <c r="B165" s="268"/>
      <c r="C165" s="268"/>
      <c r="D165" s="268"/>
      <c r="E165" s="268"/>
      <c r="F165" s="268"/>
      <c r="G165" s="268"/>
      <c r="H165" s="268"/>
      <c r="I165" s="268"/>
      <c r="J165" s="268"/>
      <c r="K165" s="268"/>
      <c r="L165" s="271"/>
      <c r="M165" s="262"/>
      <c r="N165" s="263"/>
      <c r="O165" s="263"/>
      <c r="P165" s="263"/>
      <c r="Q165" s="263"/>
      <c r="R165" s="263"/>
      <c r="S165" s="263"/>
      <c r="T165" s="263"/>
      <c r="U165" s="263"/>
      <c r="V165" s="268"/>
      <c r="W165" s="269"/>
      <c r="X165" s="265"/>
      <c r="Y165" s="263"/>
      <c r="Z165" s="263"/>
      <c r="AA165" s="263"/>
      <c r="AB165" s="263"/>
      <c r="AC165" s="263"/>
      <c r="AD165" s="263"/>
      <c r="AE165" s="263"/>
      <c r="AF165" s="263"/>
      <c r="AG165" s="265"/>
      <c r="AH165" s="265"/>
      <c r="AI165" s="265"/>
      <c r="AJ165" s="265"/>
      <c r="AK165" s="265"/>
      <c r="AL165" s="265"/>
      <c r="AM165" s="265"/>
      <c r="AN165" s="265"/>
      <c r="AO165" s="265"/>
      <c r="AP165" s="265"/>
      <c r="AQ165" s="265"/>
      <c r="AR165" s="265"/>
      <c r="AS165" s="265"/>
      <c r="AT165" s="265"/>
      <c r="AU165" s="265"/>
      <c r="AV165" s="265"/>
      <c r="AW165" s="265"/>
      <c r="AX165" s="265"/>
      <c r="AY165" s="265"/>
      <c r="AZ165" s="265"/>
      <c r="BA165" s="265"/>
      <c r="BB165" s="265"/>
      <c r="BC165" s="265"/>
      <c r="BD165" s="265"/>
      <c r="BE165" s="265"/>
      <c r="BF165" s="265"/>
      <c r="BG165" s="265"/>
      <c r="BH165" s="265"/>
      <c r="BI165" s="265"/>
      <c r="BJ165" s="265"/>
      <c r="BK165" s="265"/>
      <c r="BL165" s="265"/>
      <c r="BM165" s="265"/>
      <c r="BN165" s="265"/>
      <c r="BO165" s="265"/>
      <c r="BP165" s="268"/>
      <c r="BQ165" s="268"/>
      <c r="BR165" s="268"/>
      <c r="BS165" s="268"/>
      <c r="BT165" s="268"/>
      <c r="BU165" s="268"/>
      <c r="BV165" s="268"/>
      <c r="BW165" s="268"/>
      <c r="BX165" s="268"/>
      <c r="BY165" s="268"/>
      <c r="BZ165" s="268"/>
      <c r="CA165" s="268"/>
      <c r="CB165" s="268"/>
      <c r="CC165" s="268"/>
      <c r="CD165" s="268"/>
    </row>
    <row r="166" spans="1:82" ht="15.75" customHeight="1">
      <c r="A166" s="268"/>
      <c r="B166" s="268"/>
      <c r="C166" s="268"/>
      <c r="D166" s="268"/>
      <c r="E166" s="268"/>
      <c r="F166" s="268"/>
      <c r="G166" s="268"/>
      <c r="H166" s="268"/>
      <c r="I166" s="268"/>
      <c r="J166" s="268"/>
      <c r="K166" s="268"/>
      <c r="L166" s="271"/>
      <c r="M166" s="262"/>
      <c r="N166" s="263"/>
      <c r="O166" s="263"/>
      <c r="P166" s="263"/>
      <c r="Q166" s="263"/>
      <c r="R166" s="263"/>
      <c r="S166" s="263"/>
      <c r="T166" s="263"/>
      <c r="U166" s="263"/>
      <c r="V166" s="268"/>
      <c r="W166" s="269"/>
      <c r="X166" s="265"/>
      <c r="Y166" s="263"/>
      <c r="Z166" s="263"/>
      <c r="AA166" s="263"/>
      <c r="AB166" s="263"/>
      <c r="AC166" s="263"/>
      <c r="AD166" s="263"/>
      <c r="AE166" s="263"/>
      <c r="AF166" s="263"/>
      <c r="AG166" s="265"/>
      <c r="AH166" s="265"/>
      <c r="AI166" s="265"/>
      <c r="AJ166" s="265"/>
      <c r="AK166" s="265"/>
      <c r="AL166" s="265"/>
      <c r="AM166" s="265"/>
      <c r="AN166" s="265"/>
      <c r="AO166" s="265"/>
      <c r="AP166" s="265"/>
      <c r="AQ166" s="265"/>
      <c r="AR166" s="265"/>
      <c r="AS166" s="265"/>
      <c r="AT166" s="265"/>
      <c r="AU166" s="265"/>
      <c r="AV166" s="265"/>
      <c r="AW166" s="265"/>
      <c r="AX166" s="265"/>
      <c r="AY166" s="265"/>
      <c r="AZ166" s="265"/>
      <c r="BA166" s="265"/>
      <c r="BB166" s="265"/>
      <c r="BC166" s="265"/>
      <c r="BD166" s="265"/>
      <c r="BE166" s="265"/>
      <c r="BF166" s="265"/>
      <c r="BG166" s="265"/>
      <c r="BH166" s="265"/>
      <c r="BI166" s="265"/>
      <c r="BJ166" s="265"/>
      <c r="BK166" s="265"/>
      <c r="BL166" s="265"/>
      <c r="BM166" s="265"/>
      <c r="BN166" s="265"/>
      <c r="BO166" s="265"/>
      <c r="BP166" s="268"/>
      <c r="BQ166" s="268"/>
      <c r="BR166" s="268"/>
      <c r="BS166" s="268"/>
      <c r="BT166" s="268"/>
      <c r="BU166" s="268"/>
      <c r="BV166" s="268"/>
      <c r="BW166" s="268"/>
      <c r="BX166" s="268"/>
      <c r="BY166" s="268"/>
      <c r="BZ166" s="268"/>
      <c r="CA166" s="268"/>
      <c r="CB166" s="268"/>
      <c r="CC166" s="268"/>
      <c r="CD166" s="268"/>
    </row>
    <row r="167" spans="1:82" ht="15.75" customHeight="1">
      <c r="A167" s="268"/>
      <c r="B167" s="268"/>
      <c r="C167" s="268"/>
      <c r="D167" s="268"/>
      <c r="E167" s="268"/>
      <c r="F167" s="268"/>
      <c r="G167" s="268"/>
      <c r="H167" s="268"/>
      <c r="I167" s="268"/>
      <c r="J167" s="268"/>
      <c r="K167" s="268"/>
      <c r="L167" s="271"/>
      <c r="M167" s="262"/>
      <c r="N167" s="263"/>
      <c r="O167" s="263"/>
      <c r="P167" s="263"/>
      <c r="Q167" s="263"/>
      <c r="R167" s="263"/>
      <c r="S167" s="263"/>
      <c r="T167" s="263"/>
      <c r="U167" s="263"/>
      <c r="V167" s="268"/>
      <c r="W167" s="269"/>
      <c r="X167" s="265"/>
      <c r="Y167" s="263"/>
      <c r="Z167" s="263"/>
      <c r="AA167" s="263"/>
      <c r="AB167" s="263"/>
      <c r="AC167" s="263"/>
      <c r="AD167" s="263"/>
      <c r="AE167" s="263"/>
      <c r="AF167" s="263"/>
      <c r="AG167" s="265"/>
      <c r="AH167" s="265"/>
      <c r="AI167" s="265"/>
      <c r="AJ167" s="265"/>
      <c r="AK167" s="265"/>
      <c r="AL167" s="265"/>
      <c r="AM167" s="265"/>
      <c r="AN167" s="265"/>
      <c r="AO167" s="265"/>
      <c r="AP167" s="265"/>
      <c r="AQ167" s="265"/>
      <c r="AR167" s="265"/>
      <c r="AS167" s="265"/>
      <c r="AT167" s="265"/>
      <c r="AU167" s="265"/>
      <c r="AV167" s="265"/>
      <c r="AW167" s="265"/>
      <c r="AX167" s="265"/>
      <c r="AY167" s="265"/>
      <c r="AZ167" s="265"/>
      <c r="BA167" s="265"/>
      <c r="BB167" s="265"/>
      <c r="BC167" s="265"/>
      <c r="BD167" s="265"/>
      <c r="BE167" s="265"/>
      <c r="BF167" s="265"/>
      <c r="BG167" s="265"/>
      <c r="BH167" s="265"/>
      <c r="BI167" s="265"/>
      <c r="BJ167" s="265"/>
      <c r="BK167" s="265"/>
      <c r="BL167" s="265"/>
      <c r="BM167" s="265"/>
      <c r="BN167" s="265"/>
      <c r="BO167" s="265"/>
      <c r="BP167" s="268"/>
      <c r="BQ167" s="268"/>
      <c r="BR167" s="268"/>
      <c r="BS167" s="268"/>
      <c r="BT167" s="268"/>
      <c r="BU167" s="268"/>
      <c r="BV167" s="268"/>
      <c r="BW167" s="268"/>
      <c r="BX167" s="268"/>
      <c r="BY167" s="268"/>
      <c r="BZ167" s="268"/>
      <c r="CA167" s="268"/>
      <c r="CB167" s="268"/>
      <c r="CC167" s="268"/>
      <c r="CD167" s="268"/>
    </row>
    <row r="168" spans="1:82" ht="15.75" customHeight="1">
      <c r="A168" s="268"/>
      <c r="B168" s="268"/>
      <c r="C168" s="268"/>
      <c r="D168" s="268"/>
      <c r="E168" s="268"/>
      <c r="F168" s="268"/>
      <c r="G168" s="268"/>
      <c r="H168" s="268"/>
      <c r="I168" s="268"/>
      <c r="J168" s="268"/>
      <c r="K168" s="268"/>
      <c r="L168" s="271"/>
      <c r="M168" s="262"/>
      <c r="N168" s="263"/>
      <c r="O168" s="263"/>
      <c r="P168" s="263"/>
      <c r="Q168" s="263"/>
      <c r="R168" s="263"/>
      <c r="S168" s="263"/>
      <c r="T168" s="263"/>
      <c r="U168" s="263"/>
      <c r="V168" s="268"/>
      <c r="W168" s="269"/>
      <c r="X168" s="265"/>
      <c r="Y168" s="263"/>
      <c r="Z168" s="263"/>
      <c r="AA168" s="263"/>
      <c r="AB168" s="263"/>
      <c r="AC168" s="263"/>
      <c r="AD168" s="263"/>
      <c r="AE168" s="263"/>
      <c r="AF168" s="263"/>
      <c r="AG168" s="265"/>
      <c r="AH168" s="265"/>
      <c r="AI168" s="265"/>
      <c r="AJ168" s="265"/>
      <c r="AK168" s="265"/>
      <c r="AL168" s="265"/>
      <c r="AM168" s="265"/>
      <c r="AN168" s="265"/>
      <c r="AO168" s="265"/>
      <c r="AP168" s="265"/>
      <c r="AQ168" s="265"/>
      <c r="AR168" s="265"/>
      <c r="AS168" s="265"/>
      <c r="AT168" s="265"/>
      <c r="AU168" s="265"/>
      <c r="AV168" s="265"/>
      <c r="AW168" s="265"/>
      <c r="AX168" s="265"/>
      <c r="AY168" s="265"/>
      <c r="AZ168" s="265"/>
      <c r="BA168" s="265"/>
      <c r="BB168" s="265"/>
      <c r="BC168" s="265"/>
      <c r="BD168" s="265"/>
      <c r="BE168" s="265"/>
      <c r="BF168" s="265"/>
      <c r="BG168" s="265"/>
      <c r="BH168" s="265"/>
      <c r="BI168" s="265"/>
      <c r="BJ168" s="265"/>
      <c r="BK168" s="265"/>
      <c r="BL168" s="265"/>
      <c r="BM168" s="265"/>
      <c r="BN168" s="265"/>
      <c r="BO168" s="265"/>
      <c r="BP168" s="268"/>
      <c r="BQ168" s="268"/>
      <c r="BR168" s="268"/>
      <c r="BS168" s="268"/>
      <c r="BT168" s="268"/>
      <c r="BU168" s="268"/>
      <c r="BV168" s="268"/>
      <c r="BW168" s="268"/>
      <c r="BX168" s="268"/>
      <c r="BY168" s="268"/>
      <c r="BZ168" s="268"/>
      <c r="CA168" s="268"/>
      <c r="CB168" s="268"/>
      <c r="CC168" s="268"/>
      <c r="CD168" s="268"/>
    </row>
    <row r="169" spans="1:82" ht="15.75" customHeight="1">
      <c r="A169" s="268"/>
      <c r="B169" s="268"/>
      <c r="C169" s="268"/>
      <c r="D169" s="268"/>
      <c r="E169" s="268"/>
      <c r="F169" s="268"/>
      <c r="G169" s="268"/>
      <c r="H169" s="268"/>
      <c r="I169" s="268"/>
      <c r="J169" s="268"/>
      <c r="K169" s="268"/>
      <c r="L169" s="271"/>
      <c r="M169" s="262"/>
      <c r="N169" s="263"/>
      <c r="O169" s="263"/>
      <c r="P169" s="263"/>
      <c r="Q169" s="263"/>
      <c r="R169" s="263"/>
      <c r="S169" s="263"/>
      <c r="T169" s="263"/>
      <c r="U169" s="263"/>
      <c r="V169" s="268"/>
      <c r="W169" s="269"/>
      <c r="X169" s="265"/>
      <c r="Y169" s="263"/>
      <c r="Z169" s="263"/>
      <c r="AA169" s="263"/>
      <c r="AB169" s="263"/>
      <c r="AC169" s="263"/>
      <c r="AD169" s="263"/>
      <c r="AE169" s="263"/>
      <c r="AF169" s="263"/>
      <c r="AG169" s="265"/>
      <c r="AH169" s="265"/>
      <c r="AI169" s="265"/>
      <c r="AJ169" s="265"/>
      <c r="AK169" s="265"/>
      <c r="AL169" s="265"/>
      <c r="AM169" s="265"/>
      <c r="AN169" s="265"/>
      <c r="AO169" s="265"/>
      <c r="AP169" s="265"/>
      <c r="AQ169" s="265"/>
      <c r="AR169" s="265"/>
      <c r="AS169" s="265"/>
      <c r="AT169" s="265"/>
      <c r="AU169" s="265"/>
      <c r="AV169" s="265"/>
      <c r="AW169" s="265"/>
      <c r="AX169" s="265"/>
      <c r="AY169" s="265"/>
      <c r="AZ169" s="265"/>
      <c r="BA169" s="265"/>
      <c r="BB169" s="265"/>
      <c r="BC169" s="265"/>
      <c r="BD169" s="265"/>
      <c r="BE169" s="265"/>
      <c r="BF169" s="265"/>
      <c r="BG169" s="265"/>
      <c r="BH169" s="265"/>
      <c r="BI169" s="265"/>
      <c r="BJ169" s="265"/>
      <c r="BK169" s="265"/>
      <c r="BL169" s="265"/>
      <c r="BM169" s="265"/>
      <c r="BN169" s="265"/>
      <c r="BO169" s="265"/>
      <c r="BP169" s="268"/>
      <c r="BQ169" s="268"/>
      <c r="BR169" s="268"/>
      <c r="BS169" s="268"/>
      <c r="BT169" s="268"/>
      <c r="BU169" s="268"/>
      <c r="BV169" s="268"/>
      <c r="BW169" s="268"/>
      <c r="BX169" s="268"/>
      <c r="BY169" s="268"/>
      <c r="BZ169" s="268"/>
      <c r="CA169" s="268"/>
      <c r="CB169" s="268"/>
      <c r="CC169" s="268"/>
      <c r="CD169" s="268"/>
    </row>
    <row r="170" spans="1:82" ht="15.75" customHeight="1">
      <c r="A170" s="268"/>
      <c r="B170" s="268"/>
      <c r="C170" s="268"/>
      <c r="D170" s="268"/>
      <c r="E170" s="268"/>
      <c r="F170" s="268"/>
      <c r="G170" s="268"/>
      <c r="H170" s="268"/>
      <c r="I170" s="268"/>
      <c r="J170" s="268"/>
      <c r="K170" s="268"/>
      <c r="L170" s="271"/>
      <c r="M170" s="262"/>
      <c r="N170" s="263"/>
      <c r="O170" s="263"/>
      <c r="P170" s="263"/>
      <c r="Q170" s="263"/>
      <c r="R170" s="263"/>
      <c r="S170" s="263"/>
      <c r="T170" s="263"/>
      <c r="U170" s="263"/>
      <c r="V170" s="268"/>
      <c r="W170" s="269"/>
      <c r="X170" s="265"/>
      <c r="Y170" s="263"/>
      <c r="Z170" s="263"/>
      <c r="AA170" s="263"/>
      <c r="AB170" s="263"/>
      <c r="AC170" s="263"/>
      <c r="AD170" s="263"/>
      <c r="AE170" s="263"/>
      <c r="AF170" s="263"/>
      <c r="AG170" s="265"/>
      <c r="AH170" s="265"/>
      <c r="AI170" s="265"/>
      <c r="AJ170" s="265"/>
      <c r="AK170" s="265"/>
      <c r="AL170" s="265"/>
      <c r="AM170" s="265"/>
      <c r="AN170" s="265"/>
      <c r="AO170" s="265"/>
      <c r="AP170" s="265"/>
      <c r="AQ170" s="265"/>
      <c r="AR170" s="265"/>
      <c r="AS170" s="265"/>
      <c r="AT170" s="265"/>
      <c r="AU170" s="265"/>
      <c r="AV170" s="265"/>
      <c r="AW170" s="265"/>
      <c r="AX170" s="265"/>
      <c r="AY170" s="265"/>
      <c r="AZ170" s="265"/>
      <c r="BA170" s="265"/>
      <c r="BB170" s="265"/>
      <c r="BC170" s="265"/>
      <c r="BD170" s="265"/>
      <c r="BE170" s="265"/>
      <c r="BF170" s="265"/>
      <c r="BG170" s="265"/>
      <c r="BH170" s="265"/>
      <c r="BI170" s="265"/>
      <c r="BJ170" s="265"/>
      <c r="BK170" s="265"/>
      <c r="BL170" s="265"/>
      <c r="BM170" s="265"/>
      <c r="BN170" s="265"/>
      <c r="BO170" s="265"/>
      <c r="BP170" s="268"/>
      <c r="BQ170" s="268"/>
      <c r="BR170" s="268"/>
      <c r="BS170" s="268"/>
      <c r="BT170" s="268"/>
      <c r="BU170" s="268"/>
      <c r="BV170" s="268"/>
      <c r="BW170" s="268"/>
      <c r="BX170" s="268"/>
      <c r="BY170" s="268"/>
      <c r="BZ170" s="268"/>
      <c r="CA170" s="268"/>
      <c r="CB170" s="268"/>
      <c r="CC170" s="268"/>
      <c r="CD170" s="268"/>
    </row>
    <row r="171" spans="1:82" ht="15.75" customHeight="1">
      <c r="A171" s="268"/>
      <c r="B171" s="268"/>
      <c r="C171" s="268"/>
      <c r="D171" s="268"/>
      <c r="E171" s="268"/>
      <c r="F171" s="268"/>
      <c r="G171" s="268"/>
      <c r="H171" s="268"/>
      <c r="I171" s="268"/>
      <c r="J171" s="268"/>
      <c r="K171" s="268"/>
      <c r="L171" s="271"/>
      <c r="M171" s="262"/>
      <c r="N171" s="263"/>
      <c r="O171" s="263"/>
      <c r="P171" s="263"/>
      <c r="Q171" s="263"/>
      <c r="R171" s="263"/>
      <c r="S171" s="263"/>
      <c r="T171" s="263"/>
      <c r="U171" s="263"/>
      <c r="V171" s="268"/>
      <c r="W171" s="269"/>
      <c r="X171" s="265"/>
      <c r="Y171" s="263"/>
      <c r="Z171" s="263"/>
      <c r="AA171" s="263"/>
      <c r="AB171" s="263"/>
      <c r="AC171" s="263"/>
      <c r="AD171" s="263"/>
      <c r="AE171" s="263"/>
      <c r="AF171" s="263"/>
      <c r="AG171" s="265"/>
      <c r="AH171" s="265"/>
      <c r="AI171" s="265"/>
      <c r="AJ171" s="265"/>
      <c r="AK171" s="265"/>
      <c r="AL171" s="265"/>
      <c r="AM171" s="265"/>
      <c r="AN171" s="265"/>
      <c r="AO171" s="265"/>
      <c r="AP171" s="265"/>
      <c r="AQ171" s="265"/>
      <c r="AR171" s="265"/>
      <c r="AS171" s="265"/>
      <c r="AT171" s="265"/>
      <c r="AU171" s="265"/>
      <c r="AV171" s="265"/>
      <c r="AW171" s="265"/>
      <c r="AX171" s="265"/>
      <c r="AY171" s="265"/>
      <c r="AZ171" s="265"/>
      <c r="BA171" s="265"/>
      <c r="BB171" s="265"/>
      <c r="BC171" s="265"/>
      <c r="BD171" s="265"/>
      <c r="BE171" s="265"/>
      <c r="BF171" s="265"/>
      <c r="BG171" s="265"/>
      <c r="BH171" s="265"/>
      <c r="BI171" s="265"/>
      <c r="BJ171" s="265"/>
      <c r="BK171" s="265"/>
      <c r="BL171" s="265"/>
      <c r="BM171" s="265"/>
      <c r="BN171" s="265"/>
      <c r="BO171" s="265"/>
      <c r="BP171" s="268"/>
      <c r="BQ171" s="268"/>
      <c r="BR171" s="268"/>
      <c r="BS171" s="268"/>
      <c r="BT171" s="268"/>
      <c r="BU171" s="268"/>
      <c r="BV171" s="268"/>
      <c r="BW171" s="268"/>
      <c r="BX171" s="268"/>
      <c r="BY171" s="268"/>
      <c r="BZ171" s="268"/>
      <c r="CA171" s="268"/>
      <c r="CB171" s="268"/>
      <c r="CC171" s="268"/>
      <c r="CD171" s="268"/>
    </row>
    <row r="172" spans="1:82" ht="15.75" customHeight="1">
      <c r="A172" s="268"/>
      <c r="B172" s="268"/>
      <c r="C172" s="268"/>
      <c r="D172" s="268"/>
      <c r="E172" s="268"/>
      <c r="F172" s="268"/>
      <c r="G172" s="268"/>
      <c r="H172" s="268"/>
      <c r="I172" s="268"/>
      <c r="J172" s="268"/>
      <c r="K172" s="268"/>
      <c r="L172" s="271"/>
      <c r="M172" s="262"/>
      <c r="N172" s="263"/>
      <c r="O172" s="263"/>
      <c r="P172" s="263"/>
      <c r="Q172" s="263"/>
      <c r="R172" s="263"/>
      <c r="S172" s="263"/>
      <c r="T172" s="263"/>
      <c r="U172" s="263"/>
      <c r="V172" s="268"/>
      <c r="W172" s="269"/>
      <c r="X172" s="265"/>
      <c r="Y172" s="263"/>
      <c r="Z172" s="263"/>
      <c r="AA172" s="263"/>
      <c r="AB172" s="263"/>
      <c r="AC172" s="263"/>
      <c r="AD172" s="263"/>
      <c r="AE172" s="263"/>
      <c r="AF172" s="263"/>
      <c r="AG172" s="265"/>
      <c r="AH172" s="265"/>
      <c r="AI172" s="265"/>
      <c r="AJ172" s="265"/>
      <c r="AK172" s="265"/>
      <c r="AL172" s="265"/>
      <c r="AM172" s="265"/>
      <c r="AN172" s="265"/>
      <c r="AO172" s="265"/>
      <c r="AP172" s="265"/>
      <c r="AQ172" s="265"/>
      <c r="AR172" s="265"/>
      <c r="AS172" s="265"/>
      <c r="AT172" s="265"/>
      <c r="AU172" s="265"/>
      <c r="AV172" s="265"/>
      <c r="AW172" s="265"/>
      <c r="AX172" s="265"/>
      <c r="AY172" s="265"/>
      <c r="AZ172" s="265"/>
      <c r="BA172" s="265"/>
      <c r="BB172" s="265"/>
      <c r="BC172" s="265"/>
      <c r="BD172" s="265"/>
      <c r="BE172" s="265"/>
      <c r="BF172" s="265"/>
      <c r="BG172" s="265"/>
      <c r="BH172" s="265"/>
      <c r="BI172" s="265"/>
      <c r="BJ172" s="265"/>
      <c r="BK172" s="265"/>
      <c r="BL172" s="265"/>
      <c r="BM172" s="265"/>
      <c r="BN172" s="265"/>
      <c r="BO172" s="265"/>
      <c r="BP172" s="268"/>
      <c r="BQ172" s="268"/>
      <c r="BR172" s="268"/>
      <c r="BS172" s="268"/>
      <c r="BT172" s="268"/>
      <c r="BU172" s="268"/>
      <c r="BV172" s="268"/>
      <c r="BW172" s="268"/>
      <c r="BX172" s="268"/>
      <c r="BY172" s="268"/>
      <c r="BZ172" s="268"/>
      <c r="CA172" s="268"/>
      <c r="CB172" s="268"/>
      <c r="CC172" s="268"/>
      <c r="CD172" s="268"/>
    </row>
    <row r="173" spans="1:82" ht="15.75" customHeight="1">
      <c r="A173" s="268"/>
      <c r="B173" s="268"/>
      <c r="C173" s="268"/>
      <c r="D173" s="268"/>
      <c r="E173" s="268"/>
      <c r="F173" s="268"/>
      <c r="G173" s="268"/>
      <c r="H173" s="268"/>
      <c r="I173" s="268"/>
      <c r="J173" s="268"/>
      <c r="K173" s="268"/>
      <c r="L173" s="271"/>
      <c r="M173" s="262"/>
      <c r="N173" s="263"/>
      <c r="O173" s="263"/>
      <c r="P173" s="263"/>
      <c r="Q173" s="263"/>
      <c r="R173" s="263"/>
      <c r="S173" s="263"/>
      <c r="T173" s="263"/>
      <c r="U173" s="263"/>
      <c r="V173" s="268"/>
      <c r="W173" s="269"/>
      <c r="X173" s="265"/>
      <c r="Y173" s="263"/>
      <c r="Z173" s="263"/>
      <c r="AA173" s="263"/>
      <c r="AB173" s="263"/>
      <c r="AC173" s="263"/>
      <c r="AD173" s="263"/>
      <c r="AE173" s="263"/>
      <c r="AF173" s="263"/>
      <c r="AG173" s="265"/>
      <c r="AH173" s="265"/>
      <c r="AI173" s="265"/>
      <c r="AJ173" s="265"/>
      <c r="AK173" s="265"/>
      <c r="AL173" s="265"/>
      <c r="AM173" s="265"/>
      <c r="AN173" s="265"/>
      <c r="AO173" s="265"/>
      <c r="AP173" s="265"/>
      <c r="AQ173" s="265"/>
      <c r="AR173" s="265"/>
      <c r="AS173" s="265"/>
      <c r="AT173" s="265"/>
      <c r="AU173" s="265"/>
      <c r="AV173" s="265"/>
      <c r="AW173" s="265"/>
      <c r="AX173" s="265"/>
      <c r="AY173" s="265"/>
      <c r="AZ173" s="265"/>
      <c r="BA173" s="265"/>
      <c r="BB173" s="265"/>
      <c r="BC173" s="265"/>
      <c r="BD173" s="265"/>
      <c r="BE173" s="265"/>
      <c r="BF173" s="265"/>
      <c r="BG173" s="265"/>
      <c r="BH173" s="265"/>
      <c r="BI173" s="265"/>
      <c r="BJ173" s="265"/>
      <c r="BK173" s="265"/>
      <c r="BL173" s="265"/>
      <c r="BM173" s="265"/>
      <c r="BN173" s="265"/>
      <c r="BO173" s="265"/>
      <c r="BP173" s="268"/>
      <c r="BQ173" s="268"/>
      <c r="BR173" s="268"/>
      <c r="BS173" s="268"/>
      <c r="BT173" s="268"/>
      <c r="BU173" s="268"/>
      <c r="BV173" s="268"/>
      <c r="BW173" s="268"/>
      <c r="BX173" s="268"/>
      <c r="BY173" s="268"/>
      <c r="BZ173" s="268"/>
      <c r="CA173" s="268"/>
      <c r="CB173" s="268"/>
      <c r="CC173" s="268"/>
      <c r="CD173" s="268"/>
    </row>
    <row r="174" spans="1:82" ht="15.75" customHeight="1">
      <c r="A174" s="268"/>
      <c r="B174" s="268"/>
      <c r="C174" s="268"/>
      <c r="D174" s="268"/>
      <c r="E174" s="268"/>
      <c r="F174" s="268"/>
      <c r="G174" s="268"/>
      <c r="H174" s="268"/>
      <c r="I174" s="268"/>
      <c r="J174" s="268"/>
      <c r="K174" s="268"/>
      <c r="L174" s="271"/>
      <c r="M174" s="262"/>
      <c r="N174" s="263"/>
      <c r="O174" s="263"/>
      <c r="P174" s="263"/>
      <c r="Q174" s="263"/>
      <c r="R174" s="263"/>
      <c r="S174" s="263"/>
      <c r="T174" s="263"/>
      <c r="U174" s="263"/>
      <c r="V174" s="268"/>
      <c r="W174" s="269"/>
      <c r="X174" s="265"/>
      <c r="Y174" s="263"/>
      <c r="Z174" s="263"/>
      <c r="AA174" s="263"/>
      <c r="AB174" s="263"/>
      <c r="AC174" s="263"/>
      <c r="AD174" s="263"/>
      <c r="AE174" s="263"/>
      <c r="AF174" s="263"/>
      <c r="AG174" s="265"/>
      <c r="AH174" s="265"/>
      <c r="AI174" s="265"/>
      <c r="AJ174" s="265"/>
      <c r="AK174" s="265"/>
      <c r="AL174" s="265"/>
      <c r="AM174" s="265"/>
      <c r="AN174" s="265"/>
      <c r="AO174" s="265"/>
      <c r="AP174" s="265"/>
      <c r="AQ174" s="265"/>
      <c r="AR174" s="265"/>
      <c r="AS174" s="265"/>
      <c r="AT174" s="265"/>
      <c r="AU174" s="265"/>
      <c r="AV174" s="265"/>
      <c r="AW174" s="265"/>
      <c r="AX174" s="265"/>
      <c r="AY174" s="265"/>
      <c r="AZ174" s="265"/>
      <c r="BA174" s="265"/>
      <c r="BB174" s="265"/>
      <c r="BC174" s="265"/>
      <c r="BD174" s="265"/>
      <c r="BE174" s="265"/>
      <c r="BF174" s="265"/>
      <c r="BG174" s="265"/>
      <c r="BH174" s="265"/>
      <c r="BI174" s="265"/>
      <c r="BJ174" s="265"/>
      <c r="BK174" s="265"/>
      <c r="BL174" s="265"/>
      <c r="BM174" s="265"/>
      <c r="BN174" s="265"/>
      <c r="BO174" s="265"/>
      <c r="BP174" s="268"/>
      <c r="BQ174" s="268"/>
      <c r="BR174" s="268"/>
      <c r="BS174" s="268"/>
      <c r="BT174" s="268"/>
      <c r="BU174" s="268"/>
      <c r="BV174" s="268"/>
      <c r="BW174" s="268"/>
      <c r="BX174" s="268"/>
      <c r="BY174" s="268"/>
      <c r="BZ174" s="268"/>
      <c r="CA174" s="268"/>
      <c r="CB174" s="268"/>
      <c r="CC174" s="268"/>
      <c r="CD174" s="268"/>
    </row>
    <row r="175" spans="1:82" ht="15.75" customHeight="1">
      <c r="A175" s="268"/>
      <c r="B175" s="268"/>
      <c r="C175" s="268"/>
      <c r="D175" s="268"/>
      <c r="E175" s="268"/>
      <c r="F175" s="268"/>
      <c r="G175" s="268"/>
      <c r="H175" s="268"/>
      <c r="I175" s="268"/>
      <c r="J175" s="268"/>
      <c r="K175" s="268"/>
      <c r="L175" s="271"/>
      <c r="M175" s="262"/>
      <c r="N175" s="263"/>
      <c r="O175" s="263"/>
      <c r="P175" s="263"/>
      <c r="Q175" s="263"/>
      <c r="R175" s="263"/>
      <c r="S175" s="263"/>
      <c r="T175" s="263"/>
      <c r="U175" s="263"/>
      <c r="V175" s="268"/>
      <c r="W175" s="269"/>
      <c r="X175" s="265"/>
      <c r="Y175" s="263"/>
      <c r="Z175" s="263"/>
      <c r="AA175" s="263"/>
      <c r="AB175" s="263"/>
      <c r="AC175" s="263"/>
      <c r="AD175" s="263"/>
      <c r="AE175" s="263"/>
      <c r="AF175" s="263"/>
      <c r="AG175" s="265"/>
      <c r="AH175" s="265"/>
      <c r="AI175" s="265"/>
      <c r="AJ175" s="265"/>
      <c r="AK175" s="265"/>
      <c r="AL175" s="265"/>
      <c r="AM175" s="265"/>
      <c r="AN175" s="265"/>
      <c r="AO175" s="265"/>
      <c r="AP175" s="265"/>
      <c r="AQ175" s="265"/>
      <c r="AR175" s="265"/>
      <c r="AS175" s="265"/>
      <c r="AT175" s="265"/>
      <c r="AU175" s="265"/>
      <c r="AV175" s="265"/>
      <c r="AW175" s="265"/>
      <c r="AX175" s="265"/>
      <c r="AY175" s="265"/>
      <c r="AZ175" s="265"/>
      <c r="BA175" s="265"/>
      <c r="BB175" s="265"/>
      <c r="BC175" s="265"/>
      <c r="BD175" s="265"/>
      <c r="BE175" s="265"/>
      <c r="BF175" s="265"/>
      <c r="BG175" s="265"/>
      <c r="BH175" s="265"/>
      <c r="BI175" s="265"/>
      <c r="BJ175" s="265"/>
      <c r="BK175" s="265"/>
      <c r="BL175" s="265"/>
      <c r="BM175" s="265"/>
      <c r="BN175" s="265"/>
      <c r="BO175" s="265"/>
      <c r="BP175" s="268"/>
      <c r="BQ175" s="268"/>
      <c r="BR175" s="268"/>
      <c r="BS175" s="268"/>
      <c r="BT175" s="268"/>
      <c r="BU175" s="268"/>
      <c r="BV175" s="268"/>
      <c r="BW175" s="268"/>
      <c r="BX175" s="268"/>
      <c r="BY175" s="268"/>
      <c r="BZ175" s="268"/>
      <c r="CA175" s="268"/>
      <c r="CB175" s="268"/>
      <c r="CC175" s="268"/>
      <c r="CD175" s="268"/>
    </row>
    <row r="176" spans="1:82" ht="15.75" customHeight="1">
      <c r="A176" s="268"/>
      <c r="B176" s="268"/>
      <c r="C176" s="268"/>
      <c r="D176" s="268"/>
      <c r="E176" s="268"/>
      <c r="F176" s="268"/>
      <c r="G176" s="268"/>
      <c r="H176" s="268"/>
      <c r="I176" s="268"/>
      <c r="J176" s="268"/>
      <c r="K176" s="268"/>
      <c r="L176" s="271"/>
      <c r="M176" s="262"/>
      <c r="N176" s="263"/>
      <c r="O176" s="263"/>
      <c r="P176" s="263"/>
      <c r="Q176" s="263"/>
      <c r="R176" s="263"/>
      <c r="S176" s="263"/>
      <c r="T176" s="263"/>
      <c r="U176" s="263"/>
      <c r="V176" s="268"/>
      <c r="W176" s="269"/>
      <c r="X176" s="265"/>
      <c r="Y176" s="263"/>
      <c r="Z176" s="263"/>
      <c r="AA176" s="263"/>
      <c r="AB176" s="263"/>
      <c r="AC176" s="263"/>
      <c r="AD176" s="263"/>
      <c r="AE176" s="263"/>
      <c r="AF176" s="263"/>
      <c r="AG176" s="265"/>
      <c r="AH176" s="265"/>
      <c r="AI176" s="265"/>
      <c r="AJ176" s="265"/>
      <c r="AK176" s="265"/>
      <c r="AL176" s="265"/>
      <c r="AM176" s="265"/>
      <c r="AN176" s="265"/>
      <c r="AO176" s="265"/>
      <c r="AP176" s="265"/>
      <c r="AQ176" s="265"/>
      <c r="AR176" s="265"/>
      <c r="AS176" s="265"/>
      <c r="AT176" s="265"/>
      <c r="AU176" s="265"/>
      <c r="AV176" s="265"/>
      <c r="AW176" s="265"/>
      <c r="AX176" s="265"/>
      <c r="AY176" s="265"/>
      <c r="AZ176" s="265"/>
      <c r="BA176" s="265"/>
      <c r="BB176" s="265"/>
      <c r="BC176" s="265"/>
      <c r="BD176" s="265"/>
      <c r="BE176" s="265"/>
      <c r="BF176" s="265"/>
      <c r="BG176" s="265"/>
      <c r="BH176" s="265"/>
      <c r="BI176" s="265"/>
      <c r="BJ176" s="265"/>
      <c r="BK176" s="265"/>
      <c r="BL176" s="265"/>
      <c r="BM176" s="265"/>
      <c r="BN176" s="265"/>
      <c r="BO176" s="265"/>
      <c r="BP176" s="268"/>
      <c r="BQ176" s="268"/>
      <c r="BR176" s="268"/>
      <c r="BS176" s="268"/>
      <c r="BT176" s="268"/>
      <c r="BU176" s="268"/>
      <c r="BV176" s="268"/>
      <c r="BW176" s="268"/>
      <c r="BX176" s="268"/>
      <c r="BY176" s="268"/>
      <c r="BZ176" s="268"/>
      <c r="CA176" s="268"/>
      <c r="CB176" s="268"/>
      <c r="CC176" s="268"/>
      <c r="CD176" s="268"/>
    </row>
    <row r="177" spans="1:82" ht="15.75" customHeight="1">
      <c r="A177" s="268"/>
      <c r="B177" s="268"/>
      <c r="C177" s="268"/>
      <c r="D177" s="268"/>
      <c r="E177" s="268"/>
      <c r="F177" s="268"/>
      <c r="G177" s="268"/>
      <c r="H177" s="268"/>
      <c r="I177" s="268"/>
      <c r="J177" s="268"/>
      <c r="K177" s="268"/>
      <c r="L177" s="271"/>
      <c r="M177" s="262"/>
      <c r="N177" s="263"/>
      <c r="O177" s="263"/>
      <c r="P177" s="263"/>
      <c r="Q177" s="263"/>
      <c r="R177" s="263"/>
      <c r="S177" s="263"/>
      <c r="T177" s="263"/>
      <c r="U177" s="263"/>
      <c r="V177" s="268"/>
      <c r="W177" s="269"/>
      <c r="X177" s="265"/>
      <c r="Y177" s="263"/>
      <c r="Z177" s="263"/>
      <c r="AA177" s="263"/>
      <c r="AB177" s="263"/>
      <c r="AC177" s="263"/>
      <c r="AD177" s="263"/>
      <c r="AE177" s="263"/>
      <c r="AF177" s="263"/>
      <c r="AG177" s="265"/>
      <c r="AH177" s="265"/>
      <c r="AI177" s="265"/>
      <c r="AJ177" s="265"/>
      <c r="AK177" s="265"/>
      <c r="AL177" s="265"/>
      <c r="AM177" s="265"/>
      <c r="AN177" s="265"/>
      <c r="AO177" s="265"/>
      <c r="AP177" s="265"/>
      <c r="AQ177" s="265"/>
      <c r="AR177" s="265"/>
      <c r="AS177" s="265"/>
      <c r="AT177" s="265"/>
      <c r="AU177" s="265"/>
      <c r="AV177" s="265"/>
      <c r="AW177" s="265"/>
      <c r="AX177" s="265"/>
      <c r="AY177" s="265"/>
      <c r="AZ177" s="265"/>
      <c r="BA177" s="265"/>
      <c r="BB177" s="265"/>
      <c r="BC177" s="265"/>
      <c r="BD177" s="265"/>
      <c r="BE177" s="265"/>
      <c r="BF177" s="265"/>
      <c r="BG177" s="265"/>
      <c r="BH177" s="265"/>
      <c r="BI177" s="265"/>
      <c r="BJ177" s="265"/>
      <c r="BK177" s="265"/>
      <c r="BL177" s="265"/>
      <c r="BM177" s="265"/>
      <c r="BN177" s="265"/>
      <c r="BO177" s="265"/>
      <c r="BP177" s="268"/>
      <c r="BQ177" s="268"/>
      <c r="BR177" s="268"/>
      <c r="BS177" s="268"/>
      <c r="BT177" s="268"/>
      <c r="BU177" s="268"/>
      <c r="BV177" s="268"/>
      <c r="BW177" s="268"/>
      <c r="BX177" s="268"/>
      <c r="BY177" s="268"/>
      <c r="BZ177" s="268"/>
      <c r="CA177" s="268"/>
      <c r="CB177" s="268"/>
      <c r="CC177" s="268"/>
      <c r="CD177" s="268"/>
    </row>
    <row r="178" spans="1:82" ht="15.75" customHeight="1">
      <c r="A178" s="268"/>
      <c r="B178" s="268"/>
      <c r="C178" s="268"/>
      <c r="D178" s="268"/>
      <c r="E178" s="268"/>
      <c r="F178" s="268"/>
      <c r="G178" s="268"/>
      <c r="H178" s="268"/>
      <c r="I178" s="268"/>
      <c r="J178" s="268"/>
      <c r="K178" s="268"/>
      <c r="L178" s="271"/>
      <c r="M178" s="262"/>
      <c r="N178" s="263"/>
      <c r="O178" s="263"/>
      <c r="P178" s="263"/>
      <c r="Q178" s="263"/>
      <c r="R178" s="263"/>
      <c r="S178" s="263"/>
      <c r="T178" s="263"/>
      <c r="U178" s="263"/>
      <c r="V178" s="268"/>
      <c r="W178" s="269"/>
      <c r="X178" s="265"/>
      <c r="Y178" s="263"/>
      <c r="Z178" s="263"/>
      <c r="AA178" s="263"/>
      <c r="AB178" s="263"/>
      <c r="AC178" s="263"/>
      <c r="AD178" s="263"/>
      <c r="AE178" s="263"/>
      <c r="AF178" s="263"/>
      <c r="AG178" s="265"/>
      <c r="AH178" s="265"/>
      <c r="AI178" s="265"/>
      <c r="AJ178" s="265"/>
      <c r="AK178" s="265"/>
      <c r="AL178" s="265"/>
      <c r="AM178" s="265"/>
      <c r="AN178" s="265"/>
      <c r="AO178" s="265"/>
      <c r="AP178" s="265"/>
      <c r="AQ178" s="265"/>
      <c r="AR178" s="265"/>
      <c r="AS178" s="265"/>
      <c r="AT178" s="265"/>
      <c r="AU178" s="265"/>
      <c r="AV178" s="265"/>
      <c r="AW178" s="265"/>
      <c r="AX178" s="265"/>
      <c r="AY178" s="265"/>
      <c r="AZ178" s="265"/>
      <c r="BA178" s="265"/>
      <c r="BB178" s="265"/>
      <c r="BC178" s="265"/>
      <c r="BD178" s="265"/>
      <c r="BE178" s="265"/>
      <c r="BF178" s="265"/>
      <c r="BG178" s="265"/>
      <c r="BH178" s="265"/>
      <c r="BI178" s="265"/>
      <c r="BJ178" s="265"/>
      <c r="BK178" s="265"/>
      <c r="BL178" s="265"/>
      <c r="BM178" s="265"/>
      <c r="BN178" s="265"/>
      <c r="BO178" s="265"/>
      <c r="BP178" s="268"/>
      <c r="BQ178" s="268"/>
      <c r="BR178" s="268"/>
      <c r="BS178" s="268"/>
      <c r="BT178" s="268"/>
      <c r="BU178" s="268"/>
      <c r="BV178" s="268"/>
      <c r="BW178" s="268"/>
      <c r="BX178" s="268"/>
      <c r="BY178" s="268"/>
      <c r="BZ178" s="268"/>
      <c r="CA178" s="268"/>
      <c r="CB178" s="268"/>
      <c r="CC178" s="268"/>
      <c r="CD178" s="268"/>
    </row>
    <row r="179" spans="1:82" ht="15.75" customHeight="1">
      <c r="A179" s="268"/>
      <c r="B179" s="268"/>
      <c r="C179" s="268"/>
      <c r="D179" s="268"/>
      <c r="E179" s="268"/>
      <c r="F179" s="268"/>
      <c r="G179" s="268"/>
      <c r="H179" s="268"/>
      <c r="I179" s="268"/>
      <c r="J179" s="268"/>
      <c r="K179" s="268"/>
      <c r="L179" s="271"/>
      <c r="M179" s="262"/>
      <c r="N179" s="263"/>
      <c r="O179" s="263"/>
      <c r="P179" s="263"/>
      <c r="Q179" s="263"/>
      <c r="R179" s="263"/>
      <c r="S179" s="263"/>
      <c r="T179" s="263"/>
      <c r="U179" s="263"/>
      <c r="V179" s="268"/>
      <c r="W179" s="269"/>
      <c r="X179" s="265"/>
      <c r="Y179" s="263"/>
      <c r="Z179" s="263"/>
      <c r="AA179" s="263"/>
      <c r="AB179" s="263"/>
      <c r="AC179" s="263"/>
      <c r="AD179" s="263"/>
      <c r="AE179" s="263"/>
      <c r="AF179" s="263"/>
      <c r="AG179" s="265"/>
      <c r="AH179" s="265"/>
      <c r="AI179" s="265"/>
      <c r="AJ179" s="265"/>
      <c r="AK179" s="265"/>
      <c r="AL179" s="265"/>
      <c r="AM179" s="265"/>
      <c r="AN179" s="265"/>
      <c r="AO179" s="265"/>
      <c r="AP179" s="265"/>
      <c r="AQ179" s="265"/>
      <c r="AR179" s="265"/>
      <c r="AS179" s="265"/>
      <c r="AT179" s="265"/>
      <c r="AU179" s="265"/>
      <c r="AV179" s="265"/>
      <c r="AW179" s="265"/>
      <c r="AX179" s="265"/>
      <c r="AY179" s="265"/>
      <c r="AZ179" s="265"/>
      <c r="BA179" s="265"/>
      <c r="BB179" s="265"/>
      <c r="BC179" s="265"/>
      <c r="BD179" s="265"/>
      <c r="BE179" s="265"/>
      <c r="BF179" s="265"/>
      <c r="BG179" s="265"/>
      <c r="BH179" s="265"/>
      <c r="BI179" s="265"/>
      <c r="BJ179" s="265"/>
      <c r="BK179" s="265"/>
      <c r="BL179" s="265"/>
      <c r="BM179" s="265"/>
      <c r="BN179" s="265"/>
      <c r="BO179" s="265"/>
      <c r="BP179" s="268"/>
      <c r="BQ179" s="268"/>
      <c r="BR179" s="268"/>
      <c r="BS179" s="268"/>
      <c r="BT179" s="268"/>
      <c r="BU179" s="268"/>
      <c r="BV179" s="268"/>
      <c r="BW179" s="268"/>
      <c r="BX179" s="268"/>
      <c r="BY179" s="268"/>
      <c r="BZ179" s="268"/>
      <c r="CA179" s="268"/>
      <c r="CB179" s="268"/>
      <c r="CC179" s="268"/>
      <c r="CD179" s="268"/>
    </row>
    <row r="180" spans="1:82" ht="15.75" customHeight="1">
      <c r="A180" s="268"/>
      <c r="B180" s="268"/>
      <c r="C180" s="268"/>
      <c r="D180" s="268"/>
      <c r="E180" s="268"/>
      <c r="F180" s="268"/>
      <c r="G180" s="268"/>
      <c r="H180" s="268"/>
      <c r="I180" s="268"/>
      <c r="J180" s="268"/>
      <c r="K180" s="268"/>
      <c r="L180" s="271"/>
      <c r="M180" s="262"/>
      <c r="N180" s="263"/>
      <c r="O180" s="263"/>
      <c r="P180" s="263"/>
      <c r="Q180" s="263"/>
      <c r="R180" s="263"/>
      <c r="S180" s="263"/>
      <c r="T180" s="263"/>
      <c r="U180" s="263"/>
      <c r="V180" s="268"/>
      <c r="W180" s="269"/>
      <c r="X180" s="265"/>
      <c r="Y180" s="263"/>
      <c r="Z180" s="263"/>
      <c r="AA180" s="263"/>
      <c r="AB180" s="263"/>
      <c r="AC180" s="263"/>
      <c r="AD180" s="263"/>
      <c r="AE180" s="263"/>
      <c r="AF180" s="263"/>
      <c r="AG180" s="265"/>
      <c r="AH180" s="265"/>
      <c r="AI180" s="265"/>
      <c r="AJ180" s="265"/>
      <c r="AK180" s="265"/>
      <c r="AL180" s="265"/>
      <c r="AM180" s="265"/>
      <c r="AN180" s="265"/>
      <c r="AO180" s="265"/>
      <c r="AP180" s="265"/>
      <c r="AQ180" s="265"/>
      <c r="AR180" s="265"/>
      <c r="AS180" s="265"/>
      <c r="AT180" s="265"/>
      <c r="AU180" s="265"/>
      <c r="AV180" s="265"/>
      <c r="AW180" s="265"/>
      <c r="AX180" s="265"/>
      <c r="AY180" s="265"/>
      <c r="AZ180" s="265"/>
      <c r="BA180" s="265"/>
      <c r="BB180" s="265"/>
      <c r="BC180" s="265"/>
      <c r="BD180" s="265"/>
      <c r="BE180" s="265"/>
      <c r="BF180" s="265"/>
      <c r="BG180" s="265"/>
      <c r="BH180" s="265"/>
      <c r="BI180" s="265"/>
      <c r="BJ180" s="265"/>
      <c r="BK180" s="265"/>
      <c r="BL180" s="265"/>
      <c r="BM180" s="265"/>
      <c r="BN180" s="265"/>
      <c r="BO180" s="265"/>
      <c r="BP180" s="268"/>
      <c r="BQ180" s="268"/>
      <c r="BR180" s="268"/>
      <c r="BS180" s="268"/>
      <c r="BT180" s="268"/>
      <c r="BU180" s="268"/>
      <c r="BV180" s="268"/>
      <c r="BW180" s="268"/>
      <c r="BX180" s="268"/>
      <c r="BY180" s="268"/>
      <c r="BZ180" s="268"/>
      <c r="CA180" s="268"/>
      <c r="CB180" s="268"/>
      <c r="CC180" s="268"/>
      <c r="CD180" s="268"/>
    </row>
    <row r="181" spans="1:82" ht="15.75" customHeight="1">
      <c r="A181" s="268"/>
      <c r="B181" s="268"/>
      <c r="C181" s="268"/>
      <c r="D181" s="268"/>
      <c r="E181" s="268"/>
      <c r="F181" s="268"/>
      <c r="G181" s="268"/>
      <c r="H181" s="268"/>
      <c r="I181" s="268"/>
      <c r="J181" s="268"/>
      <c r="K181" s="268"/>
      <c r="L181" s="271"/>
      <c r="M181" s="262"/>
      <c r="N181" s="263"/>
      <c r="O181" s="263"/>
      <c r="P181" s="263"/>
      <c r="Q181" s="263"/>
      <c r="R181" s="263"/>
      <c r="S181" s="263"/>
      <c r="T181" s="263"/>
      <c r="U181" s="263"/>
      <c r="V181" s="268"/>
      <c r="W181" s="269"/>
      <c r="X181" s="265"/>
      <c r="Y181" s="263"/>
      <c r="Z181" s="263"/>
      <c r="AA181" s="263"/>
      <c r="AB181" s="263"/>
      <c r="AC181" s="263"/>
      <c r="AD181" s="263"/>
      <c r="AE181" s="263"/>
      <c r="AF181" s="263"/>
      <c r="AG181" s="265"/>
      <c r="AH181" s="265"/>
      <c r="AI181" s="265"/>
      <c r="AJ181" s="265"/>
      <c r="AK181" s="265"/>
      <c r="AL181" s="265"/>
      <c r="AM181" s="265"/>
      <c r="AN181" s="265"/>
      <c r="AO181" s="265"/>
      <c r="AP181" s="265"/>
      <c r="AQ181" s="265"/>
      <c r="AR181" s="265"/>
      <c r="AS181" s="265"/>
      <c r="AT181" s="265"/>
      <c r="AU181" s="265"/>
      <c r="AV181" s="265"/>
      <c r="AW181" s="265"/>
      <c r="AX181" s="265"/>
      <c r="AY181" s="265"/>
      <c r="AZ181" s="265"/>
      <c r="BA181" s="265"/>
      <c r="BB181" s="265"/>
      <c r="BC181" s="265"/>
      <c r="BD181" s="265"/>
      <c r="BE181" s="265"/>
      <c r="BF181" s="265"/>
      <c r="BG181" s="265"/>
      <c r="BH181" s="265"/>
      <c r="BI181" s="265"/>
      <c r="BJ181" s="265"/>
      <c r="BK181" s="265"/>
      <c r="BL181" s="265"/>
      <c r="BM181" s="265"/>
      <c r="BN181" s="265"/>
      <c r="BO181" s="265"/>
      <c r="BP181" s="268"/>
      <c r="BQ181" s="268"/>
      <c r="BR181" s="268"/>
      <c r="BS181" s="268"/>
      <c r="BT181" s="268"/>
      <c r="BU181" s="268"/>
      <c r="BV181" s="268"/>
      <c r="BW181" s="268"/>
      <c r="BX181" s="268"/>
      <c r="BY181" s="268"/>
      <c r="BZ181" s="268"/>
      <c r="CA181" s="268"/>
      <c r="CB181" s="268"/>
      <c r="CC181" s="268"/>
      <c r="CD181" s="268"/>
    </row>
    <row r="182" spans="1:82" ht="15.75" customHeight="1">
      <c r="A182" s="268"/>
      <c r="B182" s="268"/>
      <c r="C182" s="268"/>
      <c r="D182" s="268"/>
      <c r="E182" s="268"/>
      <c r="F182" s="268"/>
      <c r="G182" s="268"/>
      <c r="H182" s="268"/>
      <c r="I182" s="268"/>
      <c r="J182" s="268"/>
      <c r="K182" s="268"/>
      <c r="L182" s="271"/>
      <c r="M182" s="262"/>
      <c r="N182" s="263"/>
      <c r="O182" s="263"/>
      <c r="P182" s="263"/>
      <c r="Q182" s="263"/>
      <c r="R182" s="263"/>
      <c r="S182" s="263"/>
      <c r="T182" s="263"/>
      <c r="U182" s="263"/>
      <c r="V182" s="268"/>
      <c r="W182" s="269"/>
      <c r="X182" s="265"/>
      <c r="Y182" s="263"/>
      <c r="Z182" s="263"/>
      <c r="AA182" s="263"/>
      <c r="AB182" s="263"/>
      <c r="AC182" s="263"/>
      <c r="AD182" s="263"/>
      <c r="AE182" s="263"/>
      <c r="AF182" s="263"/>
      <c r="AG182" s="265"/>
      <c r="AH182" s="265"/>
      <c r="AI182" s="265"/>
      <c r="AJ182" s="265"/>
      <c r="AK182" s="265"/>
      <c r="AL182" s="265"/>
      <c r="AM182" s="265"/>
      <c r="AN182" s="265"/>
      <c r="AO182" s="265"/>
      <c r="AP182" s="265"/>
      <c r="AQ182" s="265"/>
      <c r="AR182" s="265"/>
      <c r="AS182" s="265"/>
      <c r="AT182" s="265"/>
      <c r="AU182" s="265"/>
      <c r="AV182" s="265"/>
      <c r="AW182" s="265"/>
      <c r="AX182" s="265"/>
      <c r="AY182" s="265"/>
      <c r="AZ182" s="265"/>
      <c r="BA182" s="265"/>
      <c r="BB182" s="265"/>
      <c r="BC182" s="265"/>
      <c r="BD182" s="265"/>
      <c r="BE182" s="265"/>
      <c r="BF182" s="265"/>
      <c r="BG182" s="265"/>
      <c r="BH182" s="265"/>
      <c r="BI182" s="265"/>
      <c r="BJ182" s="265"/>
      <c r="BK182" s="265"/>
      <c r="BL182" s="265"/>
      <c r="BM182" s="265"/>
      <c r="BN182" s="265"/>
      <c r="BO182" s="265"/>
      <c r="BP182" s="268"/>
      <c r="BQ182" s="268"/>
      <c r="BR182" s="268"/>
      <c r="BS182" s="268"/>
      <c r="BT182" s="268"/>
      <c r="BU182" s="268"/>
      <c r="BV182" s="268"/>
      <c r="BW182" s="268"/>
      <c r="BX182" s="268"/>
      <c r="BY182" s="268"/>
      <c r="BZ182" s="268"/>
      <c r="CA182" s="268"/>
      <c r="CB182" s="268"/>
      <c r="CC182" s="268"/>
      <c r="CD182" s="268"/>
    </row>
    <row r="183" spans="1:82" ht="15.75" customHeight="1">
      <c r="A183" s="268"/>
      <c r="B183" s="268"/>
      <c r="C183" s="268"/>
      <c r="D183" s="268"/>
      <c r="E183" s="268"/>
      <c r="F183" s="268"/>
      <c r="G183" s="268"/>
      <c r="H183" s="268"/>
      <c r="I183" s="268"/>
      <c r="J183" s="268"/>
      <c r="K183" s="268"/>
      <c r="L183" s="271"/>
      <c r="M183" s="262"/>
      <c r="N183" s="263"/>
      <c r="O183" s="263"/>
      <c r="P183" s="263"/>
      <c r="Q183" s="263"/>
      <c r="R183" s="263"/>
      <c r="S183" s="263"/>
      <c r="T183" s="263"/>
      <c r="U183" s="263"/>
      <c r="V183" s="268"/>
      <c r="W183" s="269"/>
      <c r="X183" s="265"/>
      <c r="Y183" s="263"/>
      <c r="Z183" s="263"/>
      <c r="AA183" s="263"/>
      <c r="AB183" s="263"/>
      <c r="AC183" s="263"/>
      <c r="AD183" s="263"/>
      <c r="AE183" s="263"/>
      <c r="AF183" s="263"/>
      <c r="AG183" s="265"/>
      <c r="AH183" s="265"/>
      <c r="AI183" s="265"/>
      <c r="AJ183" s="265"/>
      <c r="AK183" s="265"/>
      <c r="AL183" s="265"/>
      <c r="AM183" s="265"/>
      <c r="AN183" s="265"/>
      <c r="AO183" s="265"/>
      <c r="AP183" s="265"/>
      <c r="AQ183" s="265"/>
      <c r="AR183" s="265"/>
      <c r="AS183" s="265"/>
      <c r="AT183" s="265"/>
      <c r="AU183" s="265"/>
      <c r="AV183" s="265"/>
      <c r="AW183" s="265"/>
      <c r="AX183" s="265"/>
      <c r="AY183" s="265"/>
      <c r="AZ183" s="265"/>
      <c r="BA183" s="265"/>
      <c r="BB183" s="265"/>
      <c r="BC183" s="265"/>
      <c r="BD183" s="265"/>
      <c r="BE183" s="265"/>
      <c r="BF183" s="265"/>
      <c r="BG183" s="265"/>
      <c r="BH183" s="265"/>
      <c r="BI183" s="265"/>
      <c r="BJ183" s="265"/>
      <c r="BK183" s="265"/>
      <c r="BL183" s="265"/>
      <c r="BM183" s="265"/>
      <c r="BN183" s="265"/>
      <c r="BO183" s="265"/>
      <c r="BP183" s="268"/>
      <c r="BQ183" s="268"/>
      <c r="BR183" s="268"/>
      <c r="BS183" s="268"/>
      <c r="BT183" s="268"/>
      <c r="BU183" s="268"/>
      <c r="BV183" s="268"/>
      <c r="BW183" s="268"/>
      <c r="BX183" s="268"/>
      <c r="BY183" s="268"/>
      <c r="BZ183" s="268"/>
      <c r="CA183" s="268"/>
      <c r="CB183" s="268"/>
      <c r="CC183" s="268"/>
      <c r="CD183" s="268"/>
    </row>
    <row r="184" spans="1:82" ht="15.75" customHeight="1">
      <c r="A184" s="268"/>
      <c r="B184" s="268"/>
      <c r="C184" s="268"/>
      <c r="D184" s="268"/>
      <c r="E184" s="268"/>
      <c r="F184" s="268"/>
      <c r="G184" s="268"/>
      <c r="H184" s="268"/>
      <c r="I184" s="268"/>
      <c r="J184" s="268"/>
      <c r="K184" s="268"/>
      <c r="L184" s="271"/>
      <c r="M184" s="262"/>
      <c r="N184" s="263"/>
      <c r="O184" s="263"/>
      <c r="P184" s="263"/>
      <c r="Q184" s="263"/>
      <c r="R184" s="263"/>
      <c r="S184" s="263"/>
      <c r="T184" s="263"/>
      <c r="U184" s="263"/>
      <c r="V184" s="268"/>
      <c r="W184" s="269"/>
      <c r="X184" s="265"/>
      <c r="Y184" s="263"/>
      <c r="Z184" s="263"/>
      <c r="AA184" s="263"/>
      <c r="AB184" s="263"/>
      <c r="AC184" s="263"/>
      <c r="AD184" s="263"/>
      <c r="AE184" s="263"/>
      <c r="AF184" s="263"/>
      <c r="AG184" s="265"/>
      <c r="AH184" s="265"/>
      <c r="AI184" s="265"/>
      <c r="AJ184" s="265"/>
      <c r="AK184" s="265"/>
      <c r="AL184" s="265"/>
      <c r="AM184" s="265"/>
      <c r="AN184" s="265"/>
      <c r="AO184" s="265"/>
      <c r="AP184" s="265"/>
      <c r="AQ184" s="265"/>
      <c r="AR184" s="265"/>
      <c r="AS184" s="265"/>
      <c r="AT184" s="265"/>
      <c r="AU184" s="265"/>
      <c r="AV184" s="265"/>
      <c r="AW184" s="265"/>
      <c r="AX184" s="265"/>
      <c r="AY184" s="265"/>
      <c r="AZ184" s="265"/>
      <c r="BA184" s="265"/>
      <c r="BB184" s="265"/>
      <c r="BC184" s="265"/>
      <c r="BD184" s="265"/>
      <c r="BE184" s="265"/>
      <c r="BF184" s="265"/>
      <c r="BG184" s="265"/>
      <c r="BH184" s="265"/>
      <c r="BI184" s="265"/>
      <c r="BJ184" s="265"/>
      <c r="BK184" s="265"/>
      <c r="BL184" s="265"/>
      <c r="BM184" s="265"/>
      <c r="BN184" s="265"/>
      <c r="BO184" s="265"/>
      <c r="BP184" s="268"/>
      <c r="BQ184" s="268"/>
      <c r="BR184" s="268"/>
      <c r="BS184" s="268"/>
      <c r="BT184" s="268"/>
      <c r="BU184" s="268"/>
      <c r="BV184" s="268"/>
      <c r="BW184" s="268"/>
      <c r="BX184" s="268"/>
      <c r="BY184" s="268"/>
      <c r="BZ184" s="268"/>
      <c r="CA184" s="268"/>
      <c r="CB184" s="268"/>
      <c r="CC184" s="268"/>
      <c r="CD184" s="268"/>
    </row>
    <row r="185" spans="1:82" ht="15.75" customHeight="1">
      <c r="A185" s="268"/>
      <c r="B185" s="268"/>
      <c r="C185" s="268"/>
      <c r="D185" s="268"/>
      <c r="E185" s="268"/>
      <c r="F185" s="268"/>
      <c r="G185" s="268"/>
      <c r="H185" s="268"/>
      <c r="I185" s="268"/>
      <c r="J185" s="268"/>
      <c r="K185" s="268"/>
      <c r="L185" s="271"/>
      <c r="M185" s="262"/>
      <c r="N185" s="263"/>
      <c r="O185" s="263"/>
      <c r="P185" s="263"/>
      <c r="Q185" s="263"/>
      <c r="R185" s="263"/>
      <c r="S185" s="263"/>
      <c r="T185" s="263"/>
      <c r="U185" s="263"/>
      <c r="V185" s="268"/>
      <c r="W185" s="269"/>
      <c r="X185" s="265"/>
      <c r="Y185" s="263"/>
      <c r="Z185" s="263"/>
      <c r="AA185" s="263"/>
      <c r="AB185" s="263"/>
      <c r="AC185" s="263"/>
      <c r="AD185" s="263"/>
      <c r="AE185" s="263"/>
      <c r="AF185" s="263"/>
      <c r="AG185" s="265"/>
      <c r="AH185" s="265"/>
      <c r="AI185" s="265"/>
      <c r="AJ185" s="265"/>
      <c r="AK185" s="265"/>
      <c r="AL185" s="265"/>
      <c r="AM185" s="265"/>
      <c r="AN185" s="265"/>
      <c r="AO185" s="265"/>
      <c r="AP185" s="265"/>
      <c r="AQ185" s="265"/>
      <c r="AR185" s="265"/>
      <c r="AS185" s="265"/>
      <c r="AT185" s="265"/>
      <c r="AU185" s="265"/>
      <c r="AV185" s="265"/>
      <c r="AW185" s="265"/>
      <c r="AX185" s="265"/>
      <c r="AY185" s="265"/>
      <c r="AZ185" s="265"/>
      <c r="BA185" s="265"/>
      <c r="BB185" s="265"/>
      <c r="BC185" s="265"/>
      <c r="BD185" s="265"/>
      <c r="BE185" s="265"/>
      <c r="BF185" s="265"/>
      <c r="BG185" s="265"/>
      <c r="BH185" s="265"/>
      <c r="BI185" s="265"/>
      <c r="BJ185" s="265"/>
      <c r="BK185" s="265"/>
      <c r="BL185" s="265"/>
      <c r="BM185" s="265"/>
      <c r="BN185" s="265"/>
      <c r="BO185" s="265"/>
      <c r="BP185" s="268"/>
      <c r="BQ185" s="268"/>
      <c r="BR185" s="268"/>
      <c r="BS185" s="268"/>
      <c r="BT185" s="268"/>
      <c r="BU185" s="268"/>
      <c r="BV185" s="268"/>
      <c r="BW185" s="268"/>
      <c r="BX185" s="268"/>
      <c r="BY185" s="268"/>
      <c r="BZ185" s="268"/>
      <c r="CA185" s="268"/>
      <c r="CB185" s="268"/>
      <c r="CC185" s="268"/>
      <c r="CD185" s="268"/>
    </row>
    <row r="186" spans="1:82" ht="15.75" customHeight="1">
      <c r="A186" s="268"/>
      <c r="B186" s="268"/>
      <c r="C186" s="268"/>
      <c r="D186" s="268"/>
      <c r="E186" s="268"/>
      <c r="F186" s="268"/>
      <c r="G186" s="268"/>
      <c r="H186" s="268"/>
      <c r="I186" s="268"/>
      <c r="J186" s="268"/>
      <c r="K186" s="268"/>
      <c r="L186" s="271"/>
      <c r="M186" s="262"/>
      <c r="N186" s="263"/>
      <c r="O186" s="263"/>
      <c r="P186" s="263"/>
      <c r="Q186" s="263"/>
      <c r="R186" s="263"/>
      <c r="S186" s="263"/>
      <c r="T186" s="263"/>
      <c r="U186" s="263"/>
      <c r="V186" s="268"/>
      <c r="W186" s="269"/>
      <c r="X186" s="265"/>
      <c r="Y186" s="263"/>
      <c r="Z186" s="263"/>
      <c r="AA186" s="263"/>
      <c r="AB186" s="263"/>
      <c r="AC186" s="263"/>
      <c r="AD186" s="263"/>
      <c r="AE186" s="263"/>
      <c r="AF186" s="263"/>
      <c r="AG186" s="265"/>
      <c r="AH186" s="265"/>
      <c r="AI186" s="265"/>
      <c r="AJ186" s="265"/>
      <c r="AK186" s="265"/>
      <c r="AL186" s="265"/>
      <c r="AM186" s="265"/>
      <c r="AN186" s="265"/>
      <c r="AO186" s="265"/>
      <c r="AP186" s="265"/>
      <c r="AQ186" s="265"/>
      <c r="AR186" s="265"/>
      <c r="AS186" s="265"/>
      <c r="AT186" s="265"/>
      <c r="AU186" s="265"/>
      <c r="AV186" s="265"/>
      <c r="AW186" s="265"/>
      <c r="AX186" s="265"/>
      <c r="AY186" s="265"/>
      <c r="AZ186" s="265"/>
      <c r="BA186" s="265"/>
      <c r="BB186" s="265"/>
      <c r="BC186" s="265"/>
      <c r="BD186" s="265"/>
      <c r="BE186" s="265"/>
      <c r="BF186" s="265"/>
      <c r="BG186" s="265"/>
      <c r="BH186" s="265"/>
      <c r="BI186" s="265"/>
      <c r="BJ186" s="265"/>
      <c r="BK186" s="265"/>
      <c r="BL186" s="265"/>
      <c r="BM186" s="265"/>
      <c r="BN186" s="265"/>
      <c r="BO186" s="265"/>
      <c r="BP186" s="268"/>
      <c r="BQ186" s="268"/>
      <c r="BR186" s="268"/>
      <c r="BS186" s="268"/>
      <c r="BT186" s="268"/>
      <c r="BU186" s="268"/>
      <c r="BV186" s="268"/>
      <c r="BW186" s="268"/>
      <c r="BX186" s="268"/>
      <c r="BY186" s="268"/>
      <c r="BZ186" s="268"/>
      <c r="CA186" s="268"/>
      <c r="CB186" s="268"/>
      <c r="CC186" s="268"/>
      <c r="CD186" s="268"/>
    </row>
    <row r="187" spans="1:82" ht="15.75" customHeight="1">
      <c r="A187" s="268"/>
      <c r="B187" s="268"/>
      <c r="C187" s="268"/>
      <c r="D187" s="268"/>
      <c r="E187" s="268"/>
      <c r="F187" s="268"/>
      <c r="G187" s="268"/>
      <c r="H187" s="268"/>
      <c r="I187" s="268"/>
      <c r="J187" s="268"/>
      <c r="K187" s="268"/>
      <c r="L187" s="271"/>
      <c r="M187" s="262"/>
      <c r="N187" s="263"/>
      <c r="O187" s="263"/>
      <c r="P187" s="263"/>
      <c r="Q187" s="263"/>
      <c r="R187" s="263"/>
      <c r="S187" s="263"/>
      <c r="T187" s="263"/>
      <c r="U187" s="263"/>
      <c r="V187" s="268"/>
      <c r="W187" s="269"/>
      <c r="X187" s="265"/>
      <c r="Y187" s="263"/>
      <c r="Z187" s="263"/>
      <c r="AA187" s="263"/>
      <c r="AB187" s="263"/>
      <c r="AC187" s="263"/>
      <c r="AD187" s="263"/>
      <c r="AE187" s="263"/>
      <c r="AF187" s="263"/>
      <c r="AG187" s="265"/>
      <c r="AH187" s="265"/>
      <c r="AI187" s="265"/>
      <c r="AJ187" s="265"/>
      <c r="AK187" s="265"/>
      <c r="AL187" s="265"/>
      <c r="AM187" s="265"/>
      <c r="AN187" s="265"/>
      <c r="AO187" s="265"/>
      <c r="AP187" s="265"/>
      <c r="AQ187" s="265"/>
      <c r="AR187" s="265"/>
      <c r="AS187" s="265"/>
      <c r="AT187" s="265"/>
      <c r="AU187" s="265"/>
      <c r="AV187" s="265"/>
      <c r="AW187" s="265"/>
      <c r="AX187" s="265"/>
      <c r="AY187" s="265"/>
      <c r="AZ187" s="265"/>
      <c r="BA187" s="265"/>
      <c r="BB187" s="265"/>
      <c r="BC187" s="265"/>
      <c r="BD187" s="265"/>
      <c r="BE187" s="265"/>
      <c r="BF187" s="265"/>
      <c r="BG187" s="265"/>
      <c r="BH187" s="265"/>
      <c r="BI187" s="265"/>
      <c r="BJ187" s="265"/>
      <c r="BK187" s="265"/>
      <c r="BL187" s="265"/>
      <c r="BM187" s="265"/>
      <c r="BN187" s="265"/>
      <c r="BO187" s="265"/>
      <c r="BP187" s="268"/>
      <c r="BQ187" s="268"/>
      <c r="BR187" s="268"/>
      <c r="BS187" s="268"/>
      <c r="BT187" s="268"/>
      <c r="BU187" s="268"/>
      <c r="BV187" s="268"/>
      <c r="BW187" s="268"/>
      <c r="BX187" s="268"/>
      <c r="BY187" s="268"/>
      <c r="BZ187" s="268"/>
      <c r="CA187" s="268"/>
      <c r="CB187" s="268"/>
      <c r="CC187" s="268"/>
      <c r="CD187" s="268"/>
    </row>
    <row r="188" spans="1:82" ht="15.75" customHeight="1">
      <c r="A188" s="268"/>
      <c r="B188" s="268"/>
      <c r="C188" s="268"/>
      <c r="D188" s="268"/>
      <c r="E188" s="268"/>
      <c r="F188" s="268"/>
      <c r="G188" s="268"/>
      <c r="H188" s="268"/>
      <c r="I188" s="268"/>
      <c r="J188" s="268"/>
      <c r="K188" s="268"/>
      <c r="L188" s="271"/>
      <c r="M188" s="262"/>
      <c r="N188" s="263"/>
      <c r="O188" s="263"/>
      <c r="P188" s="263"/>
      <c r="Q188" s="263"/>
      <c r="R188" s="263"/>
      <c r="S188" s="263"/>
      <c r="T188" s="263"/>
      <c r="U188" s="263"/>
      <c r="V188" s="268"/>
      <c r="W188" s="269"/>
      <c r="X188" s="265"/>
      <c r="Y188" s="263"/>
      <c r="Z188" s="263"/>
      <c r="AA188" s="263"/>
      <c r="AB188" s="263"/>
      <c r="AC188" s="263"/>
      <c r="AD188" s="263"/>
      <c r="AE188" s="263"/>
      <c r="AF188" s="263"/>
      <c r="AG188" s="265"/>
      <c r="AH188" s="265"/>
      <c r="AI188" s="265"/>
      <c r="AJ188" s="265"/>
      <c r="AK188" s="265"/>
      <c r="AL188" s="265"/>
      <c r="AM188" s="265"/>
      <c r="AN188" s="265"/>
      <c r="AO188" s="265"/>
      <c r="AP188" s="265"/>
      <c r="AQ188" s="265"/>
      <c r="AR188" s="265"/>
      <c r="AS188" s="265"/>
      <c r="AT188" s="265"/>
      <c r="AU188" s="265"/>
      <c r="AV188" s="265"/>
      <c r="AW188" s="265"/>
      <c r="AX188" s="265"/>
      <c r="AY188" s="265"/>
      <c r="AZ188" s="265"/>
      <c r="BA188" s="265"/>
      <c r="BB188" s="265"/>
      <c r="BC188" s="265"/>
      <c r="BD188" s="265"/>
      <c r="BE188" s="265"/>
      <c r="BF188" s="265"/>
      <c r="BG188" s="265"/>
      <c r="BH188" s="265"/>
      <c r="BI188" s="265"/>
      <c r="BJ188" s="265"/>
      <c r="BK188" s="265"/>
      <c r="BL188" s="265"/>
      <c r="BM188" s="265"/>
      <c r="BN188" s="265"/>
      <c r="BO188" s="265"/>
      <c r="BP188" s="268"/>
      <c r="BQ188" s="268"/>
      <c r="BR188" s="268"/>
      <c r="BS188" s="268"/>
      <c r="BT188" s="268"/>
      <c r="BU188" s="268"/>
      <c r="BV188" s="268"/>
      <c r="BW188" s="268"/>
      <c r="BX188" s="268"/>
      <c r="BY188" s="268"/>
      <c r="BZ188" s="268"/>
      <c r="CA188" s="268"/>
      <c r="CB188" s="268"/>
      <c r="CC188" s="268"/>
      <c r="CD188" s="268"/>
    </row>
    <row r="189" spans="1:82" ht="15.75" customHeight="1">
      <c r="A189" s="268"/>
      <c r="B189" s="268"/>
      <c r="C189" s="268"/>
      <c r="D189" s="268"/>
      <c r="E189" s="268"/>
      <c r="F189" s="268"/>
      <c r="G189" s="268"/>
      <c r="H189" s="268"/>
      <c r="I189" s="268"/>
      <c r="J189" s="268"/>
      <c r="K189" s="268"/>
      <c r="L189" s="271"/>
      <c r="M189" s="262"/>
      <c r="N189" s="263"/>
      <c r="O189" s="263"/>
      <c r="P189" s="263"/>
      <c r="Q189" s="263"/>
      <c r="R189" s="263"/>
      <c r="S189" s="263"/>
      <c r="T189" s="263"/>
      <c r="U189" s="263"/>
      <c r="V189" s="268"/>
      <c r="W189" s="269"/>
      <c r="X189" s="265"/>
      <c r="Y189" s="263"/>
      <c r="Z189" s="263"/>
      <c r="AA189" s="263"/>
      <c r="AB189" s="263"/>
      <c r="AC189" s="263"/>
      <c r="AD189" s="263"/>
      <c r="AE189" s="263"/>
      <c r="AF189" s="263"/>
      <c r="AG189" s="265"/>
      <c r="AH189" s="265"/>
      <c r="AI189" s="265"/>
      <c r="AJ189" s="265"/>
      <c r="AK189" s="265"/>
      <c r="AL189" s="265"/>
      <c r="AM189" s="265"/>
      <c r="AN189" s="265"/>
      <c r="AO189" s="265"/>
      <c r="AP189" s="265"/>
      <c r="AQ189" s="265"/>
      <c r="AR189" s="265"/>
      <c r="AS189" s="265"/>
      <c r="AT189" s="265"/>
      <c r="AU189" s="265"/>
      <c r="AV189" s="265"/>
      <c r="AW189" s="265"/>
      <c r="AX189" s="265"/>
      <c r="AY189" s="265"/>
      <c r="AZ189" s="265"/>
      <c r="BA189" s="265"/>
      <c r="BB189" s="265"/>
      <c r="BC189" s="265"/>
      <c r="BD189" s="265"/>
      <c r="BE189" s="265"/>
      <c r="BF189" s="265"/>
      <c r="BG189" s="265"/>
      <c r="BH189" s="265"/>
      <c r="BI189" s="265"/>
      <c r="BJ189" s="265"/>
      <c r="BK189" s="265"/>
      <c r="BL189" s="265"/>
      <c r="BM189" s="265"/>
      <c r="BN189" s="265"/>
      <c r="BO189" s="265"/>
      <c r="BP189" s="268"/>
      <c r="BQ189" s="268"/>
      <c r="BR189" s="268"/>
      <c r="BS189" s="268"/>
      <c r="BT189" s="268"/>
      <c r="BU189" s="268"/>
      <c r="BV189" s="268"/>
      <c r="BW189" s="268"/>
      <c r="BX189" s="268"/>
      <c r="BY189" s="268"/>
      <c r="BZ189" s="268"/>
      <c r="CA189" s="268"/>
      <c r="CB189" s="268"/>
      <c r="CC189" s="268"/>
      <c r="CD189" s="268"/>
    </row>
    <row r="190" spans="1:82" ht="15.75" customHeight="1">
      <c r="A190" s="268"/>
      <c r="B190" s="268"/>
      <c r="C190" s="268"/>
      <c r="D190" s="268"/>
      <c r="E190" s="268"/>
      <c r="F190" s="268"/>
      <c r="G190" s="268"/>
      <c r="H190" s="268"/>
      <c r="I190" s="268"/>
      <c r="J190" s="268"/>
      <c r="K190" s="268"/>
      <c r="L190" s="271"/>
      <c r="M190" s="262"/>
      <c r="N190" s="263"/>
      <c r="O190" s="263"/>
      <c r="P190" s="263"/>
      <c r="Q190" s="263"/>
      <c r="R190" s="263"/>
      <c r="S190" s="263"/>
      <c r="T190" s="263"/>
      <c r="U190" s="263"/>
      <c r="V190" s="268"/>
      <c r="W190" s="269"/>
      <c r="X190" s="265"/>
      <c r="Y190" s="263"/>
      <c r="Z190" s="263"/>
      <c r="AA190" s="263"/>
      <c r="AB190" s="263"/>
      <c r="AC190" s="263"/>
      <c r="AD190" s="263"/>
      <c r="AE190" s="263"/>
      <c r="AF190" s="263"/>
      <c r="AG190" s="265"/>
      <c r="AH190" s="265"/>
      <c r="AI190" s="265"/>
      <c r="AJ190" s="265"/>
      <c r="AK190" s="265"/>
      <c r="AL190" s="265"/>
      <c r="AM190" s="265"/>
      <c r="AN190" s="265"/>
      <c r="AO190" s="265"/>
      <c r="AP190" s="265"/>
      <c r="AQ190" s="265"/>
      <c r="AR190" s="265"/>
      <c r="AS190" s="265"/>
      <c r="AT190" s="265"/>
      <c r="AU190" s="265"/>
      <c r="AV190" s="265"/>
      <c r="AW190" s="265"/>
      <c r="AX190" s="265"/>
      <c r="AY190" s="265"/>
      <c r="AZ190" s="265"/>
      <c r="BA190" s="265"/>
      <c r="BB190" s="265"/>
      <c r="BC190" s="265"/>
      <c r="BD190" s="265"/>
      <c r="BE190" s="265"/>
      <c r="BF190" s="265"/>
      <c r="BG190" s="265"/>
      <c r="BH190" s="265"/>
      <c r="BI190" s="265"/>
      <c r="BJ190" s="265"/>
      <c r="BK190" s="265"/>
      <c r="BL190" s="265"/>
      <c r="BM190" s="265"/>
      <c r="BN190" s="265"/>
      <c r="BO190" s="265"/>
      <c r="BP190" s="268"/>
      <c r="BQ190" s="268"/>
      <c r="BR190" s="268"/>
      <c r="BS190" s="268"/>
      <c r="BT190" s="268"/>
      <c r="BU190" s="268"/>
      <c r="BV190" s="268"/>
      <c r="BW190" s="268"/>
      <c r="BX190" s="268"/>
      <c r="BY190" s="268"/>
      <c r="BZ190" s="268"/>
      <c r="CA190" s="268"/>
      <c r="CB190" s="268"/>
      <c r="CC190" s="268"/>
      <c r="CD190" s="268"/>
    </row>
    <row r="191" spans="1:82" ht="15.75" customHeight="1">
      <c r="A191" s="268"/>
      <c r="B191" s="268"/>
      <c r="C191" s="268"/>
      <c r="D191" s="268"/>
      <c r="E191" s="268"/>
      <c r="F191" s="268"/>
      <c r="G191" s="268"/>
      <c r="H191" s="268"/>
      <c r="I191" s="268"/>
      <c r="J191" s="268"/>
      <c r="K191" s="268"/>
      <c r="L191" s="271"/>
      <c r="M191" s="262"/>
      <c r="N191" s="263"/>
      <c r="O191" s="263"/>
      <c r="P191" s="263"/>
      <c r="Q191" s="263"/>
      <c r="R191" s="263"/>
      <c r="S191" s="263"/>
      <c r="T191" s="263"/>
      <c r="U191" s="263"/>
      <c r="V191" s="268"/>
      <c r="W191" s="269"/>
      <c r="X191" s="265"/>
      <c r="Y191" s="263"/>
      <c r="Z191" s="263"/>
      <c r="AA191" s="263"/>
      <c r="AB191" s="263"/>
      <c r="AC191" s="263"/>
      <c r="AD191" s="263"/>
      <c r="AE191" s="263"/>
      <c r="AF191" s="263"/>
      <c r="AG191" s="265"/>
      <c r="AH191" s="265"/>
      <c r="AI191" s="265"/>
      <c r="AJ191" s="265"/>
      <c r="AK191" s="265"/>
      <c r="AL191" s="265"/>
      <c r="AM191" s="265"/>
      <c r="AN191" s="265"/>
      <c r="AO191" s="265"/>
      <c r="AP191" s="265"/>
      <c r="AQ191" s="265"/>
      <c r="AR191" s="265"/>
      <c r="AS191" s="265"/>
      <c r="AT191" s="265"/>
      <c r="AU191" s="265"/>
      <c r="AV191" s="265"/>
      <c r="AW191" s="265"/>
      <c r="AX191" s="265"/>
      <c r="AY191" s="265"/>
      <c r="AZ191" s="265"/>
      <c r="BA191" s="265"/>
      <c r="BB191" s="265"/>
      <c r="BC191" s="265"/>
      <c r="BD191" s="265"/>
      <c r="BE191" s="265"/>
      <c r="BF191" s="265"/>
      <c r="BG191" s="265"/>
      <c r="BH191" s="265"/>
      <c r="BI191" s="265"/>
      <c r="BJ191" s="265"/>
      <c r="BK191" s="265"/>
      <c r="BL191" s="265"/>
      <c r="BM191" s="265"/>
      <c r="BN191" s="265"/>
      <c r="BO191" s="265"/>
      <c r="BP191" s="268"/>
      <c r="BQ191" s="268"/>
      <c r="BR191" s="268"/>
      <c r="BS191" s="268"/>
      <c r="BT191" s="268"/>
      <c r="BU191" s="268"/>
      <c r="BV191" s="268"/>
      <c r="BW191" s="268"/>
      <c r="BX191" s="268"/>
      <c r="BY191" s="268"/>
      <c r="BZ191" s="268"/>
      <c r="CA191" s="268"/>
      <c r="CB191" s="268"/>
      <c r="CC191" s="268"/>
      <c r="CD191" s="268"/>
    </row>
    <row r="192" spans="1:82" ht="15.75" customHeight="1">
      <c r="A192" s="268"/>
      <c r="B192" s="268"/>
      <c r="C192" s="268"/>
      <c r="D192" s="268"/>
      <c r="E192" s="268"/>
      <c r="F192" s="268"/>
      <c r="G192" s="268"/>
      <c r="H192" s="268"/>
      <c r="I192" s="268"/>
      <c r="J192" s="268"/>
      <c r="K192" s="268"/>
      <c r="L192" s="271"/>
      <c r="M192" s="262"/>
      <c r="N192" s="263"/>
      <c r="O192" s="263"/>
      <c r="P192" s="263"/>
      <c r="Q192" s="263"/>
      <c r="R192" s="263"/>
      <c r="S192" s="263"/>
      <c r="T192" s="263"/>
      <c r="U192" s="263"/>
      <c r="V192" s="268"/>
      <c r="W192" s="269"/>
      <c r="X192" s="265"/>
      <c r="Y192" s="263"/>
      <c r="Z192" s="263"/>
      <c r="AA192" s="263"/>
      <c r="AB192" s="263"/>
      <c r="AC192" s="263"/>
      <c r="AD192" s="263"/>
      <c r="AE192" s="263"/>
      <c r="AF192" s="263"/>
      <c r="AG192" s="265"/>
      <c r="AH192" s="265"/>
      <c r="AI192" s="265"/>
      <c r="AJ192" s="265"/>
      <c r="AK192" s="265"/>
      <c r="AL192" s="265"/>
      <c r="AM192" s="265"/>
      <c r="AN192" s="265"/>
      <c r="AO192" s="265"/>
      <c r="AP192" s="265"/>
      <c r="AQ192" s="265"/>
      <c r="AR192" s="265"/>
      <c r="AS192" s="265"/>
      <c r="AT192" s="265"/>
      <c r="AU192" s="265"/>
      <c r="AV192" s="265"/>
      <c r="AW192" s="265"/>
      <c r="AX192" s="265"/>
      <c r="AY192" s="265"/>
      <c r="AZ192" s="265"/>
      <c r="BA192" s="265"/>
      <c r="BB192" s="265"/>
      <c r="BC192" s="265"/>
      <c r="BD192" s="265"/>
      <c r="BE192" s="265"/>
      <c r="BF192" s="265"/>
      <c r="BG192" s="265"/>
      <c r="BH192" s="265"/>
      <c r="BI192" s="265"/>
      <c r="BJ192" s="265"/>
      <c r="BK192" s="265"/>
      <c r="BL192" s="265"/>
      <c r="BM192" s="265"/>
      <c r="BN192" s="265"/>
      <c r="BO192" s="265"/>
      <c r="BP192" s="268"/>
      <c r="BQ192" s="268"/>
      <c r="BR192" s="268"/>
      <c r="BS192" s="268"/>
      <c r="BT192" s="268"/>
      <c r="BU192" s="268"/>
      <c r="BV192" s="268"/>
      <c r="BW192" s="268"/>
      <c r="BX192" s="268"/>
      <c r="BY192" s="268"/>
      <c r="BZ192" s="268"/>
      <c r="CA192" s="268"/>
      <c r="CB192" s="268"/>
      <c r="CC192" s="268"/>
      <c r="CD192" s="268"/>
    </row>
    <row r="193" spans="1:82" ht="15.75" customHeight="1">
      <c r="A193" s="268"/>
      <c r="B193" s="268"/>
      <c r="C193" s="268"/>
      <c r="D193" s="268"/>
      <c r="E193" s="268"/>
      <c r="F193" s="268"/>
      <c r="G193" s="268"/>
      <c r="H193" s="268"/>
      <c r="I193" s="268"/>
      <c r="J193" s="268"/>
      <c r="K193" s="268"/>
      <c r="L193" s="271"/>
      <c r="M193" s="262"/>
      <c r="N193" s="263"/>
      <c r="O193" s="263"/>
      <c r="P193" s="263"/>
      <c r="Q193" s="263"/>
      <c r="R193" s="263"/>
      <c r="S193" s="263"/>
      <c r="T193" s="263"/>
      <c r="U193" s="263"/>
      <c r="V193" s="268"/>
      <c r="W193" s="269"/>
      <c r="X193" s="265"/>
      <c r="Y193" s="263"/>
      <c r="Z193" s="263"/>
      <c r="AA193" s="263"/>
      <c r="AB193" s="263"/>
      <c r="AC193" s="263"/>
      <c r="AD193" s="263"/>
      <c r="AE193" s="263"/>
      <c r="AF193" s="263"/>
      <c r="AG193" s="265"/>
      <c r="AH193" s="265"/>
      <c r="AI193" s="265"/>
      <c r="AJ193" s="265"/>
      <c r="AK193" s="265"/>
      <c r="AL193" s="265"/>
      <c r="AM193" s="265"/>
      <c r="AN193" s="265"/>
      <c r="AO193" s="265"/>
      <c r="AP193" s="265"/>
      <c r="AQ193" s="265"/>
      <c r="AR193" s="265"/>
      <c r="AS193" s="265"/>
      <c r="AT193" s="265"/>
      <c r="AU193" s="265"/>
      <c r="AV193" s="265"/>
      <c r="AW193" s="265"/>
      <c r="AX193" s="265"/>
      <c r="AY193" s="265"/>
      <c r="AZ193" s="265"/>
      <c r="BA193" s="265"/>
      <c r="BB193" s="265"/>
      <c r="BC193" s="265"/>
      <c r="BD193" s="265"/>
      <c r="BE193" s="265"/>
      <c r="BF193" s="265"/>
      <c r="BG193" s="265"/>
      <c r="BH193" s="265"/>
      <c r="BI193" s="265"/>
      <c r="BJ193" s="265"/>
      <c r="BK193" s="265"/>
      <c r="BL193" s="265"/>
      <c r="BM193" s="265"/>
      <c r="BN193" s="265"/>
      <c r="BO193" s="265"/>
      <c r="BP193" s="268"/>
      <c r="BQ193" s="268"/>
      <c r="BR193" s="268"/>
      <c r="BS193" s="268"/>
      <c r="BT193" s="268"/>
      <c r="BU193" s="268"/>
      <c r="BV193" s="268"/>
      <c r="BW193" s="268"/>
      <c r="BX193" s="268"/>
      <c r="BY193" s="268"/>
      <c r="BZ193" s="268"/>
      <c r="CA193" s="268"/>
      <c r="CB193" s="268"/>
      <c r="CC193" s="268"/>
      <c r="CD193" s="268"/>
    </row>
    <row r="194" spans="1:82" ht="15.75" customHeight="1">
      <c r="A194" s="268"/>
      <c r="B194" s="268"/>
      <c r="C194" s="268"/>
      <c r="D194" s="268"/>
      <c r="E194" s="268"/>
      <c r="F194" s="268"/>
      <c r="G194" s="268"/>
      <c r="H194" s="268"/>
      <c r="I194" s="268"/>
      <c r="J194" s="268"/>
      <c r="K194" s="268"/>
      <c r="L194" s="271"/>
      <c r="M194" s="262"/>
      <c r="N194" s="263"/>
      <c r="O194" s="263"/>
      <c r="P194" s="263"/>
      <c r="Q194" s="263"/>
      <c r="R194" s="263"/>
      <c r="S194" s="263"/>
      <c r="T194" s="263"/>
      <c r="U194" s="263"/>
      <c r="V194" s="268"/>
      <c r="W194" s="269"/>
      <c r="X194" s="265"/>
      <c r="Y194" s="263"/>
      <c r="Z194" s="263"/>
      <c r="AA194" s="263"/>
      <c r="AB194" s="263"/>
      <c r="AC194" s="263"/>
      <c r="AD194" s="263"/>
      <c r="AE194" s="263"/>
      <c r="AF194" s="263"/>
      <c r="AG194" s="265"/>
      <c r="AH194" s="265"/>
      <c r="AI194" s="265"/>
      <c r="AJ194" s="265"/>
      <c r="AK194" s="265"/>
      <c r="AL194" s="265"/>
      <c r="AM194" s="265"/>
      <c r="AN194" s="265"/>
      <c r="AO194" s="265"/>
      <c r="AP194" s="265"/>
      <c r="AQ194" s="265"/>
      <c r="AR194" s="265"/>
      <c r="AS194" s="265"/>
      <c r="AT194" s="265"/>
      <c r="AU194" s="265"/>
      <c r="AV194" s="265"/>
      <c r="AW194" s="265"/>
      <c r="AX194" s="265"/>
      <c r="AY194" s="265"/>
      <c r="AZ194" s="265"/>
      <c r="BA194" s="265"/>
      <c r="BB194" s="265"/>
      <c r="BC194" s="265"/>
      <c r="BD194" s="265"/>
      <c r="BE194" s="265"/>
      <c r="BF194" s="265"/>
      <c r="BG194" s="265"/>
      <c r="BH194" s="265"/>
      <c r="BI194" s="265"/>
      <c r="BJ194" s="265"/>
      <c r="BK194" s="265"/>
      <c r="BL194" s="265"/>
      <c r="BM194" s="265"/>
      <c r="BN194" s="265"/>
      <c r="BO194" s="265"/>
      <c r="BP194" s="268"/>
      <c r="BQ194" s="268"/>
      <c r="BR194" s="268"/>
      <c r="BS194" s="268"/>
      <c r="BT194" s="268"/>
      <c r="BU194" s="268"/>
      <c r="BV194" s="268"/>
      <c r="BW194" s="268"/>
      <c r="BX194" s="268"/>
      <c r="BY194" s="268"/>
      <c r="BZ194" s="268"/>
      <c r="CA194" s="268"/>
      <c r="CB194" s="268"/>
      <c r="CC194" s="268"/>
      <c r="CD194" s="268"/>
    </row>
    <row r="195" spans="1:82" ht="15.75" customHeight="1">
      <c r="A195" s="268"/>
      <c r="B195" s="268"/>
      <c r="C195" s="268"/>
      <c r="D195" s="268"/>
      <c r="E195" s="268"/>
      <c r="F195" s="268"/>
      <c r="G195" s="268"/>
      <c r="H195" s="268"/>
      <c r="I195" s="268"/>
      <c r="J195" s="268"/>
      <c r="K195" s="268"/>
      <c r="L195" s="271"/>
      <c r="M195" s="262"/>
      <c r="N195" s="263"/>
      <c r="O195" s="263"/>
      <c r="P195" s="263"/>
      <c r="Q195" s="263"/>
      <c r="R195" s="263"/>
      <c r="S195" s="263"/>
      <c r="T195" s="263"/>
      <c r="U195" s="263"/>
      <c r="V195" s="268"/>
      <c r="W195" s="269"/>
      <c r="X195" s="265"/>
      <c r="Y195" s="263"/>
      <c r="Z195" s="263"/>
      <c r="AA195" s="263"/>
      <c r="AB195" s="263"/>
      <c r="AC195" s="263"/>
      <c r="AD195" s="263"/>
      <c r="AE195" s="263"/>
      <c r="AF195" s="263"/>
      <c r="AG195" s="265"/>
      <c r="AH195" s="265"/>
      <c r="AI195" s="265"/>
      <c r="AJ195" s="265"/>
      <c r="AK195" s="265"/>
      <c r="AL195" s="265"/>
      <c r="AM195" s="265"/>
      <c r="AN195" s="265"/>
      <c r="AO195" s="265"/>
      <c r="AP195" s="265"/>
      <c r="AQ195" s="265"/>
      <c r="AR195" s="265"/>
      <c r="AS195" s="265"/>
      <c r="AT195" s="265"/>
      <c r="AU195" s="265"/>
      <c r="AV195" s="265"/>
      <c r="AW195" s="265"/>
      <c r="AX195" s="265"/>
      <c r="AY195" s="265"/>
      <c r="AZ195" s="265"/>
      <c r="BA195" s="265"/>
      <c r="BB195" s="265"/>
      <c r="BC195" s="265"/>
      <c r="BD195" s="265"/>
      <c r="BE195" s="265"/>
      <c r="BF195" s="265"/>
      <c r="BG195" s="265"/>
      <c r="BH195" s="265"/>
      <c r="BI195" s="265"/>
      <c r="BJ195" s="265"/>
      <c r="BK195" s="265"/>
      <c r="BL195" s="265"/>
      <c r="BM195" s="265"/>
      <c r="BN195" s="265"/>
      <c r="BO195" s="265"/>
      <c r="BP195" s="268"/>
      <c r="BQ195" s="268"/>
      <c r="BR195" s="268"/>
      <c r="BS195" s="268"/>
      <c r="BT195" s="268"/>
      <c r="BU195" s="268"/>
      <c r="BV195" s="268"/>
      <c r="BW195" s="268"/>
      <c r="BX195" s="268"/>
      <c r="BY195" s="268"/>
      <c r="BZ195" s="268"/>
      <c r="CA195" s="268"/>
      <c r="CB195" s="268"/>
      <c r="CC195" s="268"/>
      <c r="CD195" s="268"/>
    </row>
    <row r="196" spans="1:82" ht="15.75" customHeight="1">
      <c r="A196" s="268"/>
      <c r="B196" s="268"/>
      <c r="C196" s="268"/>
      <c r="D196" s="268"/>
      <c r="E196" s="268"/>
      <c r="F196" s="268"/>
      <c r="G196" s="268"/>
      <c r="H196" s="268"/>
      <c r="I196" s="268"/>
      <c r="J196" s="268"/>
      <c r="K196" s="268"/>
      <c r="L196" s="271"/>
      <c r="M196" s="262"/>
      <c r="N196" s="263"/>
      <c r="O196" s="263"/>
      <c r="P196" s="263"/>
      <c r="Q196" s="263"/>
      <c r="R196" s="263"/>
      <c r="S196" s="263"/>
      <c r="T196" s="263"/>
      <c r="U196" s="263"/>
      <c r="V196" s="268"/>
      <c r="W196" s="269"/>
      <c r="X196" s="265"/>
      <c r="Y196" s="263"/>
      <c r="Z196" s="263"/>
      <c r="AA196" s="263"/>
      <c r="AB196" s="263"/>
      <c r="AC196" s="263"/>
      <c r="AD196" s="263"/>
      <c r="AE196" s="263"/>
      <c r="AF196" s="263"/>
      <c r="AG196" s="265"/>
      <c r="AH196" s="265"/>
      <c r="AI196" s="265"/>
      <c r="AJ196" s="265"/>
      <c r="AK196" s="265"/>
      <c r="AL196" s="265"/>
      <c r="AM196" s="265"/>
      <c r="AN196" s="265"/>
      <c r="AO196" s="265"/>
      <c r="AP196" s="265"/>
      <c r="AQ196" s="265"/>
      <c r="AR196" s="265"/>
      <c r="AS196" s="265"/>
      <c r="AT196" s="265"/>
      <c r="AU196" s="265"/>
      <c r="AV196" s="265"/>
      <c r="AW196" s="265"/>
      <c r="AX196" s="265"/>
      <c r="AY196" s="265"/>
      <c r="AZ196" s="265"/>
      <c r="BA196" s="265"/>
      <c r="BB196" s="265"/>
      <c r="BC196" s="265"/>
      <c r="BD196" s="265"/>
      <c r="BE196" s="265"/>
      <c r="BF196" s="265"/>
      <c r="BG196" s="265"/>
      <c r="BH196" s="265"/>
      <c r="BI196" s="265"/>
      <c r="BJ196" s="265"/>
      <c r="BK196" s="265"/>
      <c r="BL196" s="265"/>
      <c r="BM196" s="265"/>
      <c r="BN196" s="265"/>
      <c r="BO196" s="265"/>
      <c r="BP196" s="268"/>
      <c r="BQ196" s="268"/>
      <c r="BR196" s="268"/>
      <c r="BS196" s="268"/>
      <c r="BT196" s="268"/>
      <c r="BU196" s="268"/>
      <c r="BV196" s="268"/>
      <c r="BW196" s="268"/>
      <c r="BX196" s="268"/>
      <c r="BY196" s="268"/>
      <c r="BZ196" s="268"/>
      <c r="CA196" s="268"/>
      <c r="CB196" s="268"/>
      <c r="CC196" s="268"/>
      <c r="CD196" s="268"/>
    </row>
    <row r="197" spans="1:82" ht="15.75" customHeight="1">
      <c r="A197" s="268"/>
      <c r="B197" s="268"/>
      <c r="C197" s="268"/>
      <c r="D197" s="268"/>
      <c r="E197" s="268"/>
      <c r="F197" s="268"/>
      <c r="G197" s="268"/>
      <c r="H197" s="268"/>
      <c r="I197" s="268"/>
      <c r="J197" s="268"/>
      <c r="K197" s="268"/>
      <c r="L197" s="271"/>
      <c r="M197" s="262"/>
      <c r="N197" s="263"/>
      <c r="O197" s="263"/>
      <c r="P197" s="263"/>
      <c r="Q197" s="263"/>
      <c r="R197" s="263"/>
      <c r="S197" s="263"/>
      <c r="T197" s="263"/>
      <c r="U197" s="263"/>
      <c r="V197" s="268"/>
      <c r="W197" s="269"/>
      <c r="X197" s="265"/>
      <c r="Y197" s="263"/>
      <c r="Z197" s="263"/>
      <c r="AA197" s="263"/>
      <c r="AB197" s="263"/>
      <c r="AC197" s="263"/>
      <c r="AD197" s="263"/>
      <c r="AE197" s="263"/>
      <c r="AF197" s="263"/>
      <c r="AG197" s="265"/>
      <c r="AH197" s="265"/>
      <c r="AI197" s="265"/>
      <c r="AJ197" s="265"/>
      <c r="AK197" s="265"/>
      <c r="AL197" s="265"/>
      <c r="AM197" s="265"/>
      <c r="AN197" s="265"/>
      <c r="AO197" s="265"/>
      <c r="AP197" s="265"/>
      <c r="AQ197" s="265"/>
      <c r="AR197" s="265"/>
      <c r="AS197" s="265"/>
      <c r="AT197" s="265"/>
      <c r="AU197" s="265"/>
      <c r="AV197" s="265"/>
      <c r="AW197" s="265"/>
      <c r="AX197" s="265"/>
      <c r="AY197" s="265"/>
      <c r="AZ197" s="265"/>
      <c r="BA197" s="265"/>
      <c r="BB197" s="265"/>
      <c r="BC197" s="265"/>
      <c r="BD197" s="265"/>
      <c r="BE197" s="265"/>
      <c r="BF197" s="265"/>
      <c r="BG197" s="265"/>
      <c r="BH197" s="265"/>
      <c r="BI197" s="265"/>
      <c r="BJ197" s="265"/>
      <c r="BK197" s="265"/>
      <c r="BL197" s="265"/>
      <c r="BM197" s="265"/>
      <c r="BN197" s="265"/>
      <c r="BO197" s="265"/>
      <c r="BP197" s="268"/>
      <c r="BQ197" s="268"/>
      <c r="BR197" s="268"/>
      <c r="BS197" s="268"/>
      <c r="BT197" s="268"/>
      <c r="BU197" s="268"/>
      <c r="BV197" s="268"/>
      <c r="BW197" s="268"/>
      <c r="BX197" s="268"/>
      <c r="BY197" s="268"/>
      <c r="BZ197" s="268"/>
      <c r="CA197" s="268"/>
      <c r="CB197" s="268"/>
      <c r="CC197" s="268"/>
      <c r="CD197" s="268"/>
    </row>
    <row r="198" spans="1:82" ht="15.75" customHeight="1">
      <c r="A198" s="268"/>
      <c r="B198" s="268"/>
      <c r="C198" s="268"/>
      <c r="D198" s="268"/>
      <c r="E198" s="268"/>
      <c r="F198" s="268"/>
      <c r="G198" s="268"/>
      <c r="H198" s="268"/>
      <c r="I198" s="268"/>
      <c r="J198" s="268"/>
      <c r="K198" s="268"/>
      <c r="L198" s="271"/>
      <c r="M198" s="262"/>
      <c r="N198" s="263"/>
      <c r="O198" s="263"/>
      <c r="P198" s="263"/>
      <c r="Q198" s="263"/>
      <c r="R198" s="263"/>
      <c r="S198" s="263"/>
      <c r="T198" s="263"/>
      <c r="U198" s="263"/>
      <c r="V198" s="268"/>
      <c r="W198" s="269"/>
      <c r="X198" s="265"/>
      <c r="Y198" s="263"/>
      <c r="Z198" s="263"/>
      <c r="AA198" s="263"/>
      <c r="AB198" s="263"/>
      <c r="AC198" s="263"/>
      <c r="AD198" s="263"/>
      <c r="AE198" s="263"/>
      <c r="AF198" s="263"/>
      <c r="AG198" s="265"/>
      <c r="AH198" s="265"/>
      <c r="AI198" s="265"/>
      <c r="AJ198" s="265"/>
      <c r="AK198" s="265"/>
      <c r="AL198" s="265"/>
      <c r="AM198" s="265"/>
      <c r="AN198" s="265"/>
      <c r="AO198" s="265"/>
      <c r="AP198" s="265"/>
      <c r="AQ198" s="265"/>
      <c r="AR198" s="265"/>
      <c r="AS198" s="265"/>
      <c r="AT198" s="265"/>
      <c r="AU198" s="265"/>
      <c r="AV198" s="265"/>
      <c r="AW198" s="265"/>
      <c r="AX198" s="265"/>
      <c r="AY198" s="265"/>
      <c r="AZ198" s="265"/>
      <c r="BA198" s="265"/>
      <c r="BB198" s="265"/>
      <c r="BC198" s="265"/>
      <c r="BD198" s="265"/>
      <c r="BE198" s="265"/>
      <c r="BF198" s="265"/>
      <c r="BG198" s="265"/>
      <c r="BH198" s="265"/>
      <c r="BI198" s="265"/>
      <c r="BJ198" s="265"/>
      <c r="BK198" s="265"/>
      <c r="BL198" s="265"/>
      <c r="BM198" s="265"/>
      <c r="BN198" s="265"/>
      <c r="BO198" s="265"/>
      <c r="BP198" s="268"/>
      <c r="BQ198" s="268"/>
      <c r="BR198" s="268"/>
      <c r="BS198" s="268"/>
      <c r="BT198" s="268"/>
      <c r="BU198" s="268"/>
      <c r="BV198" s="268"/>
      <c r="BW198" s="268"/>
      <c r="BX198" s="268"/>
      <c r="BY198" s="268"/>
      <c r="BZ198" s="268"/>
      <c r="CA198" s="268"/>
      <c r="CB198" s="268"/>
      <c r="CC198" s="268"/>
      <c r="CD198" s="268"/>
    </row>
    <row r="199" spans="1:82" ht="15.75" customHeight="1">
      <c r="A199" s="268"/>
      <c r="B199" s="268"/>
      <c r="C199" s="268"/>
      <c r="D199" s="268"/>
      <c r="E199" s="268"/>
      <c r="F199" s="268"/>
      <c r="G199" s="268"/>
      <c r="H199" s="268"/>
      <c r="I199" s="268"/>
      <c r="J199" s="268"/>
      <c r="K199" s="268"/>
      <c r="L199" s="271"/>
      <c r="M199" s="262"/>
      <c r="N199" s="263"/>
      <c r="O199" s="263"/>
      <c r="P199" s="263"/>
      <c r="Q199" s="263"/>
      <c r="R199" s="263"/>
      <c r="S199" s="263"/>
      <c r="T199" s="263"/>
      <c r="U199" s="263"/>
      <c r="V199" s="268"/>
      <c r="W199" s="269"/>
      <c r="X199" s="265"/>
      <c r="Y199" s="263"/>
      <c r="Z199" s="263"/>
      <c r="AA199" s="263"/>
      <c r="AB199" s="263"/>
      <c r="AC199" s="263"/>
      <c r="AD199" s="263"/>
      <c r="AE199" s="263"/>
      <c r="AF199" s="263"/>
      <c r="AG199" s="265"/>
      <c r="AH199" s="265"/>
      <c r="AI199" s="265"/>
      <c r="AJ199" s="265"/>
      <c r="AK199" s="265"/>
      <c r="AL199" s="265"/>
      <c r="AM199" s="265"/>
      <c r="AN199" s="265"/>
      <c r="AO199" s="265"/>
      <c r="AP199" s="265"/>
      <c r="AQ199" s="265"/>
      <c r="AR199" s="265"/>
      <c r="AS199" s="265"/>
      <c r="AT199" s="265"/>
      <c r="AU199" s="265"/>
      <c r="AV199" s="265"/>
      <c r="AW199" s="265"/>
      <c r="AX199" s="265"/>
      <c r="AY199" s="265"/>
      <c r="AZ199" s="265"/>
      <c r="BA199" s="265"/>
      <c r="BB199" s="265"/>
      <c r="BC199" s="265"/>
      <c r="BD199" s="265"/>
      <c r="BE199" s="265"/>
      <c r="BF199" s="265"/>
      <c r="BG199" s="265"/>
      <c r="BH199" s="265"/>
      <c r="BI199" s="265"/>
      <c r="BJ199" s="265"/>
      <c r="BK199" s="265"/>
      <c r="BL199" s="265"/>
      <c r="BM199" s="265"/>
      <c r="BN199" s="265"/>
      <c r="BO199" s="265"/>
      <c r="BP199" s="268"/>
      <c r="BQ199" s="268"/>
      <c r="BR199" s="268"/>
      <c r="BS199" s="268"/>
      <c r="BT199" s="268"/>
      <c r="BU199" s="268"/>
      <c r="BV199" s="268"/>
      <c r="BW199" s="268"/>
      <c r="BX199" s="268"/>
      <c r="BY199" s="268"/>
      <c r="BZ199" s="268"/>
      <c r="CA199" s="268"/>
      <c r="CB199" s="268"/>
      <c r="CC199" s="268"/>
      <c r="CD199" s="268"/>
    </row>
    <row r="200" spans="1:82" ht="15.75" customHeight="1">
      <c r="A200" s="268"/>
      <c r="B200" s="268"/>
      <c r="C200" s="268"/>
      <c r="D200" s="268"/>
      <c r="E200" s="268"/>
      <c r="F200" s="268"/>
      <c r="G200" s="268"/>
      <c r="H200" s="268"/>
      <c r="I200" s="268"/>
      <c r="J200" s="268"/>
      <c r="K200" s="268"/>
      <c r="L200" s="271"/>
      <c r="M200" s="262"/>
      <c r="N200" s="263"/>
      <c r="O200" s="263"/>
      <c r="P200" s="263"/>
      <c r="Q200" s="263"/>
      <c r="R200" s="263"/>
      <c r="S200" s="263"/>
      <c r="T200" s="263"/>
      <c r="U200" s="263"/>
      <c r="V200" s="268"/>
      <c r="W200" s="269"/>
      <c r="X200" s="265"/>
      <c r="Y200" s="263"/>
      <c r="Z200" s="263"/>
      <c r="AA200" s="263"/>
      <c r="AB200" s="263"/>
      <c r="AC200" s="263"/>
      <c r="AD200" s="263"/>
      <c r="AE200" s="263"/>
      <c r="AF200" s="263"/>
      <c r="AG200" s="265"/>
      <c r="AH200" s="265"/>
      <c r="AI200" s="265"/>
      <c r="AJ200" s="265"/>
      <c r="AK200" s="265"/>
      <c r="AL200" s="265"/>
      <c r="AM200" s="265"/>
      <c r="AN200" s="265"/>
      <c r="AO200" s="265"/>
      <c r="AP200" s="265"/>
      <c r="AQ200" s="265"/>
      <c r="AR200" s="265"/>
      <c r="AS200" s="265"/>
      <c r="AT200" s="265"/>
      <c r="AU200" s="265"/>
      <c r="AV200" s="265"/>
      <c r="AW200" s="265"/>
      <c r="AX200" s="265"/>
      <c r="AY200" s="265"/>
      <c r="AZ200" s="265"/>
      <c r="BA200" s="265"/>
      <c r="BB200" s="265"/>
      <c r="BC200" s="265"/>
      <c r="BD200" s="265"/>
      <c r="BE200" s="265"/>
      <c r="BF200" s="265"/>
      <c r="BG200" s="265"/>
      <c r="BH200" s="265"/>
      <c r="BI200" s="265"/>
      <c r="BJ200" s="265"/>
      <c r="BK200" s="265"/>
      <c r="BL200" s="265"/>
      <c r="BM200" s="265"/>
      <c r="BN200" s="265"/>
      <c r="BO200" s="265"/>
      <c r="BP200" s="268"/>
      <c r="BQ200" s="268"/>
      <c r="BR200" s="268"/>
      <c r="BS200" s="268"/>
      <c r="BT200" s="268"/>
      <c r="BU200" s="268"/>
      <c r="BV200" s="268"/>
      <c r="BW200" s="268"/>
      <c r="BX200" s="268"/>
      <c r="BY200" s="268"/>
      <c r="BZ200" s="268"/>
      <c r="CA200" s="268"/>
      <c r="CB200" s="268"/>
      <c r="CC200" s="268"/>
      <c r="CD200" s="268"/>
    </row>
    <row r="201" spans="1:82" ht="15.75" customHeight="1">
      <c r="A201" s="268"/>
      <c r="B201" s="268"/>
      <c r="C201" s="268"/>
      <c r="D201" s="268"/>
      <c r="E201" s="268"/>
      <c r="F201" s="268"/>
      <c r="G201" s="268"/>
      <c r="H201" s="268"/>
      <c r="I201" s="268"/>
      <c r="J201" s="268"/>
      <c r="K201" s="268"/>
      <c r="L201" s="271"/>
      <c r="M201" s="262"/>
      <c r="N201" s="263"/>
      <c r="O201" s="263"/>
      <c r="P201" s="263"/>
      <c r="Q201" s="263"/>
      <c r="R201" s="263"/>
      <c r="S201" s="263"/>
      <c r="T201" s="263"/>
      <c r="U201" s="263"/>
      <c r="V201" s="268"/>
      <c r="W201" s="269"/>
      <c r="X201" s="265"/>
      <c r="Y201" s="263"/>
      <c r="Z201" s="263"/>
      <c r="AA201" s="263"/>
      <c r="AB201" s="263"/>
      <c r="AC201" s="263"/>
      <c r="AD201" s="263"/>
      <c r="AE201" s="263"/>
      <c r="AF201" s="263"/>
      <c r="AG201" s="265"/>
      <c r="AH201" s="265"/>
      <c r="AI201" s="265"/>
      <c r="AJ201" s="265"/>
      <c r="AK201" s="265"/>
      <c r="AL201" s="265"/>
      <c r="AM201" s="265"/>
      <c r="AN201" s="265"/>
      <c r="AO201" s="265"/>
      <c r="AP201" s="265"/>
      <c r="AQ201" s="265"/>
      <c r="AR201" s="265"/>
      <c r="AS201" s="265"/>
      <c r="AT201" s="265"/>
      <c r="AU201" s="265"/>
      <c r="AV201" s="265"/>
      <c r="AW201" s="265"/>
      <c r="AX201" s="265"/>
      <c r="AY201" s="265"/>
      <c r="AZ201" s="265"/>
      <c r="BA201" s="265"/>
      <c r="BB201" s="265"/>
      <c r="BC201" s="265"/>
      <c r="BD201" s="265"/>
      <c r="BE201" s="265"/>
      <c r="BF201" s="265"/>
      <c r="BG201" s="265"/>
      <c r="BH201" s="265"/>
      <c r="BI201" s="265"/>
      <c r="BJ201" s="265"/>
      <c r="BK201" s="265"/>
      <c r="BL201" s="265"/>
      <c r="BM201" s="265"/>
      <c r="BN201" s="265"/>
      <c r="BO201" s="265"/>
      <c r="BP201" s="268"/>
      <c r="BQ201" s="268"/>
      <c r="BR201" s="268"/>
      <c r="BS201" s="268"/>
      <c r="BT201" s="268"/>
      <c r="BU201" s="268"/>
      <c r="BV201" s="268"/>
      <c r="BW201" s="268"/>
      <c r="BX201" s="268"/>
      <c r="BY201" s="268"/>
      <c r="BZ201" s="268"/>
      <c r="CA201" s="268"/>
      <c r="CB201" s="268"/>
      <c r="CC201" s="268"/>
      <c r="CD201" s="268"/>
    </row>
    <row r="202" spans="1:82" ht="15.75" customHeight="1">
      <c r="A202" s="268"/>
      <c r="B202" s="268"/>
      <c r="C202" s="268"/>
      <c r="D202" s="268"/>
      <c r="E202" s="268"/>
      <c r="F202" s="268"/>
      <c r="G202" s="268"/>
      <c r="H202" s="268"/>
      <c r="I202" s="268"/>
      <c r="J202" s="268"/>
      <c r="K202" s="268"/>
      <c r="L202" s="271"/>
      <c r="M202" s="262"/>
      <c r="N202" s="263"/>
      <c r="O202" s="263"/>
      <c r="P202" s="263"/>
      <c r="Q202" s="263"/>
      <c r="R202" s="263"/>
      <c r="S202" s="263"/>
      <c r="T202" s="263"/>
      <c r="U202" s="263"/>
      <c r="V202" s="268"/>
      <c r="W202" s="269"/>
      <c r="X202" s="265"/>
      <c r="Y202" s="263"/>
      <c r="Z202" s="263"/>
      <c r="AA202" s="263"/>
      <c r="AB202" s="263"/>
      <c r="AC202" s="263"/>
      <c r="AD202" s="263"/>
      <c r="AE202" s="263"/>
      <c r="AF202" s="263"/>
      <c r="AG202" s="265"/>
      <c r="AH202" s="265"/>
      <c r="AI202" s="265"/>
      <c r="AJ202" s="265"/>
      <c r="AK202" s="265"/>
      <c r="AL202" s="265"/>
      <c r="AM202" s="265"/>
      <c r="AN202" s="265"/>
      <c r="AO202" s="265"/>
      <c r="AP202" s="265"/>
      <c r="AQ202" s="265"/>
      <c r="AR202" s="265"/>
      <c r="AS202" s="265"/>
      <c r="AT202" s="265"/>
      <c r="AU202" s="265"/>
      <c r="AV202" s="265"/>
      <c r="AW202" s="265"/>
      <c r="AX202" s="265"/>
      <c r="AY202" s="265"/>
      <c r="AZ202" s="265"/>
      <c r="BA202" s="265"/>
      <c r="BB202" s="265"/>
      <c r="BC202" s="265"/>
      <c r="BD202" s="265"/>
      <c r="BE202" s="265"/>
      <c r="BF202" s="265"/>
      <c r="BG202" s="265"/>
      <c r="BH202" s="265"/>
      <c r="BI202" s="265"/>
      <c r="BJ202" s="265"/>
      <c r="BK202" s="265"/>
      <c r="BL202" s="265"/>
      <c r="BM202" s="265"/>
      <c r="BN202" s="265"/>
      <c r="BO202" s="265"/>
      <c r="BP202" s="268"/>
      <c r="BQ202" s="268"/>
      <c r="BR202" s="268"/>
      <c r="BS202" s="268"/>
      <c r="BT202" s="268"/>
      <c r="BU202" s="268"/>
      <c r="BV202" s="268"/>
      <c r="BW202" s="268"/>
      <c r="BX202" s="268"/>
      <c r="BY202" s="268"/>
      <c r="BZ202" s="268"/>
      <c r="CA202" s="268"/>
      <c r="CB202" s="268"/>
      <c r="CC202" s="268"/>
      <c r="CD202" s="268"/>
    </row>
    <row r="203" spans="1:82" ht="15.75" customHeight="1">
      <c r="A203" s="268"/>
      <c r="B203" s="268"/>
      <c r="C203" s="268"/>
      <c r="D203" s="268"/>
      <c r="E203" s="268"/>
      <c r="F203" s="268"/>
      <c r="G203" s="268"/>
      <c r="H203" s="268"/>
      <c r="I203" s="268"/>
      <c r="J203" s="268"/>
      <c r="K203" s="268"/>
      <c r="L203" s="271"/>
      <c r="M203" s="262"/>
      <c r="N203" s="263"/>
      <c r="O203" s="263"/>
      <c r="P203" s="263"/>
      <c r="Q203" s="263"/>
      <c r="R203" s="263"/>
      <c r="S203" s="263"/>
      <c r="T203" s="263"/>
      <c r="U203" s="263"/>
      <c r="V203" s="268"/>
      <c r="W203" s="269"/>
      <c r="X203" s="265"/>
      <c r="Y203" s="263"/>
      <c r="Z203" s="263"/>
      <c r="AA203" s="263"/>
      <c r="AB203" s="263"/>
      <c r="AC203" s="263"/>
      <c r="AD203" s="263"/>
      <c r="AE203" s="263"/>
      <c r="AF203" s="263"/>
      <c r="AG203" s="265"/>
      <c r="AH203" s="265"/>
      <c r="AI203" s="265"/>
      <c r="AJ203" s="265"/>
      <c r="AK203" s="265"/>
      <c r="AL203" s="265"/>
      <c r="AM203" s="265"/>
      <c r="AN203" s="265"/>
      <c r="AO203" s="265"/>
      <c r="AP203" s="265"/>
      <c r="AQ203" s="265"/>
      <c r="AR203" s="265"/>
      <c r="AS203" s="265"/>
      <c r="AT203" s="265"/>
      <c r="AU203" s="265"/>
      <c r="AV203" s="265"/>
      <c r="AW203" s="265"/>
      <c r="AX203" s="265"/>
      <c r="AY203" s="265"/>
      <c r="AZ203" s="265"/>
      <c r="BA203" s="265"/>
      <c r="BB203" s="265"/>
      <c r="BC203" s="265"/>
      <c r="BD203" s="265"/>
      <c r="BE203" s="265"/>
      <c r="BF203" s="265"/>
      <c r="BG203" s="265"/>
      <c r="BH203" s="265"/>
      <c r="BI203" s="265"/>
      <c r="BJ203" s="265"/>
      <c r="BK203" s="265"/>
      <c r="BL203" s="265"/>
      <c r="BM203" s="265"/>
      <c r="BN203" s="265"/>
      <c r="BO203" s="265"/>
      <c r="BP203" s="268"/>
      <c r="BQ203" s="268"/>
      <c r="BR203" s="268"/>
      <c r="BS203" s="268"/>
      <c r="BT203" s="268"/>
      <c r="BU203" s="268"/>
      <c r="BV203" s="268"/>
      <c r="BW203" s="268"/>
      <c r="BX203" s="268"/>
      <c r="BY203" s="268"/>
      <c r="BZ203" s="268"/>
      <c r="CA203" s="268"/>
      <c r="CB203" s="268"/>
      <c r="CC203" s="268"/>
      <c r="CD203" s="268"/>
    </row>
    <row r="204" spans="1:82" ht="15.75" customHeight="1">
      <c r="A204" s="268"/>
      <c r="B204" s="268"/>
      <c r="C204" s="268"/>
      <c r="D204" s="268"/>
      <c r="E204" s="268"/>
      <c r="F204" s="268"/>
      <c r="G204" s="268"/>
      <c r="H204" s="268"/>
      <c r="I204" s="268"/>
      <c r="J204" s="268"/>
      <c r="K204" s="268"/>
      <c r="L204" s="271"/>
      <c r="M204" s="262"/>
      <c r="N204" s="263"/>
      <c r="O204" s="263"/>
      <c r="P204" s="263"/>
      <c r="Q204" s="263"/>
      <c r="R204" s="263"/>
      <c r="S204" s="263"/>
      <c r="T204" s="263"/>
      <c r="U204" s="263"/>
      <c r="V204" s="268"/>
      <c r="W204" s="269"/>
      <c r="X204" s="265"/>
      <c r="Y204" s="263"/>
      <c r="Z204" s="263"/>
      <c r="AA204" s="263"/>
      <c r="AB204" s="263"/>
      <c r="AC204" s="263"/>
      <c r="AD204" s="263"/>
      <c r="AE204" s="263"/>
      <c r="AF204" s="263"/>
      <c r="AG204" s="265"/>
      <c r="AH204" s="265"/>
      <c r="AI204" s="265"/>
      <c r="AJ204" s="265"/>
      <c r="AK204" s="265"/>
      <c r="AL204" s="265"/>
      <c r="AM204" s="265"/>
      <c r="AN204" s="265"/>
      <c r="AO204" s="265"/>
      <c r="AP204" s="265"/>
      <c r="AQ204" s="265"/>
      <c r="AR204" s="265"/>
      <c r="AS204" s="265"/>
      <c r="AT204" s="265"/>
      <c r="AU204" s="265"/>
      <c r="AV204" s="265"/>
      <c r="AW204" s="265"/>
      <c r="AX204" s="265"/>
      <c r="AY204" s="265"/>
      <c r="AZ204" s="265"/>
      <c r="BA204" s="265"/>
      <c r="BB204" s="265"/>
      <c r="BC204" s="265"/>
      <c r="BD204" s="265"/>
      <c r="BE204" s="265"/>
      <c r="BF204" s="265"/>
      <c r="BG204" s="265"/>
      <c r="BH204" s="265"/>
      <c r="BI204" s="265"/>
      <c r="BJ204" s="265"/>
      <c r="BK204" s="265"/>
      <c r="BL204" s="265"/>
      <c r="BM204" s="265"/>
      <c r="BN204" s="265"/>
      <c r="BO204" s="265"/>
      <c r="BP204" s="268"/>
      <c r="BQ204" s="268"/>
      <c r="BR204" s="268"/>
      <c r="BS204" s="268"/>
      <c r="BT204" s="268"/>
      <c r="BU204" s="268"/>
      <c r="BV204" s="268"/>
      <c r="BW204" s="268"/>
      <c r="BX204" s="268"/>
      <c r="BY204" s="268"/>
      <c r="BZ204" s="268"/>
      <c r="CA204" s="268"/>
      <c r="CB204" s="268"/>
      <c r="CC204" s="268"/>
      <c r="CD204" s="268"/>
    </row>
    <row r="205" spans="1:82" ht="15.75" customHeight="1">
      <c r="A205" s="268"/>
      <c r="B205" s="268"/>
      <c r="C205" s="268"/>
      <c r="D205" s="268"/>
      <c r="E205" s="268"/>
      <c r="F205" s="268"/>
      <c r="G205" s="268"/>
      <c r="H205" s="268"/>
      <c r="I205" s="268"/>
      <c r="J205" s="268"/>
      <c r="K205" s="268"/>
      <c r="L205" s="271"/>
      <c r="M205" s="262"/>
      <c r="N205" s="263"/>
      <c r="O205" s="263"/>
      <c r="P205" s="263"/>
      <c r="Q205" s="263"/>
      <c r="R205" s="263"/>
      <c r="S205" s="263"/>
      <c r="T205" s="263"/>
      <c r="U205" s="263"/>
      <c r="V205" s="268"/>
      <c r="W205" s="269"/>
      <c r="X205" s="265"/>
      <c r="Y205" s="263"/>
      <c r="Z205" s="263"/>
      <c r="AA205" s="263"/>
      <c r="AB205" s="263"/>
      <c r="AC205" s="263"/>
      <c r="AD205" s="263"/>
      <c r="AE205" s="263"/>
      <c r="AF205" s="263"/>
      <c r="AG205" s="265"/>
      <c r="AH205" s="265"/>
      <c r="AI205" s="265"/>
      <c r="AJ205" s="265"/>
      <c r="AK205" s="265"/>
      <c r="AL205" s="265"/>
      <c r="AM205" s="265"/>
      <c r="AN205" s="265"/>
      <c r="AO205" s="265"/>
      <c r="AP205" s="265"/>
      <c r="AQ205" s="265"/>
      <c r="AR205" s="265"/>
      <c r="AS205" s="265"/>
      <c r="AT205" s="265"/>
      <c r="AU205" s="265"/>
      <c r="AV205" s="265"/>
      <c r="AW205" s="265"/>
      <c r="AX205" s="265"/>
      <c r="AY205" s="265"/>
      <c r="AZ205" s="265"/>
      <c r="BA205" s="265"/>
      <c r="BB205" s="265"/>
      <c r="BC205" s="265"/>
      <c r="BD205" s="265"/>
      <c r="BE205" s="265"/>
      <c r="BF205" s="265"/>
      <c r="BG205" s="265"/>
      <c r="BH205" s="265"/>
      <c r="BI205" s="265"/>
      <c r="BJ205" s="265"/>
      <c r="BK205" s="265"/>
      <c r="BL205" s="265"/>
      <c r="BM205" s="265"/>
      <c r="BN205" s="265"/>
      <c r="BO205" s="265"/>
      <c r="BP205" s="268"/>
      <c r="BQ205" s="268"/>
      <c r="BR205" s="268"/>
      <c r="BS205" s="268"/>
      <c r="BT205" s="268"/>
      <c r="BU205" s="268"/>
      <c r="BV205" s="268"/>
      <c r="BW205" s="268"/>
      <c r="BX205" s="268"/>
      <c r="BY205" s="268"/>
      <c r="BZ205" s="268"/>
      <c r="CA205" s="268"/>
      <c r="CB205" s="268"/>
      <c r="CC205" s="268"/>
      <c r="CD205" s="268"/>
    </row>
    <row r="206" spans="1:82" ht="15.75" customHeight="1">
      <c r="A206" s="268"/>
      <c r="B206" s="268"/>
      <c r="C206" s="268"/>
      <c r="D206" s="268"/>
      <c r="E206" s="268"/>
      <c r="F206" s="268"/>
      <c r="G206" s="268"/>
      <c r="H206" s="268"/>
      <c r="I206" s="268"/>
      <c r="J206" s="268"/>
      <c r="K206" s="268"/>
      <c r="L206" s="271"/>
      <c r="M206" s="262"/>
      <c r="N206" s="263"/>
      <c r="O206" s="263"/>
      <c r="P206" s="263"/>
      <c r="Q206" s="263"/>
      <c r="R206" s="263"/>
      <c r="S206" s="263"/>
      <c r="T206" s="263"/>
      <c r="U206" s="263"/>
      <c r="V206" s="268"/>
      <c r="W206" s="269"/>
      <c r="X206" s="265"/>
      <c r="Y206" s="263"/>
      <c r="Z206" s="263"/>
      <c r="AA206" s="263"/>
      <c r="AB206" s="263"/>
      <c r="AC206" s="263"/>
      <c r="AD206" s="263"/>
      <c r="AE206" s="263"/>
      <c r="AF206" s="263"/>
      <c r="AG206" s="265"/>
      <c r="AH206" s="265"/>
      <c r="AI206" s="265"/>
      <c r="AJ206" s="265"/>
      <c r="AK206" s="265"/>
      <c r="AL206" s="265"/>
      <c r="AM206" s="265"/>
      <c r="AN206" s="265"/>
      <c r="AO206" s="265"/>
      <c r="AP206" s="265"/>
      <c r="AQ206" s="265"/>
      <c r="AR206" s="265"/>
      <c r="AS206" s="265"/>
      <c r="AT206" s="265"/>
      <c r="AU206" s="265"/>
      <c r="AV206" s="265"/>
      <c r="AW206" s="265"/>
      <c r="AX206" s="265"/>
      <c r="AY206" s="265"/>
      <c r="AZ206" s="265"/>
      <c r="BA206" s="265"/>
      <c r="BB206" s="265"/>
      <c r="BC206" s="265"/>
      <c r="BD206" s="265"/>
      <c r="BE206" s="265"/>
      <c r="BF206" s="265"/>
      <c r="BG206" s="265"/>
      <c r="BH206" s="265"/>
      <c r="BI206" s="265"/>
      <c r="BJ206" s="265"/>
      <c r="BK206" s="265"/>
      <c r="BL206" s="265"/>
      <c r="BM206" s="265"/>
      <c r="BN206" s="265"/>
      <c r="BO206" s="265"/>
      <c r="BP206" s="268"/>
      <c r="BQ206" s="268"/>
      <c r="BR206" s="268"/>
      <c r="BS206" s="268"/>
      <c r="BT206" s="268"/>
      <c r="BU206" s="268"/>
      <c r="BV206" s="268"/>
      <c r="BW206" s="268"/>
      <c r="BX206" s="268"/>
      <c r="BY206" s="268"/>
      <c r="BZ206" s="268"/>
      <c r="CA206" s="268"/>
      <c r="CB206" s="268"/>
      <c r="CC206" s="268"/>
      <c r="CD206" s="268"/>
    </row>
    <row r="207" spans="1:82" ht="15.75" customHeight="1">
      <c r="A207" s="268"/>
      <c r="B207" s="268"/>
      <c r="C207" s="268"/>
      <c r="D207" s="268"/>
      <c r="E207" s="268"/>
      <c r="F207" s="268"/>
      <c r="G207" s="268"/>
      <c r="H207" s="268"/>
      <c r="I207" s="268"/>
      <c r="J207" s="268"/>
      <c r="K207" s="268"/>
      <c r="L207" s="271"/>
      <c r="M207" s="262"/>
      <c r="N207" s="263"/>
      <c r="O207" s="263"/>
      <c r="P207" s="263"/>
      <c r="Q207" s="263"/>
      <c r="R207" s="263"/>
      <c r="S207" s="263"/>
      <c r="T207" s="263"/>
      <c r="U207" s="263"/>
      <c r="V207" s="268"/>
      <c r="W207" s="269"/>
      <c r="X207" s="265"/>
      <c r="Y207" s="263"/>
      <c r="Z207" s="263"/>
      <c r="AA207" s="263"/>
      <c r="AB207" s="263"/>
      <c r="AC207" s="263"/>
      <c r="AD207" s="263"/>
      <c r="AE207" s="263"/>
      <c r="AF207" s="263"/>
      <c r="AG207" s="265"/>
      <c r="AH207" s="265"/>
      <c r="AI207" s="265"/>
      <c r="AJ207" s="265"/>
      <c r="AK207" s="265"/>
      <c r="AL207" s="265"/>
      <c r="AM207" s="265"/>
      <c r="AN207" s="265"/>
      <c r="AO207" s="265"/>
      <c r="AP207" s="265"/>
      <c r="AQ207" s="265"/>
      <c r="AR207" s="265"/>
      <c r="AS207" s="265"/>
      <c r="AT207" s="265"/>
      <c r="AU207" s="265"/>
      <c r="AV207" s="265"/>
      <c r="AW207" s="265"/>
      <c r="AX207" s="265"/>
      <c r="AY207" s="265"/>
      <c r="AZ207" s="265"/>
      <c r="BA207" s="265"/>
      <c r="BB207" s="265"/>
      <c r="BC207" s="265"/>
      <c r="BD207" s="265"/>
      <c r="BE207" s="265"/>
      <c r="BF207" s="265"/>
      <c r="BG207" s="265"/>
      <c r="BH207" s="265"/>
      <c r="BI207" s="265"/>
      <c r="BJ207" s="265"/>
      <c r="BK207" s="265"/>
      <c r="BL207" s="265"/>
      <c r="BM207" s="265"/>
      <c r="BN207" s="265"/>
      <c r="BO207" s="265"/>
      <c r="BP207" s="268"/>
      <c r="BQ207" s="268"/>
      <c r="BR207" s="268"/>
      <c r="BS207" s="268"/>
      <c r="BT207" s="268"/>
      <c r="BU207" s="268"/>
      <c r="BV207" s="268"/>
      <c r="BW207" s="268"/>
      <c r="BX207" s="268"/>
      <c r="BY207" s="268"/>
      <c r="BZ207" s="268"/>
      <c r="CA207" s="268"/>
      <c r="CB207" s="268"/>
      <c r="CC207" s="268"/>
      <c r="CD207" s="268"/>
    </row>
    <row r="208" spans="1:82" ht="15.75" customHeight="1">
      <c r="A208" s="268"/>
      <c r="B208" s="268"/>
      <c r="C208" s="268"/>
      <c r="D208" s="268"/>
      <c r="E208" s="268"/>
      <c r="F208" s="268"/>
      <c r="G208" s="268"/>
      <c r="H208" s="268"/>
      <c r="I208" s="268"/>
      <c r="J208" s="268"/>
      <c r="K208" s="268"/>
      <c r="L208" s="271"/>
      <c r="M208" s="262"/>
      <c r="N208" s="263"/>
      <c r="O208" s="263"/>
      <c r="P208" s="263"/>
      <c r="Q208" s="263"/>
      <c r="R208" s="263"/>
      <c r="S208" s="263"/>
      <c r="T208" s="263"/>
      <c r="U208" s="263"/>
      <c r="V208" s="268"/>
      <c r="W208" s="269"/>
      <c r="X208" s="265"/>
      <c r="Y208" s="263"/>
      <c r="Z208" s="263"/>
      <c r="AA208" s="263"/>
      <c r="AB208" s="263"/>
      <c r="AC208" s="263"/>
      <c r="AD208" s="263"/>
      <c r="AE208" s="263"/>
      <c r="AF208" s="263"/>
      <c r="AG208" s="265"/>
      <c r="AH208" s="265"/>
      <c r="AI208" s="265"/>
      <c r="AJ208" s="265"/>
      <c r="AK208" s="265"/>
      <c r="AL208" s="265"/>
      <c r="AM208" s="265"/>
      <c r="AN208" s="265"/>
      <c r="AO208" s="265"/>
      <c r="AP208" s="265"/>
      <c r="AQ208" s="265"/>
      <c r="AR208" s="265"/>
      <c r="AS208" s="265"/>
      <c r="AT208" s="265"/>
      <c r="AU208" s="265"/>
      <c r="AV208" s="265"/>
      <c r="AW208" s="265"/>
      <c r="AX208" s="265"/>
      <c r="AY208" s="265"/>
      <c r="AZ208" s="265"/>
      <c r="BA208" s="265"/>
      <c r="BB208" s="265"/>
      <c r="BC208" s="265"/>
      <c r="BD208" s="265"/>
      <c r="BE208" s="265"/>
      <c r="BF208" s="265"/>
      <c r="BG208" s="265"/>
      <c r="BH208" s="265"/>
      <c r="BI208" s="265"/>
      <c r="BJ208" s="265"/>
      <c r="BK208" s="265"/>
      <c r="BL208" s="265"/>
      <c r="BM208" s="265"/>
      <c r="BN208" s="265"/>
      <c r="BO208" s="265"/>
      <c r="BP208" s="268"/>
      <c r="BQ208" s="268"/>
      <c r="BR208" s="268"/>
      <c r="BS208" s="268"/>
      <c r="BT208" s="268"/>
      <c r="BU208" s="268"/>
      <c r="BV208" s="268"/>
      <c r="BW208" s="268"/>
      <c r="BX208" s="268"/>
      <c r="BY208" s="268"/>
      <c r="BZ208" s="268"/>
      <c r="CA208" s="268"/>
      <c r="CB208" s="268"/>
      <c r="CC208" s="268"/>
      <c r="CD208" s="268"/>
    </row>
    <row r="209" spans="1:82" ht="15.75" customHeight="1">
      <c r="A209" s="268"/>
      <c r="B209" s="268"/>
      <c r="C209" s="268"/>
      <c r="D209" s="268"/>
      <c r="E209" s="268"/>
      <c r="F209" s="268"/>
      <c r="G209" s="268"/>
      <c r="H209" s="268"/>
      <c r="I209" s="268"/>
      <c r="J209" s="268"/>
      <c r="K209" s="268"/>
      <c r="L209" s="271"/>
      <c r="M209" s="262"/>
      <c r="N209" s="263"/>
      <c r="O209" s="263"/>
      <c r="P209" s="263"/>
      <c r="Q209" s="263"/>
      <c r="R209" s="263"/>
      <c r="S209" s="263"/>
      <c r="T209" s="263"/>
      <c r="U209" s="263"/>
      <c r="V209" s="268"/>
      <c r="W209" s="269"/>
      <c r="X209" s="265"/>
      <c r="Y209" s="263"/>
      <c r="Z209" s="263"/>
      <c r="AA209" s="263"/>
      <c r="AB209" s="263"/>
      <c r="AC209" s="263"/>
      <c r="AD209" s="263"/>
      <c r="AE209" s="263"/>
      <c r="AF209" s="263"/>
      <c r="AG209" s="265"/>
      <c r="AH209" s="265"/>
      <c r="AI209" s="265"/>
      <c r="AJ209" s="265"/>
      <c r="AK209" s="265"/>
      <c r="AL209" s="265"/>
      <c r="AM209" s="265"/>
      <c r="AN209" s="265"/>
      <c r="AO209" s="265"/>
      <c r="AP209" s="265"/>
      <c r="AQ209" s="265"/>
      <c r="AR209" s="265"/>
      <c r="AS209" s="265"/>
      <c r="AT209" s="265"/>
      <c r="AU209" s="265"/>
      <c r="AV209" s="265"/>
      <c r="AW209" s="265"/>
      <c r="AX209" s="265"/>
      <c r="AY209" s="265"/>
      <c r="AZ209" s="265"/>
      <c r="BA209" s="265"/>
      <c r="BB209" s="265"/>
      <c r="BC209" s="265"/>
      <c r="BD209" s="265"/>
      <c r="BE209" s="265"/>
      <c r="BF209" s="265"/>
      <c r="BG209" s="265"/>
      <c r="BH209" s="265"/>
      <c r="BI209" s="265"/>
      <c r="BJ209" s="265"/>
      <c r="BK209" s="265"/>
      <c r="BL209" s="265"/>
      <c r="BM209" s="265"/>
      <c r="BN209" s="265"/>
      <c r="BO209" s="265"/>
      <c r="BP209" s="268"/>
      <c r="BQ209" s="268"/>
      <c r="BR209" s="268"/>
      <c r="BS209" s="268"/>
      <c r="BT209" s="268"/>
      <c r="BU209" s="268"/>
      <c r="BV209" s="268"/>
      <c r="BW209" s="268"/>
      <c r="BX209" s="268"/>
      <c r="BY209" s="268"/>
      <c r="BZ209" s="268"/>
      <c r="CA209" s="268"/>
      <c r="CB209" s="268"/>
      <c r="CC209" s="268"/>
      <c r="CD209" s="268"/>
    </row>
    <row r="210" spans="1:82" ht="15.75" customHeight="1">
      <c r="A210" s="268"/>
      <c r="B210" s="268"/>
      <c r="C210" s="268"/>
      <c r="D210" s="268"/>
      <c r="E210" s="268"/>
      <c r="F210" s="268"/>
      <c r="G210" s="268"/>
      <c r="H210" s="268"/>
      <c r="I210" s="268"/>
      <c r="J210" s="268"/>
      <c r="K210" s="268"/>
      <c r="L210" s="271"/>
      <c r="M210" s="262"/>
      <c r="N210" s="263"/>
      <c r="O210" s="263"/>
      <c r="P210" s="263"/>
      <c r="Q210" s="263"/>
      <c r="R210" s="263"/>
      <c r="S210" s="263"/>
      <c r="T210" s="263"/>
      <c r="U210" s="263"/>
      <c r="V210" s="268"/>
      <c r="W210" s="269"/>
      <c r="X210" s="265"/>
      <c r="Y210" s="263"/>
      <c r="Z210" s="263"/>
      <c r="AA210" s="263"/>
      <c r="AB210" s="263"/>
      <c r="AC210" s="263"/>
      <c r="AD210" s="263"/>
      <c r="AE210" s="263"/>
      <c r="AF210" s="263"/>
      <c r="AG210" s="265"/>
      <c r="AH210" s="265"/>
      <c r="AI210" s="265"/>
      <c r="AJ210" s="265"/>
      <c r="AK210" s="265"/>
      <c r="AL210" s="265"/>
      <c r="AM210" s="265"/>
      <c r="AN210" s="265"/>
      <c r="AO210" s="265"/>
      <c r="AP210" s="265"/>
      <c r="AQ210" s="265"/>
      <c r="AR210" s="265"/>
      <c r="AS210" s="265"/>
      <c r="AT210" s="265"/>
      <c r="AU210" s="265"/>
      <c r="AV210" s="265"/>
      <c r="AW210" s="265"/>
      <c r="AX210" s="265"/>
      <c r="AY210" s="265"/>
      <c r="AZ210" s="265"/>
      <c r="BA210" s="265"/>
      <c r="BB210" s="265"/>
      <c r="BC210" s="265"/>
      <c r="BD210" s="265"/>
      <c r="BE210" s="265"/>
      <c r="BF210" s="265"/>
      <c r="BG210" s="265"/>
      <c r="BH210" s="265"/>
      <c r="BI210" s="265"/>
      <c r="BJ210" s="265"/>
      <c r="BK210" s="265"/>
      <c r="BL210" s="265"/>
      <c r="BM210" s="265"/>
      <c r="BN210" s="265"/>
      <c r="BO210" s="265"/>
      <c r="BP210" s="268"/>
      <c r="BQ210" s="268"/>
      <c r="BR210" s="268"/>
      <c r="BS210" s="268"/>
      <c r="BT210" s="268"/>
      <c r="BU210" s="268"/>
      <c r="BV210" s="268"/>
      <c r="BW210" s="268"/>
      <c r="BX210" s="268"/>
      <c r="BY210" s="268"/>
      <c r="BZ210" s="268"/>
      <c r="CA210" s="268"/>
      <c r="CB210" s="268"/>
      <c r="CC210" s="268"/>
      <c r="CD210" s="268"/>
    </row>
    <row r="211" spans="1:82" ht="15.75" customHeight="1">
      <c r="A211" s="268"/>
      <c r="B211" s="268"/>
      <c r="C211" s="268"/>
      <c r="D211" s="268"/>
      <c r="E211" s="268"/>
      <c r="F211" s="268"/>
      <c r="G211" s="268"/>
      <c r="H211" s="268"/>
      <c r="I211" s="268"/>
      <c r="J211" s="268"/>
      <c r="K211" s="268"/>
      <c r="L211" s="271"/>
      <c r="M211" s="262"/>
      <c r="N211" s="263"/>
      <c r="O211" s="263"/>
      <c r="P211" s="263"/>
      <c r="Q211" s="263"/>
      <c r="R211" s="263"/>
      <c r="S211" s="263"/>
      <c r="T211" s="263"/>
      <c r="U211" s="263"/>
      <c r="V211" s="268"/>
      <c r="W211" s="269"/>
      <c r="X211" s="265"/>
      <c r="Y211" s="263"/>
      <c r="Z211" s="263"/>
      <c r="AA211" s="263"/>
      <c r="AB211" s="263"/>
      <c r="AC211" s="263"/>
      <c r="AD211" s="263"/>
      <c r="AE211" s="263"/>
      <c r="AF211" s="263"/>
      <c r="AG211" s="265"/>
      <c r="AH211" s="265"/>
      <c r="AI211" s="265"/>
      <c r="AJ211" s="265"/>
      <c r="AK211" s="265"/>
      <c r="AL211" s="265"/>
      <c r="AM211" s="265"/>
      <c r="AN211" s="265"/>
      <c r="AO211" s="265"/>
      <c r="AP211" s="265"/>
      <c r="AQ211" s="265"/>
      <c r="AR211" s="265"/>
      <c r="AS211" s="265"/>
      <c r="AT211" s="265"/>
      <c r="AU211" s="265"/>
      <c r="AV211" s="265"/>
      <c r="AW211" s="265"/>
      <c r="AX211" s="265"/>
      <c r="AY211" s="265"/>
      <c r="AZ211" s="265"/>
      <c r="BA211" s="265"/>
      <c r="BB211" s="265"/>
      <c r="BC211" s="265"/>
      <c r="BD211" s="265"/>
      <c r="BE211" s="265"/>
      <c r="BF211" s="265"/>
      <c r="BG211" s="265"/>
      <c r="BH211" s="265"/>
      <c r="BI211" s="265"/>
      <c r="BJ211" s="265"/>
      <c r="BK211" s="265"/>
      <c r="BL211" s="265"/>
      <c r="BM211" s="265"/>
      <c r="BN211" s="265"/>
      <c r="BO211" s="265"/>
      <c r="BP211" s="268"/>
      <c r="BQ211" s="268"/>
      <c r="BR211" s="268"/>
      <c r="BS211" s="268"/>
      <c r="BT211" s="268"/>
      <c r="BU211" s="268"/>
      <c r="BV211" s="268"/>
      <c r="BW211" s="268"/>
      <c r="BX211" s="268"/>
      <c r="BY211" s="268"/>
      <c r="BZ211" s="268"/>
      <c r="CA211" s="268"/>
      <c r="CB211" s="268"/>
      <c r="CC211" s="268"/>
      <c r="CD211" s="268"/>
    </row>
    <row r="212" spans="1:82" ht="15.75" customHeight="1">
      <c r="A212" s="268"/>
      <c r="B212" s="268"/>
      <c r="C212" s="268"/>
      <c r="D212" s="268"/>
      <c r="E212" s="268"/>
      <c r="F212" s="268"/>
      <c r="G212" s="268"/>
      <c r="H212" s="268"/>
      <c r="I212" s="268"/>
      <c r="J212" s="268"/>
      <c r="K212" s="268"/>
      <c r="L212" s="271"/>
      <c r="M212" s="262"/>
      <c r="N212" s="263"/>
      <c r="O212" s="263"/>
      <c r="P212" s="263"/>
      <c r="Q212" s="263"/>
      <c r="R212" s="263"/>
      <c r="S212" s="263"/>
      <c r="T212" s="263"/>
      <c r="U212" s="263"/>
      <c r="V212" s="268"/>
      <c r="W212" s="269"/>
      <c r="X212" s="265"/>
      <c r="Y212" s="263"/>
      <c r="Z212" s="263"/>
      <c r="AA212" s="263"/>
      <c r="AB212" s="263"/>
      <c r="AC212" s="263"/>
      <c r="AD212" s="263"/>
      <c r="AE212" s="263"/>
      <c r="AF212" s="263"/>
      <c r="AG212" s="265"/>
      <c r="AH212" s="265"/>
      <c r="AI212" s="265"/>
      <c r="AJ212" s="265"/>
      <c r="AK212" s="265"/>
      <c r="AL212" s="265"/>
      <c r="AM212" s="265"/>
      <c r="AN212" s="265"/>
      <c r="AO212" s="265"/>
      <c r="AP212" s="265"/>
      <c r="AQ212" s="265"/>
      <c r="AR212" s="265"/>
      <c r="AS212" s="265"/>
      <c r="AT212" s="265"/>
      <c r="AU212" s="265"/>
      <c r="AV212" s="265"/>
      <c r="AW212" s="265"/>
      <c r="AX212" s="265"/>
      <c r="AY212" s="265"/>
      <c r="AZ212" s="265"/>
      <c r="BA212" s="265"/>
      <c r="BB212" s="265"/>
      <c r="BC212" s="265"/>
      <c r="BD212" s="265"/>
      <c r="BE212" s="265"/>
      <c r="BF212" s="265"/>
      <c r="BG212" s="265"/>
      <c r="BH212" s="265"/>
      <c r="BI212" s="265"/>
      <c r="BJ212" s="265"/>
      <c r="BK212" s="265"/>
      <c r="BL212" s="265"/>
      <c r="BM212" s="265"/>
      <c r="BN212" s="265"/>
      <c r="BO212" s="265"/>
      <c r="BP212" s="268"/>
      <c r="BQ212" s="268"/>
      <c r="BR212" s="268"/>
      <c r="BS212" s="268"/>
      <c r="BT212" s="268"/>
      <c r="BU212" s="268"/>
      <c r="BV212" s="268"/>
      <c r="BW212" s="268"/>
      <c r="BX212" s="268"/>
      <c r="BY212" s="268"/>
      <c r="BZ212" s="268"/>
      <c r="CA212" s="268"/>
      <c r="CB212" s="268"/>
      <c r="CC212" s="268"/>
      <c r="CD212" s="268"/>
    </row>
    <row r="213" spans="1:82" ht="15.75" customHeight="1">
      <c r="A213" s="268"/>
      <c r="B213" s="268"/>
      <c r="C213" s="268"/>
      <c r="D213" s="268"/>
      <c r="E213" s="268"/>
      <c r="F213" s="268"/>
      <c r="G213" s="268"/>
      <c r="H213" s="268"/>
      <c r="I213" s="268"/>
      <c r="J213" s="268"/>
      <c r="K213" s="268"/>
      <c r="L213" s="271"/>
      <c r="M213" s="262"/>
      <c r="N213" s="263"/>
      <c r="O213" s="263"/>
      <c r="P213" s="263"/>
      <c r="Q213" s="263"/>
      <c r="R213" s="263"/>
      <c r="S213" s="263"/>
      <c r="T213" s="263"/>
      <c r="U213" s="263"/>
      <c r="V213" s="268"/>
      <c r="W213" s="269"/>
      <c r="X213" s="265"/>
      <c r="Y213" s="263"/>
      <c r="Z213" s="263"/>
      <c r="AA213" s="263"/>
      <c r="AB213" s="263"/>
      <c r="AC213" s="263"/>
      <c r="AD213" s="263"/>
      <c r="AE213" s="263"/>
      <c r="AF213" s="263"/>
      <c r="AG213" s="265"/>
      <c r="AH213" s="265"/>
      <c r="AI213" s="265"/>
      <c r="AJ213" s="265"/>
      <c r="AK213" s="265"/>
      <c r="AL213" s="265"/>
      <c r="AM213" s="265"/>
      <c r="AN213" s="265"/>
      <c r="AO213" s="265"/>
      <c r="AP213" s="265"/>
      <c r="AQ213" s="265"/>
      <c r="AR213" s="265"/>
      <c r="AS213" s="265"/>
      <c r="AT213" s="265"/>
      <c r="AU213" s="265"/>
      <c r="AV213" s="265"/>
      <c r="AW213" s="265"/>
      <c r="AX213" s="265"/>
      <c r="AY213" s="265"/>
      <c r="AZ213" s="265"/>
      <c r="BA213" s="265"/>
      <c r="BB213" s="265"/>
      <c r="BC213" s="265"/>
      <c r="BD213" s="265"/>
      <c r="BE213" s="265"/>
      <c r="BF213" s="265"/>
      <c r="BG213" s="265"/>
      <c r="BH213" s="265"/>
      <c r="BI213" s="265"/>
      <c r="BJ213" s="265"/>
      <c r="BK213" s="265"/>
      <c r="BL213" s="265"/>
      <c r="BM213" s="265"/>
      <c r="BN213" s="265"/>
      <c r="BO213" s="265"/>
      <c r="BP213" s="268"/>
      <c r="BQ213" s="268"/>
      <c r="BR213" s="268"/>
      <c r="BS213" s="268"/>
      <c r="BT213" s="268"/>
      <c r="BU213" s="268"/>
      <c r="BV213" s="268"/>
      <c r="BW213" s="268"/>
      <c r="BX213" s="268"/>
      <c r="BY213" s="268"/>
      <c r="BZ213" s="268"/>
      <c r="CA213" s="268"/>
      <c r="CB213" s="268"/>
      <c r="CC213" s="268"/>
      <c r="CD213" s="268"/>
    </row>
    <row r="214" spans="1:82" ht="15.75" customHeight="1">
      <c r="A214" s="268"/>
      <c r="B214" s="268"/>
      <c r="C214" s="268"/>
      <c r="D214" s="268"/>
      <c r="E214" s="268"/>
      <c r="F214" s="268"/>
      <c r="G214" s="268"/>
      <c r="H214" s="268"/>
      <c r="I214" s="268"/>
      <c r="J214" s="268"/>
      <c r="K214" s="268"/>
      <c r="L214" s="271"/>
      <c r="M214" s="262"/>
      <c r="N214" s="263"/>
      <c r="O214" s="263"/>
      <c r="P214" s="263"/>
      <c r="Q214" s="263"/>
      <c r="R214" s="263"/>
      <c r="S214" s="263"/>
      <c r="T214" s="263"/>
      <c r="U214" s="263"/>
      <c r="V214" s="268"/>
      <c r="W214" s="269"/>
      <c r="X214" s="265"/>
      <c r="Y214" s="263"/>
      <c r="Z214" s="263"/>
      <c r="AA214" s="263"/>
      <c r="AB214" s="263"/>
      <c r="AC214" s="263"/>
      <c r="AD214" s="263"/>
      <c r="AE214" s="263"/>
      <c r="AF214" s="263"/>
      <c r="AG214" s="265"/>
      <c r="AH214" s="265"/>
      <c r="AI214" s="265"/>
      <c r="AJ214" s="265"/>
      <c r="AK214" s="265"/>
      <c r="AL214" s="265"/>
      <c r="AM214" s="265"/>
      <c r="AN214" s="265"/>
      <c r="AO214" s="265"/>
      <c r="AP214" s="265"/>
      <c r="AQ214" s="265"/>
      <c r="AR214" s="265"/>
      <c r="AS214" s="265"/>
      <c r="AT214" s="265"/>
      <c r="AU214" s="265"/>
      <c r="AV214" s="265"/>
      <c r="AW214" s="265"/>
      <c r="AX214" s="265"/>
      <c r="AY214" s="265"/>
      <c r="AZ214" s="265"/>
      <c r="BA214" s="265"/>
      <c r="BB214" s="265"/>
      <c r="BC214" s="265"/>
      <c r="BD214" s="265"/>
      <c r="BE214" s="265"/>
      <c r="BF214" s="265"/>
      <c r="BG214" s="265"/>
      <c r="BH214" s="265"/>
      <c r="BI214" s="265"/>
      <c r="BJ214" s="265"/>
      <c r="BK214" s="265"/>
      <c r="BL214" s="265"/>
      <c r="BM214" s="265"/>
      <c r="BN214" s="265"/>
      <c r="BO214" s="265"/>
      <c r="BP214" s="268"/>
      <c r="BQ214" s="268"/>
      <c r="BR214" s="268"/>
      <c r="BS214" s="268"/>
      <c r="BT214" s="268"/>
      <c r="BU214" s="268"/>
      <c r="BV214" s="268"/>
      <c r="BW214" s="268"/>
      <c r="BX214" s="268"/>
      <c r="BY214" s="268"/>
      <c r="BZ214" s="268"/>
      <c r="CA214" s="268"/>
      <c r="CB214" s="268"/>
      <c r="CC214" s="268"/>
      <c r="CD214" s="268"/>
    </row>
    <row r="215" spans="1:82" ht="15.75" customHeight="1">
      <c r="A215" s="268"/>
      <c r="B215" s="268"/>
      <c r="C215" s="268"/>
      <c r="D215" s="268"/>
      <c r="E215" s="268"/>
      <c r="F215" s="268"/>
      <c r="G215" s="268"/>
      <c r="H215" s="268"/>
      <c r="I215" s="268"/>
      <c r="J215" s="268"/>
      <c r="K215" s="268"/>
      <c r="L215" s="271"/>
      <c r="M215" s="262"/>
      <c r="N215" s="263"/>
      <c r="O215" s="263"/>
      <c r="P215" s="263"/>
      <c r="Q215" s="263"/>
      <c r="R215" s="263"/>
      <c r="S215" s="263"/>
      <c r="T215" s="263"/>
      <c r="U215" s="263"/>
      <c r="V215" s="268"/>
      <c r="W215" s="269"/>
      <c r="X215" s="265"/>
      <c r="Y215" s="263"/>
      <c r="Z215" s="263"/>
      <c r="AA215" s="263"/>
      <c r="AB215" s="263"/>
      <c r="AC215" s="263"/>
      <c r="AD215" s="263"/>
      <c r="AE215" s="263"/>
      <c r="AF215" s="263"/>
      <c r="AG215" s="265"/>
      <c r="AH215" s="265"/>
      <c r="AI215" s="265"/>
      <c r="AJ215" s="265"/>
      <c r="AK215" s="265"/>
      <c r="AL215" s="265"/>
      <c r="AM215" s="265"/>
      <c r="AN215" s="265"/>
      <c r="AO215" s="265"/>
      <c r="AP215" s="265"/>
      <c r="AQ215" s="265"/>
      <c r="AR215" s="265"/>
      <c r="AS215" s="265"/>
      <c r="AT215" s="265"/>
      <c r="AU215" s="265"/>
      <c r="AV215" s="265"/>
      <c r="AW215" s="265"/>
      <c r="AX215" s="265"/>
      <c r="AY215" s="265"/>
      <c r="AZ215" s="265"/>
      <c r="BA215" s="265"/>
      <c r="BB215" s="265"/>
      <c r="BC215" s="265"/>
      <c r="BD215" s="265"/>
      <c r="BE215" s="265"/>
      <c r="BF215" s="265"/>
      <c r="BG215" s="265"/>
      <c r="BH215" s="265"/>
      <c r="BI215" s="265"/>
      <c r="BJ215" s="265"/>
      <c r="BK215" s="265"/>
      <c r="BL215" s="265"/>
      <c r="BM215" s="265"/>
      <c r="BN215" s="265"/>
      <c r="BO215" s="265"/>
      <c r="BP215" s="268"/>
      <c r="BQ215" s="268"/>
      <c r="BR215" s="268"/>
      <c r="BS215" s="268"/>
      <c r="BT215" s="268"/>
      <c r="BU215" s="268"/>
      <c r="BV215" s="268"/>
      <c r="BW215" s="268"/>
      <c r="BX215" s="268"/>
      <c r="BY215" s="268"/>
      <c r="BZ215" s="268"/>
      <c r="CA215" s="268"/>
      <c r="CB215" s="268"/>
      <c r="CC215" s="268"/>
      <c r="CD215" s="268"/>
    </row>
    <row r="216" spans="1:82" ht="15.75" customHeight="1">
      <c r="A216" s="268"/>
      <c r="B216" s="268"/>
      <c r="C216" s="268"/>
      <c r="D216" s="268"/>
      <c r="E216" s="268"/>
      <c r="F216" s="268"/>
      <c r="G216" s="268"/>
      <c r="H216" s="268"/>
      <c r="I216" s="268"/>
      <c r="J216" s="268"/>
      <c r="K216" s="268"/>
      <c r="L216" s="271"/>
      <c r="M216" s="262"/>
      <c r="N216" s="263"/>
      <c r="O216" s="263"/>
      <c r="P216" s="263"/>
      <c r="Q216" s="263"/>
      <c r="R216" s="263"/>
      <c r="S216" s="263"/>
      <c r="T216" s="263"/>
      <c r="U216" s="263"/>
      <c r="V216" s="268"/>
      <c r="W216" s="269"/>
      <c r="X216" s="265"/>
      <c r="Y216" s="263"/>
      <c r="Z216" s="263"/>
      <c r="AA216" s="263"/>
      <c r="AB216" s="263"/>
      <c r="AC216" s="263"/>
      <c r="AD216" s="263"/>
      <c r="AE216" s="263"/>
      <c r="AF216" s="263"/>
      <c r="AG216" s="265"/>
      <c r="AH216" s="265"/>
      <c r="AI216" s="265"/>
      <c r="AJ216" s="265"/>
      <c r="AK216" s="265"/>
      <c r="AL216" s="265"/>
      <c r="AM216" s="265"/>
      <c r="AN216" s="265"/>
      <c r="AO216" s="265"/>
      <c r="AP216" s="265"/>
      <c r="AQ216" s="265"/>
      <c r="AR216" s="265"/>
      <c r="AS216" s="265"/>
      <c r="AT216" s="265"/>
      <c r="AU216" s="265"/>
      <c r="AV216" s="265"/>
      <c r="AW216" s="265"/>
      <c r="AX216" s="265"/>
      <c r="AY216" s="265"/>
      <c r="AZ216" s="265"/>
      <c r="BA216" s="265"/>
      <c r="BB216" s="265"/>
      <c r="BC216" s="265"/>
      <c r="BD216" s="265"/>
      <c r="BE216" s="265"/>
      <c r="BF216" s="265"/>
      <c r="BG216" s="265"/>
      <c r="BH216" s="265"/>
      <c r="BI216" s="265"/>
      <c r="BJ216" s="265"/>
      <c r="BK216" s="265"/>
      <c r="BL216" s="265"/>
      <c r="BM216" s="265"/>
      <c r="BN216" s="265"/>
      <c r="BO216" s="265"/>
      <c r="BP216" s="268"/>
      <c r="BQ216" s="268"/>
      <c r="BR216" s="268"/>
      <c r="BS216" s="268"/>
      <c r="BT216" s="268"/>
      <c r="BU216" s="268"/>
      <c r="BV216" s="268"/>
      <c r="BW216" s="268"/>
      <c r="BX216" s="268"/>
      <c r="BY216" s="268"/>
      <c r="BZ216" s="268"/>
      <c r="CA216" s="268"/>
      <c r="CB216" s="268"/>
      <c r="CC216" s="268"/>
      <c r="CD216" s="268"/>
    </row>
    <row r="217" spans="1:82" ht="15.75" customHeight="1">
      <c r="A217" s="268"/>
      <c r="B217" s="268"/>
      <c r="C217" s="268"/>
      <c r="D217" s="268"/>
      <c r="E217" s="268"/>
      <c r="F217" s="268"/>
      <c r="G217" s="268"/>
      <c r="H217" s="268"/>
      <c r="I217" s="268"/>
      <c r="J217" s="268"/>
      <c r="K217" s="268"/>
      <c r="L217" s="271"/>
      <c r="M217" s="262"/>
      <c r="N217" s="263"/>
      <c r="O217" s="263"/>
      <c r="P217" s="263"/>
      <c r="Q217" s="263"/>
      <c r="R217" s="263"/>
      <c r="S217" s="263"/>
      <c r="T217" s="263"/>
      <c r="U217" s="263"/>
      <c r="V217" s="268"/>
      <c r="W217" s="269"/>
      <c r="X217" s="265"/>
      <c r="Y217" s="263"/>
      <c r="Z217" s="263"/>
      <c r="AA217" s="263"/>
      <c r="AB217" s="263"/>
      <c r="AC217" s="263"/>
      <c r="AD217" s="263"/>
      <c r="AE217" s="263"/>
      <c r="AF217" s="263"/>
      <c r="AG217" s="265"/>
      <c r="AH217" s="265"/>
      <c r="AI217" s="265"/>
      <c r="AJ217" s="265"/>
      <c r="AK217" s="265"/>
      <c r="AL217" s="265"/>
      <c r="AM217" s="265"/>
      <c r="AN217" s="265"/>
      <c r="AO217" s="265"/>
      <c r="AP217" s="265"/>
      <c r="AQ217" s="265"/>
      <c r="AR217" s="265"/>
      <c r="AS217" s="265"/>
      <c r="AT217" s="265"/>
      <c r="AU217" s="265"/>
      <c r="AV217" s="265"/>
      <c r="AW217" s="265"/>
      <c r="AX217" s="265"/>
      <c r="AY217" s="265"/>
      <c r="AZ217" s="265"/>
      <c r="BA217" s="265"/>
      <c r="BB217" s="265"/>
      <c r="BC217" s="265"/>
      <c r="BD217" s="265"/>
      <c r="BE217" s="265"/>
      <c r="BF217" s="265"/>
      <c r="BG217" s="265"/>
      <c r="BH217" s="265"/>
      <c r="BI217" s="265"/>
      <c r="BJ217" s="265"/>
      <c r="BK217" s="265"/>
      <c r="BL217" s="265"/>
      <c r="BM217" s="265"/>
      <c r="BN217" s="265"/>
      <c r="BO217" s="265"/>
      <c r="BP217" s="268"/>
      <c r="BQ217" s="268"/>
      <c r="BR217" s="268"/>
      <c r="BS217" s="268"/>
      <c r="BT217" s="268"/>
      <c r="BU217" s="268"/>
      <c r="BV217" s="268"/>
      <c r="BW217" s="268"/>
      <c r="BX217" s="268"/>
      <c r="BY217" s="268"/>
      <c r="BZ217" s="268"/>
      <c r="CA217" s="268"/>
      <c r="CB217" s="268"/>
      <c r="CC217" s="268"/>
      <c r="CD217" s="268"/>
    </row>
    <row r="218" spans="1:82" ht="15.75" customHeight="1">
      <c r="A218" s="268"/>
      <c r="B218" s="268"/>
      <c r="C218" s="268"/>
      <c r="D218" s="268"/>
      <c r="E218" s="268"/>
      <c r="F218" s="268"/>
      <c r="G218" s="268"/>
      <c r="H218" s="268"/>
      <c r="I218" s="268"/>
      <c r="J218" s="268"/>
      <c r="K218" s="268"/>
      <c r="L218" s="271"/>
      <c r="M218" s="262"/>
      <c r="N218" s="263"/>
      <c r="O218" s="263"/>
      <c r="P218" s="263"/>
      <c r="Q218" s="263"/>
      <c r="R218" s="263"/>
      <c r="S218" s="263"/>
      <c r="T218" s="263"/>
      <c r="U218" s="263"/>
      <c r="V218" s="268"/>
      <c r="W218" s="269"/>
      <c r="X218" s="265"/>
      <c r="Y218" s="263"/>
      <c r="Z218" s="263"/>
      <c r="AA218" s="263"/>
      <c r="AB218" s="263"/>
      <c r="AC218" s="263"/>
      <c r="AD218" s="263"/>
      <c r="AE218" s="263"/>
      <c r="AF218" s="263"/>
      <c r="AG218" s="265"/>
      <c r="AH218" s="265"/>
      <c r="AI218" s="265"/>
      <c r="AJ218" s="265"/>
      <c r="AK218" s="265"/>
      <c r="AL218" s="265"/>
      <c r="AM218" s="265"/>
      <c r="AN218" s="265"/>
      <c r="AO218" s="265"/>
      <c r="AP218" s="265"/>
      <c r="AQ218" s="265"/>
      <c r="AR218" s="265"/>
      <c r="AS218" s="265"/>
      <c r="AT218" s="265"/>
      <c r="AU218" s="265"/>
      <c r="AV218" s="265"/>
      <c r="AW218" s="265"/>
      <c r="AX218" s="265"/>
      <c r="AY218" s="265"/>
      <c r="AZ218" s="265"/>
      <c r="BA218" s="265"/>
      <c r="BB218" s="265"/>
      <c r="BC218" s="265"/>
      <c r="BD218" s="265"/>
      <c r="BE218" s="265"/>
      <c r="BF218" s="265"/>
      <c r="BG218" s="265"/>
      <c r="BH218" s="265"/>
      <c r="BI218" s="265"/>
      <c r="BJ218" s="265"/>
      <c r="BK218" s="265"/>
      <c r="BL218" s="265"/>
      <c r="BM218" s="265"/>
      <c r="BN218" s="265"/>
      <c r="BO218" s="265"/>
      <c r="BP218" s="268"/>
      <c r="BQ218" s="268"/>
      <c r="BR218" s="268"/>
      <c r="BS218" s="268"/>
      <c r="BT218" s="268"/>
      <c r="BU218" s="268"/>
      <c r="BV218" s="268"/>
      <c r="BW218" s="268"/>
      <c r="BX218" s="268"/>
      <c r="BY218" s="268"/>
      <c r="BZ218" s="268"/>
      <c r="CA218" s="268"/>
      <c r="CB218" s="268"/>
      <c r="CC218" s="268"/>
      <c r="CD218" s="268"/>
    </row>
    <row r="219" spans="1:82" ht="15.75" customHeight="1">
      <c r="A219" s="268"/>
      <c r="B219" s="268"/>
      <c r="C219" s="268"/>
      <c r="D219" s="268"/>
      <c r="E219" s="268"/>
      <c r="F219" s="268"/>
      <c r="G219" s="268"/>
      <c r="H219" s="268"/>
      <c r="I219" s="268"/>
      <c r="J219" s="268"/>
      <c r="K219" s="268"/>
      <c r="L219" s="271"/>
      <c r="M219" s="262"/>
      <c r="N219" s="263"/>
      <c r="O219" s="263"/>
      <c r="P219" s="263"/>
      <c r="Q219" s="263"/>
      <c r="R219" s="263"/>
      <c r="S219" s="263"/>
      <c r="T219" s="263"/>
      <c r="U219" s="263"/>
      <c r="V219" s="268"/>
      <c r="W219" s="269"/>
      <c r="X219" s="265"/>
      <c r="Y219" s="263"/>
      <c r="Z219" s="263"/>
      <c r="AA219" s="263"/>
      <c r="AB219" s="263"/>
      <c r="AC219" s="263"/>
      <c r="AD219" s="263"/>
      <c r="AE219" s="263"/>
      <c r="AF219" s="263"/>
      <c r="AG219" s="265"/>
      <c r="AH219" s="265"/>
      <c r="AI219" s="265"/>
      <c r="AJ219" s="265"/>
      <c r="AK219" s="265"/>
      <c r="AL219" s="265"/>
      <c r="AM219" s="265"/>
      <c r="AN219" s="265"/>
      <c r="AO219" s="265"/>
      <c r="AP219" s="265"/>
      <c r="AQ219" s="265"/>
      <c r="AR219" s="265"/>
      <c r="AS219" s="265"/>
      <c r="AT219" s="265"/>
      <c r="AU219" s="265"/>
      <c r="AV219" s="265"/>
      <c r="AW219" s="265"/>
      <c r="AX219" s="265"/>
      <c r="AY219" s="265"/>
      <c r="AZ219" s="265"/>
      <c r="BA219" s="265"/>
      <c r="BB219" s="265"/>
      <c r="BC219" s="265"/>
      <c r="BD219" s="265"/>
      <c r="BE219" s="265"/>
      <c r="BF219" s="265"/>
      <c r="BG219" s="265"/>
      <c r="BH219" s="265"/>
      <c r="BI219" s="265"/>
      <c r="BJ219" s="265"/>
      <c r="BK219" s="265"/>
      <c r="BL219" s="265"/>
      <c r="BM219" s="265"/>
      <c r="BN219" s="265"/>
      <c r="BO219" s="265"/>
      <c r="BP219" s="268"/>
      <c r="BQ219" s="268"/>
      <c r="BR219" s="268"/>
      <c r="BS219" s="268"/>
      <c r="BT219" s="268"/>
      <c r="BU219" s="268"/>
      <c r="BV219" s="268"/>
      <c r="BW219" s="268"/>
      <c r="BX219" s="268"/>
      <c r="BY219" s="268"/>
      <c r="BZ219" s="268"/>
      <c r="CA219" s="268"/>
      <c r="CB219" s="268"/>
      <c r="CC219" s="268"/>
      <c r="CD219" s="268"/>
    </row>
    <row r="220" spans="1:82" ht="15.75" customHeight="1">
      <c r="A220" s="268"/>
      <c r="B220" s="268"/>
      <c r="C220" s="268"/>
      <c r="D220" s="268"/>
      <c r="E220" s="268"/>
      <c r="F220" s="268"/>
      <c r="G220" s="268"/>
      <c r="H220" s="268"/>
      <c r="I220" s="268"/>
      <c r="J220" s="268"/>
      <c r="K220" s="268"/>
      <c r="L220" s="271"/>
      <c r="M220" s="262"/>
      <c r="N220" s="263"/>
      <c r="O220" s="263"/>
      <c r="P220" s="263"/>
      <c r="Q220" s="263"/>
      <c r="R220" s="263"/>
      <c r="S220" s="263"/>
      <c r="T220" s="263"/>
      <c r="U220" s="263"/>
      <c r="V220" s="268"/>
      <c r="W220" s="269"/>
      <c r="X220" s="265"/>
      <c r="Y220" s="263"/>
      <c r="Z220" s="263"/>
      <c r="AA220" s="263"/>
      <c r="AB220" s="263"/>
      <c r="AC220" s="263"/>
      <c r="AD220" s="263"/>
      <c r="AE220" s="263"/>
      <c r="AF220" s="263"/>
      <c r="AG220" s="265"/>
      <c r="AH220" s="265"/>
      <c r="AI220" s="265"/>
      <c r="AJ220" s="265"/>
      <c r="AK220" s="265"/>
      <c r="AL220" s="265"/>
      <c r="AM220" s="265"/>
      <c r="AN220" s="265"/>
      <c r="AO220" s="265"/>
      <c r="AP220" s="265"/>
      <c r="AQ220" s="265"/>
      <c r="AR220" s="265"/>
      <c r="AS220" s="265"/>
      <c r="AT220" s="265"/>
      <c r="AU220" s="265"/>
      <c r="AV220" s="265"/>
      <c r="AW220" s="265"/>
      <c r="AX220" s="265"/>
      <c r="AY220" s="265"/>
      <c r="AZ220" s="265"/>
      <c r="BA220" s="265"/>
      <c r="BB220" s="265"/>
      <c r="BC220" s="265"/>
      <c r="BD220" s="265"/>
      <c r="BE220" s="265"/>
      <c r="BF220" s="265"/>
      <c r="BG220" s="265"/>
      <c r="BH220" s="265"/>
      <c r="BI220" s="265"/>
      <c r="BJ220" s="265"/>
      <c r="BK220" s="265"/>
      <c r="BL220" s="265"/>
      <c r="BM220" s="265"/>
      <c r="BN220" s="265"/>
      <c r="BO220" s="265"/>
      <c r="BP220" s="268"/>
      <c r="BQ220" s="268"/>
      <c r="BR220" s="268"/>
      <c r="BS220" s="268"/>
      <c r="BT220" s="268"/>
      <c r="BU220" s="268"/>
      <c r="BV220" s="268"/>
      <c r="BW220" s="268"/>
      <c r="BX220" s="268"/>
      <c r="BY220" s="268"/>
      <c r="BZ220" s="268"/>
      <c r="CA220" s="268"/>
      <c r="CB220" s="268"/>
      <c r="CC220" s="268"/>
      <c r="CD220" s="268"/>
    </row>
    <row r="221" spans="1:82" ht="15.75" customHeight="1">
      <c r="A221" s="268"/>
      <c r="B221" s="268"/>
      <c r="C221" s="268"/>
      <c r="D221" s="268"/>
      <c r="E221" s="268"/>
      <c r="F221" s="268"/>
      <c r="G221" s="268"/>
      <c r="H221" s="268"/>
      <c r="I221" s="268"/>
      <c r="J221" s="268"/>
      <c r="K221" s="268"/>
      <c r="L221" s="271"/>
      <c r="M221" s="262"/>
      <c r="N221" s="263"/>
      <c r="O221" s="263"/>
      <c r="P221" s="263"/>
      <c r="Q221" s="263"/>
      <c r="R221" s="263"/>
      <c r="S221" s="263"/>
      <c r="T221" s="263"/>
      <c r="U221" s="263"/>
      <c r="V221" s="268"/>
      <c r="W221" s="269"/>
      <c r="X221" s="265"/>
      <c r="Y221" s="263"/>
      <c r="Z221" s="263"/>
      <c r="AA221" s="263"/>
      <c r="AB221" s="263"/>
      <c r="AC221" s="263"/>
      <c r="AD221" s="263"/>
      <c r="AE221" s="263"/>
      <c r="AF221" s="263"/>
      <c r="AG221" s="265"/>
      <c r="AH221" s="265"/>
      <c r="AI221" s="265"/>
      <c r="AJ221" s="265"/>
      <c r="AK221" s="265"/>
      <c r="AL221" s="265"/>
      <c r="AM221" s="265"/>
      <c r="AN221" s="265"/>
      <c r="AO221" s="265"/>
      <c r="AP221" s="265"/>
      <c r="AQ221" s="265"/>
      <c r="AR221" s="265"/>
      <c r="AS221" s="265"/>
      <c r="AT221" s="265"/>
      <c r="AU221" s="265"/>
      <c r="AV221" s="265"/>
      <c r="AW221" s="265"/>
      <c r="AX221" s="265"/>
      <c r="AY221" s="265"/>
      <c r="AZ221" s="265"/>
      <c r="BA221" s="265"/>
      <c r="BB221" s="265"/>
      <c r="BC221" s="265"/>
      <c r="BD221" s="265"/>
      <c r="BE221" s="265"/>
      <c r="BF221" s="265"/>
      <c r="BG221" s="265"/>
      <c r="BH221" s="265"/>
      <c r="BI221" s="265"/>
      <c r="BJ221" s="265"/>
      <c r="BK221" s="265"/>
      <c r="BL221" s="265"/>
      <c r="BM221" s="265"/>
      <c r="BN221" s="265"/>
      <c r="BO221" s="265"/>
      <c r="BP221" s="268"/>
      <c r="BQ221" s="268"/>
      <c r="BR221" s="268"/>
      <c r="BS221" s="268"/>
      <c r="BT221" s="268"/>
      <c r="BU221" s="268"/>
      <c r="BV221" s="268"/>
      <c r="BW221" s="268"/>
      <c r="BX221" s="268"/>
      <c r="BY221" s="268"/>
      <c r="BZ221" s="268"/>
      <c r="CA221" s="268"/>
      <c r="CB221" s="268"/>
      <c r="CC221" s="268"/>
      <c r="CD221" s="268"/>
    </row>
    <row r="222" spans="1:82" ht="15.75" customHeight="1">
      <c r="A222" s="268"/>
      <c r="B222" s="268"/>
      <c r="C222" s="268"/>
      <c r="D222" s="268"/>
      <c r="E222" s="268"/>
      <c r="F222" s="268"/>
      <c r="G222" s="268"/>
      <c r="H222" s="268"/>
      <c r="I222" s="268"/>
      <c r="J222" s="268"/>
      <c r="K222" s="268"/>
      <c r="L222" s="271"/>
      <c r="M222" s="262"/>
      <c r="N222" s="263"/>
      <c r="O222" s="263"/>
      <c r="P222" s="263"/>
      <c r="Q222" s="263"/>
      <c r="R222" s="263"/>
      <c r="S222" s="263"/>
      <c r="T222" s="263"/>
      <c r="U222" s="263"/>
      <c r="V222" s="268"/>
      <c r="W222" s="269"/>
      <c r="X222" s="265"/>
      <c r="Y222" s="263"/>
      <c r="Z222" s="263"/>
      <c r="AA222" s="263"/>
      <c r="AB222" s="263"/>
      <c r="AC222" s="263"/>
      <c r="AD222" s="263"/>
      <c r="AE222" s="263"/>
      <c r="AF222" s="263"/>
      <c r="AG222" s="265"/>
      <c r="AH222" s="265"/>
      <c r="AI222" s="265"/>
      <c r="AJ222" s="265"/>
      <c r="AK222" s="265"/>
      <c r="AL222" s="265"/>
      <c r="AM222" s="265"/>
      <c r="AN222" s="265"/>
      <c r="AO222" s="265"/>
      <c r="AP222" s="265"/>
      <c r="AQ222" s="265"/>
      <c r="AR222" s="265"/>
      <c r="AS222" s="265"/>
      <c r="AT222" s="265"/>
      <c r="AU222" s="265"/>
      <c r="AV222" s="265"/>
      <c r="AW222" s="265"/>
      <c r="AX222" s="265"/>
      <c r="AY222" s="265"/>
      <c r="AZ222" s="265"/>
      <c r="BA222" s="265"/>
      <c r="BB222" s="265"/>
      <c r="BC222" s="265"/>
      <c r="BD222" s="265"/>
      <c r="BE222" s="265"/>
      <c r="BF222" s="265"/>
      <c r="BG222" s="265"/>
      <c r="BH222" s="265"/>
      <c r="BI222" s="265"/>
      <c r="BJ222" s="265"/>
      <c r="BK222" s="265"/>
      <c r="BL222" s="265"/>
      <c r="BM222" s="265"/>
      <c r="BN222" s="265"/>
      <c r="BO222" s="265"/>
      <c r="BP222" s="268"/>
      <c r="BQ222" s="268"/>
      <c r="BR222" s="268"/>
      <c r="BS222" s="268"/>
      <c r="BT222" s="268"/>
      <c r="BU222" s="268"/>
      <c r="BV222" s="268"/>
      <c r="BW222" s="268"/>
      <c r="BX222" s="268"/>
      <c r="BY222" s="268"/>
      <c r="BZ222" s="268"/>
      <c r="CA222" s="268"/>
      <c r="CB222" s="268"/>
      <c r="CC222" s="268"/>
      <c r="CD222" s="268"/>
    </row>
    <row r="223" spans="1:82" ht="15.75" customHeight="1">
      <c r="A223" s="268"/>
      <c r="B223" s="268"/>
      <c r="C223" s="268"/>
      <c r="D223" s="268"/>
      <c r="E223" s="268"/>
      <c r="F223" s="268"/>
      <c r="G223" s="268"/>
      <c r="H223" s="268"/>
      <c r="I223" s="268"/>
      <c r="J223" s="268"/>
      <c r="K223" s="268"/>
      <c r="L223" s="271"/>
      <c r="M223" s="262"/>
      <c r="N223" s="263"/>
      <c r="O223" s="263"/>
      <c r="P223" s="263"/>
      <c r="Q223" s="263"/>
      <c r="R223" s="263"/>
      <c r="S223" s="263"/>
      <c r="T223" s="263"/>
      <c r="U223" s="263"/>
      <c r="V223" s="268"/>
      <c r="W223" s="269"/>
      <c r="X223" s="265"/>
      <c r="Y223" s="263"/>
      <c r="Z223" s="263"/>
      <c r="AA223" s="263"/>
      <c r="AB223" s="263"/>
      <c r="AC223" s="263"/>
      <c r="AD223" s="263"/>
      <c r="AE223" s="263"/>
      <c r="AF223" s="263"/>
      <c r="AG223" s="265"/>
      <c r="AH223" s="265"/>
      <c r="AI223" s="265"/>
      <c r="AJ223" s="265"/>
      <c r="AK223" s="265"/>
      <c r="AL223" s="265"/>
      <c r="AM223" s="265"/>
      <c r="AN223" s="265"/>
      <c r="AO223" s="265"/>
      <c r="AP223" s="265"/>
      <c r="AQ223" s="265"/>
      <c r="AR223" s="265"/>
      <c r="AS223" s="265"/>
      <c r="AT223" s="265"/>
      <c r="AU223" s="265"/>
      <c r="AV223" s="265"/>
      <c r="AW223" s="265"/>
      <c r="AX223" s="265"/>
      <c r="AY223" s="265"/>
      <c r="AZ223" s="265"/>
      <c r="BA223" s="265"/>
      <c r="BB223" s="265"/>
      <c r="BC223" s="265"/>
      <c r="BD223" s="265"/>
      <c r="BE223" s="265"/>
      <c r="BF223" s="265"/>
      <c r="BG223" s="265"/>
      <c r="BH223" s="265"/>
      <c r="BI223" s="265"/>
      <c r="BJ223" s="265"/>
      <c r="BK223" s="265"/>
      <c r="BL223" s="265"/>
      <c r="BM223" s="265"/>
      <c r="BN223" s="265"/>
      <c r="BO223" s="265"/>
      <c r="BP223" s="268"/>
      <c r="BQ223" s="268"/>
      <c r="BR223" s="268"/>
      <c r="BS223" s="268"/>
      <c r="BT223" s="268"/>
      <c r="BU223" s="268"/>
      <c r="BV223" s="268"/>
      <c r="BW223" s="268"/>
      <c r="BX223" s="268"/>
      <c r="BY223" s="268"/>
      <c r="BZ223" s="268"/>
      <c r="CA223" s="268"/>
      <c r="CB223" s="268"/>
      <c r="CC223" s="268"/>
      <c r="CD223" s="268"/>
    </row>
    <row r="224" spans="1:82" ht="15.75" customHeight="1">
      <c r="A224" s="268"/>
      <c r="B224" s="268"/>
      <c r="C224" s="268"/>
      <c r="D224" s="268"/>
      <c r="E224" s="268"/>
      <c r="F224" s="268"/>
      <c r="G224" s="268"/>
      <c r="H224" s="268"/>
      <c r="I224" s="268"/>
      <c r="J224" s="268"/>
      <c r="K224" s="268"/>
      <c r="L224" s="271"/>
      <c r="M224" s="262"/>
      <c r="N224" s="263"/>
      <c r="O224" s="263"/>
      <c r="P224" s="263"/>
      <c r="Q224" s="263"/>
      <c r="R224" s="263"/>
      <c r="S224" s="263"/>
      <c r="T224" s="263"/>
      <c r="U224" s="263"/>
      <c r="V224" s="268"/>
      <c r="W224" s="269"/>
      <c r="X224" s="265"/>
      <c r="Y224" s="263"/>
      <c r="Z224" s="263"/>
      <c r="AA224" s="263"/>
      <c r="AB224" s="263"/>
      <c r="AC224" s="263"/>
      <c r="AD224" s="263"/>
      <c r="AE224" s="263"/>
      <c r="AF224" s="263"/>
      <c r="AG224" s="265"/>
      <c r="AH224" s="265"/>
      <c r="AI224" s="265"/>
      <c r="AJ224" s="265"/>
      <c r="AK224" s="265"/>
      <c r="AL224" s="265"/>
      <c r="AM224" s="265"/>
      <c r="AN224" s="265"/>
      <c r="AO224" s="265"/>
      <c r="AP224" s="265"/>
      <c r="AQ224" s="265"/>
      <c r="AR224" s="265"/>
      <c r="AS224" s="265"/>
      <c r="AT224" s="265"/>
      <c r="AU224" s="265"/>
      <c r="AV224" s="265"/>
      <c r="AW224" s="265"/>
      <c r="AX224" s="265"/>
      <c r="AY224" s="265"/>
      <c r="AZ224" s="265"/>
      <c r="BA224" s="265"/>
      <c r="BB224" s="265"/>
      <c r="BC224" s="265"/>
      <c r="BD224" s="265"/>
      <c r="BE224" s="265"/>
      <c r="BF224" s="265"/>
      <c r="BG224" s="265"/>
      <c r="BH224" s="265"/>
      <c r="BI224" s="265"/>
      <c r="BJ224" s="265"/>
      <c r="BK224" s="265"/>
      <c r="BL224" s="265"/>
      <c r="BM224" s="265"/>
      <c r="BN224" s="265"/>
      <c r="BO224" s="265"/>
      <c r="BP224" s="268"/>
      <c r="BQ224" s="268"/>
      <c r="BR224" s="268"/>
      <c r="BS224" s="268"/>
      <c r="BT224" s="268"/>
      <c r="BU224" s="268"/>
      <c r="BV224" s="268"/>
      <c r="BW224" s="268"/>
      <c r="BX224" s="268"/>
      <c r="BY224" s="268"/>
      <c r="BZ224" s="268"/>
      <c r="CA224" s="268"/>
      <c r="CB224" s="268"/>
      <c r="CC224" s="268"/>
      <c r="CD224" s="268"/>
    </row>
    <row r="225" spans="1:82" ht="15.75" customHeight="1">
      <c r="A225" s="268"/>
      <c r="B225" s="268"/>
      <c r="C225" s="268"/>
      <c r="D225" s="268"/>
      <c r="E225" s="268"/>
      <c r="F225" s="268"/>
      <c r="G225" s="268"/>
      <c r="H225" s="268"/>
      <c r="I225" s="268"/>
      <c r="J225" s="268"/>
      <c r="K225" s="268"/>
      <c r="L225" s="271"/>
      <c r="M225" s="262"/>
      <c r="N225" s="263"/>
      <c r="O225" s="263"/>
      <c r="P225" s="263"/>
      <c r="Q225" s="263"/>
      <c r="R225" s="263"/>
      <c r="S225" s="263"/>
      <c r="T225" s="263"/>
      <c r="U225" s="263"/>
      <c r="V225" s="268"/>
      <c r="W225" s="269"/>
      <c r="X225" s="265"/>
      <c r="Y225" s="263"/>
      <c r="Z225" s="263"/>
      <c r="AA225" s="263"/>
      <c r="AB225" s="263"/>
      <c r="AC225" s="263"/>
      <c r="AD225" s="263"/>
      <c r="AE225" s="263"/>
      <c r="AF225" s="263"/>
      <c r="AG225" s="265"/>
      <c r="AH225" s="265"/>
      <c r="AI225" s="265"/>
      <c r="AJ225" s="265"/>
      <c r="AK225" s="265"/>
      <c r="AL225" s="265"/>
      <c r="AM225" s="265"/>
      <c r="AN225" s="265"/>
      <c r="AO225" s="265"/>
      <c r="AP225" s="265"/>
      <c r="AQ225" s="265"/>
      <c r="AR225" s="265"/>
      <c r="AS225" s="265"/>
      <c r="AT225" s="265"/>
      <c r="AU225" s="265"/>
      <c r="AV225" s="265"/>
      <c r="AW225" s="265"/>
      <c r="AX225" s="265"/>
      <c r="AY225" s="265"/>
      <c r="AZ225" s="265"/>
      <c r="BA225" s="265"/>
      <c r="BB225" s="265"/>
      <c r="BC225" s="265"/>
      <c r="BD225" s="265"/>
      <c r="BE225" s="265"/>
      <c r="BF225" s="265"/>
      <c r="BG225" s="265"/>
      <c r="BH225" s="265"/>
      <c r="BI225" s="265"/>
      <c r="BJ225" s="265"/>
      <c r="BK225" s="265"/>
      <c r="BL225" s="265"/>
      <c r="BM225" s="265"/>
      <c r="BN225" s="265"/>
      <c r="BO225" s="265"/>
      <c r="BP225" s="268"/>
      <c r="BQ225" s="268"/>
      <c r="BR225" s="268"/>
      <c r="BS225" s="268"/>
      <c r="BT225" s="268"/>
      <c r="BU225" s="268"/>
      <c r="BV225" s="268"/>
      <c r="BW225" s="268"/>
      <c r="BX225" s="268"/>
      <c r="BY225" s="268"/>
      <c r="BZ225" s="268"/>
      <c r="CA225" s="268"/>
      <c r="CB225" s="268"/>
      <c r="CC225" s="268"/>
      <c r="CD225" s="268"/>
    </row>
    <row r="226" spans="1:82" ht="15.75" customHeight="1">
      <c r="A226" s="268"/>
      <c r="B226" s="268"/>
      <c r="C226" s="268"/>
      <c r="D226" s="268"/>
      <c r="E226" s="268"/>
      <c r="F226" s="268"/>
      <c r="G226" s="268"/>
      <c r="H226" s="268"/>
      <c r="I226" s="268"/>
      <c r="J226" s="268"/>
      <c r="K226" s="268"/>
      <c r="L226" s="271"/>
      <c r="M226" s="262"/>
      <c r="N226" s="263"/>
      <c r="O226" s="263"/>
      <c r="P226" s="263"/>
      <c r="Q226" s="263"/>
      <c r="R226" s="263"/>
      <c r="S226" s="263"/>
      <c r="T226" s="263"/>
      <c r="U226" s="263"/>
      <c r="V226" s="268"/>
      <c r="W226" s="269"/>
      <c r="X226" s="265"/>
      <c r="Y226" s="263"/>
      <c r="Z226" s="263"/>
      <c r="AA226" s="263"/>
      <c r="AB226" s="263"/>
      <c r="AC226" s="263"/>
      <c r="AD226" s="263"/>
      <c r="AE226" s="263"/>
      <c r="AF226" s="263"/>
      <c r="AG226" s="265"/>
      <c r="AH226" s="265"/>
      <c r="AI226" s="265"/>
      <c r="AJ226" s="265"/>
      <c r="AK226" s="265"/>
      <c r="AL226" s="265"/>
      <c r="AM226" s="265"/>
      <c r="AN226" s="265"/>
      <c r="AO226" s="265"/>
      <c r="AP226" s="265"/>
      <c r="AQ226" s="265"/>
      <c r="AR226" s="265"/>
      <c r="AS226" s="265"/>
      <c r="AT226" s="265"/>
      <c r="AU226" s="265"/>
      <c r="AV226" s="265"/>
      <c r="AW226" s="265"/>
      <c r="AX226" s="265"/>
      <c r="AY226" s="265"/>
      <c r="AZ226" s="265"/>
      <c r="BA226" s="265"/>
      <c r="BB226" s="265"/>
      <c r="BC226" s="265"/>
      <c r="BD226" s="265"/>
      <c r="BE226" s="265"/>
      <c r="BF226" s="265"/>
      <c r="BG226" s="265"/>
      <c r="BH226" s="265"/>
      <c r="BI226" s="265"/>
      <c r="BJ226" s="265"/>
      <c r="BK226" s="265"/>
      <c r="BL226" s="265"/>
      <c r="BM226" s="265"/>
      <c r="BN226" s="265"/>
      <c r="BO226" s="265"/>
      <c r="BP226" s="268"/>
      <c r="BQ226" s="268"/>
      <c r="BR226" s="268"/>
      <c r="BS226" s="268"/>
      <c r="BT226" s="268"/>
      <c r="BU226" s="268"/>
      <c r="BV226" s="268"/>
      <c r="BW226" s="268"/>
      <c r="BX226" s="268"/>
      <c r="BY226" s="268"/>
      <c r="BZ226" s="268"/>
      <c r="CA226" s="268"/>
      <c r="CB226" s="268"/>
      <c r="CC226" s="268"/>
      <c r="CD226" s="268"/>
    </row>
    <row r="227" spans="1:82" ht="15.75" customHeight="1">
      <c r="A227" s="268"/>
      <c r="B227" s="268"/>
      <c r="C227" s="268"/>
      <c r="D227" s="268"/>
      <c r="E227" s="268"/>
      <c r="F227" s="268"/>
      <c r="G227" s="268"/>
      <c r="H227" s="268"/>
      <c r="I227" s="268"/>
      <c r="J227" s="268"/>
      <c r="K227" s="268"/>
      <c r="L227" s="271"/>
      <c r="M227" s="262"/>
      <c r="N227" s="263"/>
      <c r="O227" s="263"/>
      <c r="P227" s="263"/>
      <c r="Q227" s="263"/>
      <c r="R227" s="263"/>
      <c r="S227" s="263"/>
      <c r="T227" s="263"/>
      <c r="U227" s="263"/>
      <c r="V227" s="268"/>
      <c r="W227" s="269"/>
      <c r="X227" s="265"/>
      <c r="Y227" s="263"/>
      <c r="Z227" s="263"/>
      <c r="AA227" s="263"/>
      <c r="AB227" s="263"/>
      <c r="AC227" s="263"/>
      <c r="AD227" s="263"/>
      <c r="AE227" s="263"/>
      <c r="AF227" s="263"/>
      <c r="AG227" s="265"/>
      <c r="AH227" s="265"/>
      <c r="AI227" s="265"/>
      <c r="AJ227" s="265"/>
      <c r="AK227" s="265"/>
      <c r="AL227" s="265"/>
      <c r="AM227" s="265"/>
      <c r="AN227" s="265"/>
      <c r="AO227" s="265"/>
      <c r="AP227" s="265"/>
      <c r="AQ227" s="265"/>
      <c r="AR227" s="265"/>
      <c r="AS227" s="265"/>
      <c r="AT227" s="265"/>
      <c r="AU227" s="265"/>
      <c r="AV227" s="265"/>
      <c r="AW227" s="265"/>
      <c r="AX227" s="265"/>
      <c r="AY227" s="265"/>
      <c r="AZ227" s="265"/>
      <c r="BA227" s="265"/>
      <c r="BB227" s="265"/>
      <c r="BC227" s="265"/>
      <c r="BD227" s="265"/>
      <c r="BE227" s="265"/>
      <c r="BF227" s="265"/>
      <c r="BG227" s="265"/>
      <c r="BH227" s="265"/>
      <c r="BI227" s="265"/>
      <c r="BJ227" s="265"/>
      <c r="BK227" s="265"/>
      <c r="BL227" s="265"/>
      <c r="BM227" s="265"/>
      <c r="BN227" s="265"/>
      <c r="BO227" s="265"/>
      <c r="BP227" s="268"/>
      <c r="BQ227" s="268"/>
      <c r="BR227" s="268"/>
      <c r="BS227" s="268"/>
      <c r="BT227" s="268"/>
      <c r="BU227" s="268"/>
      <c r="BV227" s="268"/>
      <c r="BW227" s="268"/>
      <c r="BX227" s="268"/>
      <c r="BY227" s="268"/>
      <c r="BZ227" s="268"/>
      <c r="CA227" s="268"/>
      <c r="CB227" s="268"/>
      <c r="CC227" s="268"/>
      <c r="CD227" s="268"/>
    </row>
    <row r="228" spans="1:82" ht="15.75" customHeight="1">
      <c r="A228" s="268"/>
      <c r="B228" s="268"/>
      <c r="C228" s="268"/>
      <c r="D228" s="268"/>
      <c r="E228" s="268"/>
      <c r="F228" s="268"/>
      <c r="G228" s="268"/>
      <c r="H228" s="268"/>
      <c r="I228" s="268"/>
      <c r="J228" s="268"/>
      <c r="K228" s="268"/>
      <c r="L228" s="271"/>
      <c r="M228" s="262"/>
      <c r="N228" s="263"/>
      <c r="O228" s="263"/>
      <c r="P228" s="263"/>
      <c r="Q228" s="263"/>
      <c r="R228" s="263"/>
      <c r="S228" s="263"/>
      <c r="T228" s="263"/>
      <c r="U228" s="263"/>
      <c r="V228" s="268"/>
      <c r="W228" s="269"/>
      <c r="X228" s="265"/>
      <c r="Y228" s="263"/>
      <c r="Z228" s="263"/>
      <c r="AA228" s="263"/>
      <c r="AB228" s="263"/>
      <c r="AC228" s="263"/>
      <c r="AD228" s="263"/>
      <c r="AE228" s="263"/>
      <c r="AF228" s="263"/>
      <c r="AG228" s="265"/>
      <c r="AH228" s="265"/>
      <c r="AI228" s="265"/>
      <c r="AJ228" s="265"/>
      <c r="AK228" s="265"/>
      <c r="AL228" s="265"/>
      <c r="AM228" s="265"/>
      <c r="AN228" s="265"/>
      <c r="AO228" s="265"/>
      <c r="AP228" s="265"/>
      <c r="AQ228" s="265"/>
      <c r="AR228" s="265"/>
      <c r="AS228" s="265"/>
      <c r="AT228" s="265"/>
      <c r="AU228" s="265"/>
      <c r="AV228" s="265"/>
      <c r="AW228" s="265"/>
      <c r="AX228" s="265"/>
      <c r="AY228" s="265"/>
      <c r="AZ228" s="265"/>
      <c r="BA228" s="265"/>
      <c r="BB228" s="265"/>
      <c r="BC228" s="265"/>
      <c r="BD228" s="265"/>
      <c r="BE228" s="265"/>
      <c r="BF228" s="265"/>
      <c r="BG228" s="265"/>
      <c r="BH228" s="265"/>
      <c r="BI228" s="265"/>
      <c r="BJ228" s="265"/>
      <c r="BK228" s="265"/>
      <c r="BL228" s="265"/>
      <c r="BM228" s="265"/>
      <c r="BN228" s="265"/>
      <c r="BO228" s="265"/>
      <c r="BP228" s="268"/>
      <c r="BQ228" s="268"/>
      <c r="BR228" s="268"/>
      <c r="BS228" s="268"/>
      <c r="BT228" s="268"/>
      <c r="BU228" s="268"/>
      <c r="BV228" s="268"/>
      <c r="BW228" s="268"/>
      <c r="BX228" s="268"/>
      <c r="BY228" s="268"/>
      <c r="BZ228" s="268"/>
      <c r="CA228" s="268"/>
      <c r="CB228" s="268"/>
      <c r="CC228" s="268"/>
      <c r="CD228" s="268"/>
    </row>
    <row r="229" spans="1:82" ht="15.75" customHeight="1">
      <c r="A229" s="268"/>
      <c r="B229" s="268"/>
      <c r="C229" s="268"/>
      <c r="D229" s="268"/>
      <c r="E229" s="268"/>
      <c r="F229" s="268"/>
      <c r="G229" s="268"/>
      <c r="H229" s="268"/>
      <c r="I229" s="268"/>
      <c r="J229" s="268"/>
      <c r="K229" s="268"/>
      <c r="L229" s="271"/>
      <c r="M229" s="262"/>
      <c r="N229" s="263"/>
      <c r="O229" s="263"/>
      <c r="P229" s="263"/>
      <c r="Q229" s="263"/>
      <c r="R229" s="263"/>
      <c r="S229" s="263"/>
      <c r="T229" s="263"/>
      <c r="U229" s="263"/>
      <c r="V229" s="268"/>
      <c r="W229" s="269"/>
      <c r="X229" s="265"/>
      <c r="Y229" s="263"/>
      <c r="Z229" s="263"/>
      <c r="AA229" s="263"/>
      <c r="AB229" s="263"/>
      <c r="AC229" s="263"/>
      <c r="AD229" s="263"/>
      <c r="AE229" s="263"/>
      <c r="AF229" s="263"/>
      <c r="AG229" s="265"/>
      <c r="AH229" s="265"/>
      <c r="AI229" s="265"/>
      <c r="AJ229" s="265"/>
      <c r="AK229" s="265"/>
      <c r="AL229" s="265"/>
      <c r="AM229" s="265"/>
      <c r="AN229" s="265"/>
      <c r="AO229" s="265"/>
      <c r="AP229" s="265"/>
      <c r="AQ229" s="265"/>
      <c r="AR229" s="265"/>
      <c r="AS229" s="265"/>
      <c r="AT229" s="265"/>
      <c r="AU229" s="265"/>
      <c r="AV229" s="265"/>
      <c r="AW229" s="265"/>
      <c r="AX229" s="265"/>
      <c r="AY229" s="265"/>
      <c r="AZ229" s="265"/>
      <c r="BA229" s="265"/>
      <c r="BB229" s="265"/>
      <c r="BC229" s="265"/>
      <c r="BD229" s="265"/>
      <c r="BE229" s="265"/>
      <c r="BF229" s="265"/>
      <c r="BG229" s="265"/>
      <c r="BH229" s="265"/>
      <c r="BI229" s="265"/>
      <c r="BJ229" s="265"/>
      <c r="BK229" s="265"/>
      <c r="BL229" s="265"/>
      <c r="BM229" s="265"/>
      <c r="BN229" s="265"/>
      <c r="BO229" s="265"/>
      <c r="BP229" s="268"/>
      <c r="BQ229" s="268"/>
      <c r="BR229" s="268"/>
      <c r="BS229" s="268"/>
      <c r="BT229" s="268"/>
      <c r="BU229" s="268"/>
      <c r="BV229" s="268"/>
      <c r="BW229" s="268"/>
      <c r="BX229" s="268"/>
      <c r="BY229" s="268"/>
      <c r="BZ229" s="268"/>
      <c r="CA229" s="268"/>
      <c r="CB229" s="268"/>
      <c r="CC229" s="268"/>
      <c r="CD229" s="268"/>
    </row>
    <row r="230" spans="1:82" ht="15.75" customHeight="1">
      <c r="A230" s="268"/>
      <c r="B230" s="268"/>
      <c r="C230" s="268"/>
      <c r="D230" s="268"/>
      <c r="E230" s="268"/>
      <c r="F230" s="268"/>
      <c r="G230" s="268"/>
      <c r="H230" s="268"/>
      <c r="I230" s="268"/>
      <c r="J230" s="268"/>
      <c r="K230" s="268"/>
      <c r="L230" s="271"/>
      <c r="M230" s="262"/>
      <c r="N230" s="263"/>
      <c r="O230" s="263"/>
      <c r="P230" s="263"/>
      <c r="Q230" s="263"/>
      <c r="R230" s="263"/>
      <c r="S230" s="263"/>
      <c r="T230" s="263"/>
      <c r="U230" s="263"/>
      <c r="V230" s="268"/>
      <c r="W230" s="269"/>
      <c r="X230" s="265"/>
      <c r="Y230" s="263"/>
      <c r="Z230" s="263"/>
      <c r="AA230" s="263"/>
      <c r="AB230" s="263"/>
      <c r="AC230" s="263"/>
      <c r="AD230" s="263"/>
      <c r="AE230" s="263"/>
      <c r="AF230" s="263"/>
      <c r="AG230" s="265"/>
      <c r="AH230" s="265"/>
      <c r="AI230" s="265"/>
      <c r="AJ230" s="265"/>
      <c r="AK230" s="265"/>
      <c r="AL230" s="265"/>
      <c r="AM230" s="265"/>
      <c r="AN230" s="265"/>
      <c r="AO230" s="265"/>
      <c r="AP230" s="265"/>
      <c r="AQ230" s="265"/>
      <c r="AR230" s="265"/>
      <c r="AS230" s="265"/>
      <c r="AT230" s="265"/>
      <c r="AU230" s="265"/>
      <c r="AV230" s="265"/>
      <c r="AW230" s="265"/>
      <c r="AX230" s="265"/>
      <c r="AY230" s="265"/>
      <c r="AZ230" s="265"/>
      <c r="BA230" s="265"/>
      <c r="BB230" s="265"/>
      <c r="BC230" s="265"/>
      <c r="BD230" s="265"/>
      <c r="BE230" s="265"/>
      <c r="BF230" s="265"/>
      <c r="BG230" s="265"/>
      <c r="BH230" s="265"/>
      <c r="BI230" s="265"/>
      <c r="BJ230" s="265"/>
      <c r="BK230" s="265"/>
      <c r="BL230" s="265"/>
      <c r="BM230" s="265"/>
      <c r="BN230" s="265"/>
      <c r="BO230" s="265"/>
      <c r="BP230" s="268"/>
      <c r="BQ230" s="268"/>
      <c r="BR230" s="268"/>
      <c r="BS230" s="268"/>
      <c r="BT230" s="268"/>
      <c r="BU230" s="268"/>
      <c r="BV230" s="268"/>
      <c r="BW230" s="268"/>
      <c r="BX230" s="268"/>
      <c r="BY230" s="268"/>
      <c r="BZ230" s="268"/>
      <c r="CA230" s="268"/>
      <c r="CB230" s="268"/>
      <c r="CC230" s="268"/>
      <c r="CD230" s="268"/>
    </row>
    <row r="231" spans="1:82" ht="15.75" customHeight="1">
      <c r="A231" s="268"/>
      <c r="B231" s="268"/>
      <c r="C231" s="268"/>
      <c r="D231" s="268"/>
      <c r="E231" s="268"/>
      <c r="F231" s="268"/>
      <c r="G231" s="268"/>
      <c r="H231" s="268"/>
      <c r="I231" s="268"/>
      <c r="J231" s="268"/>
      <c r="K231" s="268"/>
      <c r="L231" s="271"/>
      <c r="M231" s="262"/>
      <c r="N231" s="263"/>
      <c r="O231" s="263"/>
      <c r="P231" s="263"/>
      <c r="Q231" s="263"/>
      <c r="R231" s="263"/>
      <c r="S231" s="263"/>
      <c r="T231" s="263"/>
      <c r="U231" s="263"/>
      <c r="V231" s="268"/>
      <c r="W231" s="269"/>
      <c r="X231" s="265"/>
      <c r="Y231" s="263"/>
      <c r="Z231" s="263"/>
      <c r="AA231" s="263"/>
      <c r="AB231" s="263"/>
      <c r="AC231" s="263"/>
      <c r="AD231" s="263"/>
      <c r="AE231" s="263"/>
      <c r="AF231" s="263"/>
      <c r="AG231" s="265"/>
      <c r="AH231" s="265"/>
      <c r="AI231" s="265"/>
      <c r="AJ231" s="265"/>
      <c r="AK231" s="265"/>
      <c r="AL231" s="265"/>
      <c r="AM231" s="265"/>
      <c r="AN231" s="265"/>
      <c r="AO231" s="265"/>
      <c r="AP231" s="265"/>
      <c r="AQ231" s="265"/>
      <c r="AR231" s="265"/>
      <c r="AS231" s="265"/>
      <c r="AT231" s="265"/>
      <c r="AU231" s="265"/>
      <c r="AV231" s="265"/>
      <c r="AW231" s="265"/>
      <c r="AX231" s="265"/>
      <c r="AY231" s="265"/>
      <c r="AZ231" s="265"/>
      <c r="BA231" s="265"/>
      <c r="BB231" s="265"/>
      <c r="BC231" s="265"/>
      <c r="BD231" s="265"/>
      <c r="BE231" s="265"/>
      <c r="BF231" s="265"/>
      <c r="BG231" s="265"/>
      <c r="BH231" s="265"/>
      <c r="BI231" s="265"/>
      <c r="BJ231" s="265"/>
      <c r="BK231" s="265"/>
      <c r="BL231" s="265"/>
      <c r="BM231" s="265"/>
      <c r="BN231" s="265"/>
      <c r="BO231" s="265"/>
      <c r="BP231" s="268"/>
      <c r="BQ231" s="268"/>
      <c r="BR231" s="268"/>
      <c r="BS231" s="268"/>
      <c r="BT231" s="268"/>
      <c r="BU231" s="268"/>
      <c r="BV231" s="268"/>
      <c r="BW231" s="268"/>
      <c r="BX231" s="268"/>
      <c r="BY231" s="268"/>
      <c r="BZ231" s="268"/>
      <c r="CA231" s="268"/>
      <c r="CB231" s="268"/>
      <c r="CC231" s="268"/>
      <c r="CD231" s="268"/>
    </row>
    <row r="232" spans="1:82" ht="15.75" customHeight="1">
      <c r="A232" s="268"/>
      <c r="B232" s="268"/>
      <c r="C232" s="268"/>
      <c r="D232" s="268"/>
      <c r="E232" s="268"/>
      <c r="F232" s="268"/>
      <c r="G232" s="268"/>
      <c r="H232" s="268"/>
      <c r="I232" s="268"/>
      <c r="J232" s="268"/>
      <c r="K232" s="268"/>
      <c r="L232" s="271"/>
      <c r="M232" s="262"/>
      <c r="N232" s="263"/>
      <c r="O232" s="263"/>
      <c r="P232" s="263"/>
      <c r="Q232" s="263"/>
      <c r="R232" s="263"/>
      <c r="S232" s="263"/>
      <c r="T232" s="263"/>
      <c r="U232" s="263"/>
      <c r="V232" s="268"/>
      <c r="W232" s="269"/>
      <c r="X232" s="265"/>
      <c r="Y232" s="263"/>
      <c r="Z232" s="263"/>
      <c r="AA232" s="263"/>
      <c r="AB232" s="263"/>
      <c r="AC232" s="263"/>
      <c r="AD232" s="263"/>
      <c r="AE232" s="263"/>
      <c r="AF232" s="263"/>
      <c r="AG232" s="265"/>
      <c r="AH232" s="265"/>
      <c r="AI232" s="265"/>
      <c r="AJ232" s="265"/>
      <c r="AK232" s="265"/>
      <c r="AL232" s="265"/>
      <c r="AM232" s="265"/>
      <c r="AN232" s="265"/>
      <c r="AO232" s="265"/>
      <c r="AP232" s="265"/>
      <c r="AQ232" s="265"/>
      <c r="AR232" s="265"/>
      <c r="AS232" s="265"/>
      <c r="AT232" s="265"/>
      <c r="AU232" s="265"/>
      <c r="AV232" s="265"/>
      <c r="AW232" s="265"/>
      <c r="AX232" s="265"/>
      <c r="AY232" s="265"/>
      <c r="AZ232" s="265"/>
      <c r="BA232" s="265"/>
      <c r="BB232" s="265"/>
      <c r="BC232" s="265"/>
      <c r="BD232" s="265"/>
      <c r="BE232" s="265"/>
      <c r="BF232" s="265"/>
      <c r="BG232" s="265"/>
      <c r="BH232" s="265"/>
      <c r="BI232" s="265"/>
      <c r="BJ232" s="265"/>
      <c r="BK232" s="265"/>
      <c r="BL232" s="265"/>
      <c r="BM232" s="265"/>
      <c r="BN232" s="265"/>
      <c r="BO232" s="265"/>
      <c r="BP232" s="268"/>
      <c r="BQ232" s="268"/>
      <c r="BR232" s="268"/>
      <c r="BS232" s="268"/>
      <c r="BT232" s="268"/>
      <c r="BU232" s="268"/>
      <c r="BV232" s="268"/>
      <c r="BW232" s="268"/>
      <c r="BX232" s="268"/>
      <c r="BY232" s="268"/>
      <c r="BZ232" s="268"/>
      <c r="CA232" s="268"/>
      <c r="CB232" s="268"/>
      <c r="CC232" s="268"/>
      <c r="CD232" s="268"/>
    </row>
    <row r="233" spans="1:82" ht="15.75" customHeight="1">
      <c r="A233" s="268"/>
      <c r="B233" s="268"/>
      <c r="C233" s="268"/>
      <c r="D233" s="268"/>
      <c r="E233" s="268"/>
      <c r="F233" s="268"/>
      <c r="G233" s="268"/>
      <c r="H233" s="268"/>
      <c r="I233" s="268"/>
      <c r="J233" s="268"/>
      <c r="K233" s="268"/>
      <c r="L233" s="271"/>
      <c r="M233" s="262"/>
      <c r="N233" s="263"/>
      <c r="O233" s="263"/>
      <c r="P233" s="263"/>
      <c r="Q233" s="263"/>
      <c r="R233" s="263"/>
      <c r="S233" s="263"/>
      <c r="T233" s="263"/>
      <c r="U233" s="263"/>
      <c r="V233" s="268"/>
      <c r="W233" s="269"/>
      <c r="X233" s="265"/>
      <c r="Y233" s="263"/>
      <c r="Z233" s="263"/>
      <c r="AA233" s="263"/>
      <c r="AB233" s="263"/>
      <c r="AC233" s="263"/>
      <c r="AD233" s="263"/>
      <c r="AE233" s="263"/>
      <c r="AF233" s="263"/>
      <c r="AG233" s="265"/>
      <c r="AH233" s="265"/>
      <c r="AI233" s="265"/>
      <c r="AJ233" s="265"/>
      <c r="AK233" s="265"/>
      <c r="AL233" s="265"/>
      <c r="AM233" s="265"/>
      <c r="AN233" s="265"/>
      <c r="AO233" s="265"/>
      <c r="AP233" s="265"/>
      <c r="AQ233" s="265"/>
      <c r="AR233" s="265"/>
      <c r="AS233" s="265"/>
      <c r="AT233" s="265"/>
      <c r="AU233" s="265"/>
      <c r="AV233" s="265"/>
      <c r="AW233" s="265"/>
      <c r="AX233" s="265"/>
      <c r="AY233" s="265"/>
      <c r="AZ233" s="265"/>
      <c r="BA233" s="265"/>
      <c r="BB233" s="265"/>
      <c r="BC233" s="265"/>
      <c r="BD233" s="265"/>
      <c r="BE233" s="265"/>
      <c r="BF233" s="265"/>
      <c r="BG233" s="265"/>
      <c r="BH233" s="265"/>
      <c r="BI233" s="265"/>
      <c r="BJ233" s="265"/>
      <c r="BK233" s="265"/>
      <c r="BL233" s="265"/>
      <c r="BM233" s="265"/>
      <c r="BN233" s="265"/>
      <c r="BO233" s="265"/>
      <c r="BP233" s="268"/>
      <c r="BQ233" s="268"/>
      <c r="BR233" s="268"/>
      <c r="BS233" s="268"/>
      <c r="BT233" s="268"/>
      <c r="BU233" s="268"/>
      <c r="BV233" s="268"/>
      <c r="BW233" s="268"/>
      <c r="BX233" s="268"/>
      <c r="BY233" s="268"/>
      <c r="BZ233" s="268"/>
      <c r="CA233" s="268"/>
      <c r="CB233" s="268"/>
      <c r="CC233" s="268"/>
      <c r="CD233" s="268"/>
    </row>
    <row r="234" spans="1:82" ht="15.75" customHeight="1">
      <c r="A234" s="268"/>
      <c r="B234" s="268"/>
      <c r="C234" s="268"/>
      <c r="D234" s="268"/>
      <c r="E234" s="268"/>
      <c r="F234" s="268"/>
      <c r="G234" s="268"/>
      <c r="H234" s="268"/>
      <c r="I234" s="268"/>
      <c r="J234" s="268"/>
      <c r="K234" s="268"/>
      <c r="L234" s="271"/>
      <c r="M234" s="262"/>
      <c r="N234" s="263"/>
      <c r="O234" s="263"/>
      <c r="P234" s="263"/>
      <c r="Q234" s="263"/>
      <c r="R234" s="263"/>
      <c r="S234" s="263"/>
      <c r="T234" s="263"/>
      <c r="U234" s="263"/>
      <c r="V234" s="268"/>
      <c r="W234" s="269"/>
      <c r="X234" s="265"/>
      <c r="Y234" s="263"/>
      <c r="Z234" s="263"/>
      <c r="AA234" s="263"/>
      <c r="AB234" s="263"/>
      <c r="AC234" s="263"/>
      <c r="AD234" s="263"/>
      <c r="AE234" s="263"/>
      <c r="AF234" s="263"/>
      <c r="AG234" s="265"/>
      <c r="AH234" s="265"/>
      <c r="AI234" s="265"/>
      <c r="AJ234" s="265"/>
      <c r="AK234" s="265"/>
      <c r="AL234" s="265"/>
      <c r="AM234" s="265"/>
      <c r="AN234" s="265"/>
      <c r="AO234" s="265"/>
      <c r="AP234" s="265"/>
      <c r="AQ234" s="265"/>
      <c r="AR234" s="265"/>
      <c r="AS234" s="265"/>
      <c r="AT234" s="265"/>
      <c r="AU234" s="265"/>
      <c r="AV234" s="265"/>
      <c r="AW234" s="265"/>
      <c r="AX234" s="265"/>
      <c r="AY234" s="265"/>
      <c r="AZ234" s="265"/>
      <c r="BA234" s="265"/>
      <c r="BB234" s="265"/>
      <c r="BC234" s="265"/>
      <c r="BD234" s="265"/>
      <c r="BE234" s="265"/>
      <c r="BF234" s="265"/>
      <c r="BG234" s="265"/>
      <c r="BH234" s="265"/>
      <c r="BI234" s="265"/>
      <c r="BJ234" s="265"/>
      <c r="BK234" s="265"/>
      <c r="BL234" s="265"/>
      <c r="BM234" s="265"/>
      <c r="BN234" s="265"/>
      <c r="BO234" s="265"/>
      <c r="BP234" s="268"/>
      <c r="BQ234" s="268"/>
      <c r="BR234" s="268"/>
      <c r="BS234" s="268"/>
      <c r="BT234" s="268"/>
      <c r="BU234" s="268"/>
      <c r="BV234" s="268"/>
      <c r="BW234" s="268"/>
      <c r="BX234" s="268"/>
      <c r="BY234" s="268"/>
      <c r="BZ234" s="268"/>
      <c r="CA234" s="268"/>
      <c r="CB234" s="268"/>
      <c r="CC234" s="268"/>
      <c r="CD234" s="268"/>
    </row>
    <row r="235" spans="1:82" ht="15.75" customHeight="1">
      <c r="A235" s="268"/>
      <c r="B235" s="268"/>
      <c r="C235" s="268"/>
      <c r="D235" s="268"/>
      <c r="E235" s="268"/>
      <c r="F235" s="268"/>
      <c r="G235" s="268"/>
      <c r="H235" s="268"/>
      <c r="I235" s="268"/>
      <c r="J235" s="268"/>
      <c r="K235" s="268"/>
      <c r="L235" s="271"/>
      <c r="M235" s="262"/>
      <c r="N235" s="263"/>
      <c r="O235" s="263"/>
      <c r="P235" s="263"/>
      <c r="Q235" s="263"/>
      <c r="R235" s="263"/>
      <c r="S235" s="263"/>
      <c r="T235" s="263"/>
      <c r="U235" s="263"/>
      <c r="V235" s="268"/>
      <c r="W235" s="269"/>
      <c r="X235" s="265"/>
      <c r="Y235" s="263"/>
      <c r="Z235" s="263"/>
      <c r="AA235" s="263"/>
      <c r="AB235" s="263"/>
      <c r="AC235" s="263"/>
      <c r="AD235" s="263"/>
      <c r="AE235" s="263"/>
      <c r="AF235" s="263"/>
      <c r="AG235" s="265"/>
      <c r="AH235" s="265"/>
      <c r="AI235" s="265"/>
      <c r="AJ235" s="265"/>
      <c r="AK235" s="265"/>
      <c r="AL235" s="265"/>
      <c r="AM235" s="265"/>
      <c r="AN235" s="265"/>
      <c r="AO235" s="265"/>
      <c r="AP235" s="265"/>
      <c r="AQ235" s="265"/>
      <c r="AR235" s="265"/>
      <c r="AS235" s="265"/>
      <c r="AT235" s="265"/>
      <c r="AU235" s="265"/>
      <c r="AV235" s="265"/>
      <c r="AW235" s="265"/>
      <c r="AX235" s="265"/>
      <c r="AY235" s="265"/>
      <c r="AZ235" s="265"/>
      <c r="BA235" s="265"/>
      <c r="BB235" s="265"/>
      <c r="BC235" s="265"/>
      <c r="BD235" s="265"/>
      <c r="BE235" s="265"/>
      <c r="BF235" s="265"/>
      <c r="BG235" s="265"/>
      <c r="BH235" s="265"/>
      <c r="BI235" s="265"/>
      <c r="BJ235" s="265"/>
      <c r="BK235" s="265"/>
      <c r="BL235" s="265"/>
      <c r="BM235" s="265"/>
      <c r="BN235" s="265"/>
      <c r="BO235" s="265"/>
      <c r="BP235" s="268"/>
      <c r="BQ235" s="268"/>
      <c r="BR235" s="268"/>
      <c r="BS235" s="268"/>
      <c r="BT235" s="268"/>
      <c r="BU235" s="268"/>
      <c r="BV235" s="268"/>
      <c r="BW235" s="268"/>
      <c r="BX235" s="268"/>
      <c r="BY235" s="268"/>
      <c r="BZ235" s="268"/>
      <c r="CA235" s="268"/>
      <c r="CB235" s="268"/>
      <c r="CC235" s="268"/>
      <c r="CD235" s="268"/>
    </row>
    <row r="236" spans="1:82" ht="15.75" customHeight="1">
      <c r="A236" s="268"/>
      <c r="B236" s="268"/>
      <c r="C236" s="268"/>
      <c r="D236" s="268"/>
      <c r="E236" s="268"/>
      <c r="F236" s="268"/>
      <c r="G236" s="268"/>
      <c r="H236" s="268"/>
      <c r="I236" s="268"/>
      <c r="J236" s="268"/>
      <c r="K236" s="268"/>
      <c r="L236" s="271"/>
      <c r="M236" s="262"/>
      <c r="N236" s="263"/>
      <c r="O236" s="263"/>
      <c r="P236" s="263"/>
      <c r="Q236" s="263"/>
      <c r="R236" s="263"/>
      <c r="S236" s="263"/>
      <c r="T236" s="263"/>
      <c r="U236" s="263"/>
      <c r="V236" s="268"/>
      <c r="W236" s="269"/>
      <c r="X236" s="265"/>
      <c r="Y236" s="263"/>
      <c r="Z236" s="263"/>
      <c r="AA236" s="263"/>
      <c r="AB236" s="263"/>
      <c r="AC236" s="263"/>
      <c r="AD236" s="263"/>
      <c r="AE236" s="263"/>
      <c r="AF236" s="263"/>
      <c r="AG236" s="265"/>
      <c r="AH236" s="265"/>
      <c r="AI236" s="265"/>
      <c r="AJ236" s="265"/>
      <c r="AK236" s="265"/>
      <c r="AL236" s="265"/>
      <c r="AM236" s="265"/>
      <c r="AN236" s="265"/>
      <c r="AO236" s="265"/>
      <c r="AP236" s="265"/>
      <c r="AQ236" s="265"/>
      <c r="AR236" s="265"/>
      <c r="AS236" s="265"/>
      <c r="AT236" s="265"/>
      <c r="AU236" s="265"/>
      <c r="AV236" s="265"/>
      <c r="AW236" s="265"/>
      <c r="AX236" s="265"/>
      <c r="AY236" s="265"/>
      <c r="AZ236" s="265"/>
      <c r="BA236" s="265"/>
      <c r="BB236" s="265"/>
      <c r="BC236" s="265"/>
      <c r="BD236" s="265"/>
      <c r="BE236" s="265"/>
      <c r="BF236" s="265"/>
      <c r="BG236" s="265"/>
      <c r="BH236" s="265"/>
      <c r="BI236" s="265"/>
      <c r="BJ236" s="265"/>
      <c r="BK236" s="265"/>
      <c r="BL236" s="265"/>
      <c r="BM236" s="265"/>
      <c r="BN236" s="265"/>
      <c r="BO236" s="265"/>
      <c r="BP236" s="268"/>
      <c r="BQ236" s="268"/>
      <c r="BR236" s="268"/>
      <c r="BS236" s="268"/>
      <c r="BT236" s="268"/>
      <c r="BU236" s="268"/>
      <c r="BV236" s="268"/>
      <c r="BW236" s="268"/>
      <c r="BX236" s="268"/>
      <c r="BY236" s="268"/>
      <c r="BZ236" s="268"/>
      <c r="CA236" s="268"/>
      <c r="CB236" s="268"/>
      <c r="CC236" s="268"/>
      <c r="CD236" s="268"/>
    </row>
    <row r="237" spans="1:82" ht="15.75" customHeight="1">
      <c r="A237" s="268"/>
      <c r="B237" s="268"/>
      <c r="C237" s="268"/>
      <c r="D237" s="268"/>
      <c r="E237" s="268"/>
      <c r="F237" s="268"/>
      <c r="G237" s="268"/>
      <c r="H237" s="268"/>
      <c r="I237" s="268"/>
      <c r="J237" s="268"/>
      <c r="K237" s="268"/>
      <c r="L237" s="271"/>
      <c r="M237" s="262"/>
      <c r="N237" s="263"/>
      <c r="O237" s="263"/>
      <c r="P237" s="263"/>
      <c r="Q237" s="263"/>
      <c r="R237" s="263"/>
      <c r="S237" s="263"/>
      <c r="T237" s="263"/>
      <c r="U237" s="263"/>
      <c r="V237" s="268"/>
      <c r="W237" s="269"/>
      <c r="X237" s="265"/>
      <c r="Y237" s="263"/>
      <c r="Z237" s="263"/>
      <c r="AA237" s="263"/>
      <c r="AB237" s="263"/>
      <c r="AC237" s="263"/>
      <c r="AD237" s="263"/>
      <c r="AE237" s="263"/>
      <c r="AF237" s="263"/>
      <c r="AG237" s="265"/>
      <c r="AH237" s="265"/>
      <c r="AI237" s="265"/>
      <c r="AJ237" s="265"/>
      <c r="AK237" s="265"/>
      <c r="AL237" s="265"/>
      <c r="AM237" s="265"/>
      <c r="AN237" s="265"/>
      <c r="AO237" s="265"/>
      <c r="AP237" s="265"/>
      <c r="AQ237" s="265"/>
      <c r="AR237" s="265"/>
      <c r="AS237" s="265"/>
      <c r="AT237" s="265"/>
      <c r="AU237" s="265"/>
      <c r="AV237" s="265"/>
      <c r="AW237" s="265"/>
      <c r="AX237" s="265"/>
      <c r="AY237" s="265"/>
      <c r="AZ237" s="265"/>
      <c r="BA237" s="265"/>
      <c r="BB237" s="265"/>
      <c r="BC237" s="265"/>
      <c r="BD237" s="265"/>
      <c r="BE237" s="265"/>
      <c r="BF237" s="265"/>
      <c r="BG237" s="265"/>
      <c r="BH237" s="265"/>
      <c r="BI237" s="265"/>
      <c r="BJ237" s="265"/>
      <c r="BK237" s="265"/>
      <c r="BL237" s="265"/>
      <c r="BM237" s="265"/>
      <c r="BN237" s="265"/>
      <c r="BO237" s="265"/>
      <c r="BP237" s="268"/>
      <c r="BQ237" s="268"/>
      <c r="BR237" s="268"/>
      <c r="BS237" s="268"/>
      <c r="BT237" s="268"/>
      <c r="BU237" s="268"/>
      <c r="BV237" s="268"/>
      <c r="BW237" s="268"/>
      <c r="BX237" s="268"/>
      <c r="BY237" s="268"/>
      <c r="BZ237" s="268"/>
      <c r="CA237" s="268"/>
      <c r="CB237" s="268"/>
      <c r="CC237" s="268"/>
      <c r="CD237" s="268"/>
    </row>
    <row r="238" spans="1:82" ht="15.75" customHeight="1">
      <c r="A238" s="268"/>
      <c r="B238" s="268"/>
      <c r="C238" s="268"/>
      <c r="D238" s="268"/>
      <c r="E238" s="268"/>
      <c r="F238" s="268"/>
      <c r="G238" s="268"/>
      <c r="H238" s="268"/>
      <c r="I238" s="268"/>
      <c r="J238" s="268"/>
      <c r="K238" s="268"/>
      <c r="L238" s="271"/>
      <c r="M238" s="262"/>
      <c r="N238" s="263"/>
      <c r="O238" s="263"/>
      <c r="P238" s="263"/>
      <c r="Q238" s="263"/>
      <c r="R238" s="263"/>
      <c r="S238" s="263"/>
      <c r="T238" s="263"/>
      <c r="U238" s="263"/>
      <c r="V238" s="268"/>
      <c r="W238" s="269"/>
      <c r="X238" s="265"/>
      <c r="Y238" s="263"/>
      <c r="Z238" s="263"/>
      <c r="AA238" s="263"/>
      <c r="AB238" s="263"/>
      <c r="AC238" s="263"/>
      <c r="AD238" s="263"/>
      <c r="AE238" s="263"/>
      <c r="AF238" s="263"/>
      <c r="AG238" s="265"/>
      <c r="AH238" s="265"/>
      <c r="AI238" s="265"/>
      <c r="AJ238" s="265"/>
      <c r="AK238" s="265"/>
      <c r="AL238" s="265"/>
      <c r="AM238" s="265"/>
      <c r="AN238" s="265"/>
      <c r="AO238" s="265"/>
      <c r="AP238" s="265"/>
      <c r="AQ238" s="265"/>
      <c r="AR238" s="265"/>
      <c r="AS238" s="265"/>
      <c r="AT238" s="265"/>
      <c r="AU238" s="265"/>
      <c r="AV238" s="265"/>
      <c r="AW238" s="265"/>
      <c r="AX238" s="265"/>
      <c r="AY238" s="265"/>
      <c r="AZ238" s="265"/>
      <c r="BA238" s="265"/>
      <c r="BB238" s="265"/>
      <c r="BC238" s="265"/>
      <c r="BD238" s="265"/>
      <c r="BE238" s="265"/>
      <c r="BF238" s="265"/>
      <c r="BG238" s="265"/>
      <c r="BH238" s="265"/>
      <c r="BI238" s="265"/>
      <c r="BJ238" s="265"/>
      <c r="BK238" s="265"/>
      <c r="BL238" s="265"/>
      <c r="BM238" s="265"/>
      <c r="BN238" s="265"/>
      <c r="BO238" s="265"/>
      <c r="BP238" s="268"/>
      <c r="BQ238" s="268"/>
      <c r="BR238" s="268"/>
      <c r="BS238" s="268"/>
      <c r="BT238" s="268"/>
      <c r="BU238" s="268"/>
      <c r="BV238" s="268"/>
      <c r="BW238" s="268"/>
      <c r="BX238" s="268"/>
      <c r="BY238" s="268"/>
      <c r="BZ238" s="268"/>
      <c r="CA238" s="268"/>
      <c r="CB238" s="268"/>
      <c r="CC238" s="268"/>
      <c r="CD238" s="268"/>
    </row>
    <row r="239" spans="1:82" ht="15.75" customHeight="1">
      <c r="A239" s="268"/>
      <c r="B239" s="268"/>
      <c r="C239" s="268"/>
      <c r="D239" s="268"/>
      <c r="E239" s="268"/>
      <c r="F239" s="268"/>
      <c r="G239" s="268"/>
      <c r="H239" s="268"/>
      <c r="I239" s="268"/>
      <c r="J239" s="268"/>
      <c r="K239" s="268"/>
      <c r="L239" s="271"/>
      <c r="M239" s="262"/>
      <c r="N239" s="263"/>
      <c r="O239" s="263"/>
      <c r="P239" s="263"/>
      <c r="Q239" s="263"/>
      <c r="R239" s="263"/>
      <c r="S239" s="263"/>
      <c r="T239" s="263"/>
      <c r="U239" s="263"/>
      <c r="V239" s="268"/>
      <c r="W239" s="269"/>
      <c r="X239" s="265"/>
      <c r="Y239" s="263"/>
      <c r="Z239" s="263"/>
      <c r="AA239" s="263"/>
      <c r="AB239" s="263"/>
      <c r="AC239" s="263"/>
      <c r="AD239" s="263"/>
      <c r="AE239" s="263"/>
      <c r="AF239" s="263"/>
      <c r="AG239" s="265"/>
      <c r="AH239" s="265"/>
      <c r="AI239" s="265"/>
      <c r="AJ239" s="265"/>
      <c r="AK239" s="265"/>
      <c r="AL239" s="265"/>
      <c r="AM239" s="265"/>
      <c r="AN239" s="265"/>
      <c r="AO239" s="265"/>
      <c r="AP239" s="265"/>
      <c r="AQ239" s="265"/>
      <c r="AR239" s="265"/>
      <c r="AS239" s="265"/>
      <c r="AT239" s="265"/>
      <c r="AU239" s="265"/>
      <c r="AV239" s="265"/>
      <c r="AW239" s="265"/>
      <c r="AX239" s="265"/>
      <c r="AY239" s="265"/>
      <c r="AZ239" s="265"/>
      <c r="BA239" s="265"/>
      <c r="BB239" s="265"/>
      <c r="BC239" s="265"/>
      <c r="BD239" s="265"/>
      <c r="BE239" s="265"/>
      <c r="BF239" s="265"/>
      <c r="BG239" s="265"/>
      <c r="BH239" s="265"/>
      <c r="BI239" s="265"/>
      <c r="BJ239" s="265"/>
      <c r="BK239" s="265"/>
      <c r="BL239" s="265"/>
      <c r="BM239" s="265"/>
      <c r="BN239" s="265"/>
      <c r="BO239" s="265"/>
      <c r="BP239" s="268"/>
      <c r="BQ239" s="268"/>
      <c r="BR239" s="268"/>
      <c r="BS239" s="268"/>
      <c r="BT239" s="268"/>
      <c r="BU239" s="268"/>
      <c r="BV239" s="268"/>
      <c r="BW239" s="268"/>
      <c r="BX239" s="268"/>
      <c r="BY239" s="268"/>
      <c r="BZ239" s="268"/>
      <c r="CA239" s="268"/>
      <c r="CB239" s="268"/>
      <c r="CC239" s="268"/>
      <c r="CD239" s="268"/>
    </row>
    <row r="240" spans="1:82" ht="15.75" customHeight="1">
      <c r="A240" s="268"/>
      <c r="B240" s="268"/>
      <c r="C240" s="268"/>
      <c r="D240" s="268"/>
      <c r="E240" s="268"/>
      <c r="F240" s="268"/>
      <c r="G240" s="268"/>
      <c r="H240" s="268"/>
      <c r="I240" s="268"/>
      <c r="J240" s="268"/>
      <c r="K240" s="268"/>
      <c r="L240" s="271"/>
      <c r="M240" s="262"/>
      <c r="N240" s="263"/>
      <c r="O240" s="263"/>
      <c r="P240" s="263"/>
      <c r="Q240" s="263"/>
      <c r="R240" s="263"/>
      <c r="S240" s="263"/>
      <c r="T240" s="263"/>
      <c r="U240" s="263"/>
      <c r="V240" s="268"/>
      <c r="W240" s="269"/>
      <c r="X240" s="265"/>
      <c r="Y240" s="263"/>
      <c r="Z240" s="263"/>
      <c r="AA240" s="263"/>
      <c r="AB240" s="263"/>
      <c r="AC240" s="263"/>
      <c r="AD240" s="263"/>
      <c r="AE240" s="263"/>
      <c r="AF240" s="263"/>
      <c r="AG240" s="265"/>
      <c r="AH240" s="265"/>
      <c r="AI240" s="265"/>
      <c r="AJ240" s="265"/>
      <c r="AK240" s="265"/>
      <c r="AL240" s="265"/>
      <c r="AM240" s="265"/>
      <c r="AN240" s="265"/>
      <c r="AO240" s="265"/>
      <c r="AP240" s="265"/>
      <c r="AQ240" s="265"/>
      <c r="AR240" s="265"/>
      <c r="AS240" s="265"/>
      <c r="AT240" s="265"/>
      <c r="AU240" s="265"/>
      <c r="AV240" s="265"/>
      <c r="AW240" s="265"/>
      <c r="AX240" s="265"/>
      <c r="AY240" s="265"/>
      <c r="AZ240" s="265"/>
      <c r="BA240" s="265"/>
      <c r="BB240" s="265"/>
      <c r="BC240" s="265"/>
      <c r="BD240" s="265"/>
      <c r="BE240" s="265"/>
      <c r="BF240" s="265"/>
      <c r="BG240" s="265"/>
      <c r="BH240" s="265"/>
      <c r="BI240" s="265"/>
      <c r="BJ240" s="265"/>
      <c r="BK240" s="265"/>
      <c r="BL240" s="265"/>
      <c r="BM240" s="265"/>
      <c r="BN240" s="265"/>
      <c r="BO240" s="265"/>
      <c r="BP240" s="268"/>
      <c r="BQ240" s="268"/>
      <c r="BR240" s="268"/>
      <c r="BS240" s="268"/>
      <c r="BT240" s="268"/>
      <c r="BU240" s="268"/>
      <c r="BV240" s="268"/>
      <c r="BW240" s="268"/>
      <c r="BX240" s="268"/>
      <c r="BY240" s="268"/>
      <c r="BZ240" s="268"/>
      <c r="CA240" s="268"/>
      <c r="CB240" s="268"/>
      <c r="CC240" s="268"/>
      <c r="CD240" s="268"/>
    </row>
    <row r="241" spans="1:82" ht="15.75" customHeight="1">
      <c r="A241" s="268"/>
      <c r="B241" s="268"/>
      <c r="C241" s="268"/>
      <c r="D241" s="268"/>
      <c r="E241" s="268"/>
      <c r="F241" s="268"/>
      <c r="G241" s="268"/>
      <c r="H241" s="268"/>
      <c r="I241" s="268"/>
      <c r="J241" s="268"/>
      <c r="K241" s="268"/>
      <c r="L241" s="271"/>
      <c r="M241" s="262"/>
      <c r="N241" s="263"/>
      <c r="O241" s="263"/>
      <c r="P241" s="263"/>
      <c r="Q241" s="263"/>
      <c r="R241" s="263"/>
      <c r="S241" s="263"/>
      <c r="T241" s="263"/>
      <c r="U241" s="263"/>
      <c r="V241" s="268"/>
      <c r="W241" s="269"/>
      <c r="X241" s="265"/>
      <c r="Y241" s="263"/>
      <c r="Z241" s="263"/>
      <c r="AA241" s="263"/>
      <c r="AB241" s="263"/>
      <c r="AC241" s="263"/>
      <c r="AD241" s="263"/>
      <c r="AE241" s="263"/>
      <c r="AF241" s="263"/>
      <c r="AG241" s="265"/>
      <c r="AH241" s="265"/>
      <c r="AI241" s="265"/>
      <c r="AJ241" s="265"/>
      <c r="AK241" s="265"/>
      <c r="AL241" s="265"/>
      <c r="AM241" s="265"/>
      <c r="AN241" s="265"/>
      <c r="AO241" s="265"/>
      <c r="AP241" s="265"/>
      <c r="AQ241" s="265"/>
      <c r="AR241" s="265"/>
      <c r="AS241" s="265"/>
      <c r="AT241" s="265"/>
      <c r="AU241" s="265"/>
      <c r="AV241" s="265"/>
      <c r="AW241" s="265"/>
      <c r="AX241" s="265"/>
      <c r="AY241" s="265"/>
      <c r="AZ241" s="265"/>
      <c r="BA241" s="265"/>
      <c r="BB241" s="265"/>
      <c r="BC241" s="265"/>
      <c r="BD241" s="265"/>
      <c r="BE241" s="265"/>
      <c r="BF241" s="265"/>
      <c r="BG241" s="265"/>
      <c r="BH241" s="265"/>
      <c r="BI241" s="265"/>
      <c r="BJ241" s="265"/>
      <c r="BK241" s="265"/>
      <c r="BL241" s="265"/>
      <c r="BM241" s="265"/>
      <c r="BN241" s="265"/>
      <c r="BO241" s="265"/>
      <c r="BP241" s="268"/>
      <c r="BQ241" s="268"/>
      <c r="BR241" s="268"/>
      <c r="BS241" s="268"/>
      <c r="BT241" s="268"/>
      <c r="BU241" s="268"/>
      <c r="BV241" s="268"/>
      <c r="BW241" s="268"/>
      <c r="BX241" s="268"/>
      <c r="BY241" s="268"/>
      <c r="BZ241" s="268"/>
      <c r="CA241" s="268"/>
      <c r="CB241" s="268"/>
      <c r="CC241" s="268"/>
      <c r="CD241" s="268"/>
    </row>
    <row r="242" spans="1:82" ht="15.75" customHeight="1">
      <c r="A242" s="268"/>
      <c r="B242" s="268"/>
      <c r="C242" s="268"/>
      <c r="D242" s="268"/>
      <c r="E242" s="268"/>
      <c r="F242" s="268"/>
      <c r="G242" s="268"/>
      <c r="H242" s="268"/>
      <c r="I242" s="268"/>
      <c r="J242" s="268"/>
      <c r="K242" s="268"/>
      <c r="L242" s="271"/>
      <c r="M242" s="262"/>
      <c r="N242" s="263"/>
      <c r="O242" s="263"/>
      <c r="P242" s="263"/>
      <c r="Q242" s="263"/>
      <c r="R242" s="263"/>
      <c r="S242" s="263"/>
      <c r="T242" s="263"/>
      <c r="U242" s="263"/>
      <c r="V242" s="268"/>
      <c r="W242" s="269"/>
      <c r="X242" s="265"/>
      <c r="Y242" s="263"/>
      <c r="Z242" s="263"/>
      <c r="AA242" s="263"/>
      <c r="AB242" s="263"/>
      <c r="AC242" s="263"/>
      <c r="AD242" s="263"/>
      <c r="AE242" s="263"/>
      <c r="AF242" s="263"/>
      <c r="AG242" s="265"/>
      <c r="AH242" s="265"/>
      <c r="AI242" s="265"/>
      <c r="AJ242" s="265"/>
      <c r="AK242" s="265"/>
      <c r="AL242" s="265"/>
      <c r="AM242" s="265"/>
      <c r="AN242" s="265"/>
      <c r="AO242" s="265"/>
      <c r="AP242" s="265"/>
      <c r="AQ242" s="265"/>
      <c r="AR242" s="265"/>
      <c r="AS242" s="265"/>
      <c r="AT242" s="265"/>
      <c r="AU242" s="265"/>
      <c r="AV242" s="265"/>
      <c r="AW242" s="265"/>
      <c r="AX242" s="265"/>
      <c r="AY242" s="265"/>
      <c r="AZ242" s="265"/>
      <c r="BA242" s="265"/>
      <c r="BB242" s="265"/>
      <c r="BC242" s="265"/>
      <c r="BD242" s="265"/>
      <c r="BE242" s="265"/>
      <c r="BF242" s="265"/>
      <c r="BG242" s="265"/>
      <c r="BH242" s="265"/>
      <c r="BI242" s="265"/>
      <c r="BJ242" s="265"/>
      <c r="BK242" s="265"/>
      <c r="BL242" s="265"/>
      <c r="BM242" s="265"/>
      <c r="BN242" s="265"/>
      <c r="BO242" s="265"/>
      <c r="BP242" s="268"/>
      <c r="BQ242" s="268"/>
      <c r="BR242" s="268"/>
      <c r="BS242" s="268"/>
      <c r="BT242" s="268"/>
      <c r="BU242" s="268"/>
      <c r="BV242" s="268"/>
      <c r="BW242" s="268"/>
      <c r="BX242" s="268"/>
      <c r="BY242" s="268"/>
      <c r="BZ242" s="268"/>
      <c r="CA242" s="268"/>
      <c r="CB242" s="268"/>
      <c r="CC242" s="268"/>
      <c r="CD242" s="268"/>
    </row>
    <row r="243" spans="1:82" ht="15.75" customHeight="1">
      <c r="A243" s="268"/>
      <c r="B243" s="268"/>
      <c r="C243" s="268"/>
      <c r="D243" s="268"/>
      <c r="E243" s="268"/>
      <c r="F243" s="268"/>
      <c r="G243" s="268"/>
      <c r="H243" s="268"/>
      <c r="I243" s="268"/>
      <c r="J243" s="268"/>
      <c r="K243" s="268"/>
      <c r="L243" s="271"/>
      <c r="M243" s="262"/>
      <c r="N243" s="263"/>
      <c r="O243" s="263"/>
      <c r="P243" s="263"/>
      <c r="Q243" s="263"/>
      <c r="R243" s="263"/>
      <c r="S243" s="263"/>
      <c r="T243" s="263"/>
      <c r="U243" s="263"/>
      <c r="V243" s="268"/>
      <c r="W243" s="269"/>
      <c r="X243" s="265"/>
      <c r="Y243" s="263"/>
      <c r="Z243" s="263"/>
      <c r="AA243" s="263"/>
      <c r="AB243" s="263"/>
      <c r="AC243" s="263"/>
      <c r="AD243" s="263"/>
      <c r="AE243" s="263"/>
      <c r="AF243" s="263"/>
      <c r="AG243" s="265"/>
      <c r="AH243" s="265"/>
      <c r="AI243" s="265"/>
      <c r="AJ243" s="265"/>
      <c r="AK243" s="265"/>
      <c r="AL243" s="265"/>
      <c r="AM243" s="265"/>
      <c r="AN243" s="265"/>
      <c r="AO243" s="265"/>
      <c r="AP243" s="265"/>
      <c r="AQ243" s="265"/>
      <c r="AR243" s="265"/>
      <c r="AS243" s="265"/>
      <c r="AT243" s="265"/>
      <c r="AU243" s="265"/>
      <c r="AV243" s="265"/>
      <c r="AW243" s="265"/>
      <c r="AX243" s="265"/>
      <c r="AY243" s="265"/>
      <c r="AZ243" s="265"/>
      <c r="BA243" s="265"/>
      <c r="BB243" s="265"/>
      <c r="BC243" s="265"/>
      <c r="BD243" s="265"/>
      <c r="BE243" s="265"/>
      <c r="BF243" s="265"/>
      <c r="BG243" s="265"/>
      <c r="BH243" s="265"/>
      <c r="BI243" s="265"/>
      <c r="BJ243" s="265"/>
      <c r="BK243" s="265"/>
      <c r="BL243" s="265"/>
      <c r="BM243" s="265"/>
      <c r="BN243" s="265"/>
      <c r="BO243" s="265"/>
      <c r="BP243" s="268"/>
      <c r="BQ243" s="268"/>
      <c r="BR243" s="268"/>
      <c r="BS243" s="268"/>
      <c r="BT243" s="268"/>
      <c r="BU243" s="268"/>
      <c r="BV243" s="268"/>
      <c r="BW243" s="268"/>
      <c r="BX243" s="268"/>
      <c r="BY243" s="268"/>
      <c r="BZ243" s="268"/>
      <c r="CA243" s="268"/>
      <c r="CB243" s="268"/>
      <c r="CC243" s="268"/>
      <c r="CD243" s="268"/>
    </row>
    <row r="244" spans="1:82" ht="15.75" customHeight="1">
      <c r="A244" s="268"/>
      <c r="B244" s="268"/>
      <c r="C244" s="268"/>
      <c r="D244" s="268"/>
      <c r="E244" s="268"/>
      <c r="F244" s="268"/>
      <c r="G244" s="268"/>
      <c r="H244" s="268"/>
      <c r="I244" s="268"/>
      <c r="J244" s="268"/>
      <c r="K244" s="268"/>
      <c r="L244" s="271"/>
      <c r="M244" s="262"/>
      <c r="N244" s="263"/>
      <c r="O244" s="263"/>
      <c r="P244" s="263"/>
      <c r="Q244" s="263"/>
      <c r="R244" s="263"/>
      <c r="S244" s="263"/>
      <c r="T244" s="263"/>
      <c r="U244" s="263"/>
      <c r="V244" s="268"/>
      <c r="W244" s="269"/>
      <c r="X244" s="265"/>
      <c r="Y244" s="263"/>
      <c r="Z244" s="263"/>
      <c r="AA244" s="263"/>
      <c r="AB244" s="263"/>
      <c r="AC244" s="263"/>
      <c r="AD244" s="263"/>
      <c r="AE244" s="263"/>
      <c r="AF244" s="263"/>
      <c r="AG244" s="265"/>
      <c r="AH244" s="265"/>
      <c r="AI244" s="265"/>
      <c r="AJ244" s="265"/>
      <c r="AK244" s="265"/>
      <c r="AL244" s="265"/>
      <c r="AM244" s="265"/>
      <c r="AN244" s="265"/>
      <c r="AO244" s="265"/>
      <c r="AP244" s="265"/>
      <c r="AQ244" s="265"/>
      <c r="AR244" s="265"/>
      <c r="AS244" s="265"/>
      <c r="AT244" s="265"/>
      <c r="AU244" s="265"/>
      <c r="AV244" s="265"/>
      <c r="AW244" s="265"/>
      <c r="AX244" s="265"/>
      <c r="AY244" s="265"/>
      <c r="AZ244" s="265"/>
      <c r="BA244" s="265"/>
      <c r="BB244" s="265"/>
      <c r="BC244" s="265"/>
      <c r="BD244" s="265"/>
      <c r="BE244" s="265"/>
      <c r="BF244" s="265"/>
      <c r="BG244" s="265"/>
      <c r="BH244" s="265"/>
      <c r="BI244" s="265"/>
      <c r="BJ244" s="265"/>
      <c r="BK244" s="265"/>
      <c r="BL244" s="265"/>
      <c r="BM244" s="265"/>
      <c r="BN244" s="265"/>
      <c r="BO244" s="265"/>
      <c r="BP244" s="268"/>
      <c r="BQ244" s="268"/>
      <c r="BR244" s="268"/>
      <c r="BS244" s="268"/>
      <c r="BT244" s="268"/>
      <c r="BU244" s="268"/>
      <c r="BV244" s="268"/>
      <c r="BW244" s="268"/>
      <c r="BX244" s="268"/>
      <c r="BY244" s="268"/>
      <c r="BZ244" s="268"/>
      <c r="CA244" s="268"/>
      <c r="CB244" s="268"/>
      <c r="CC244" s="268"/>
      <c r="CD244" s="268"/>
    </row>
    <row r="245" spans="1:82" ht="15.75" customHeight="1">
      <c r="A245" s="268"/>
      <c r="B245" s="268"/>
      <c r="C245" s="268"/>
      <c r="D245" s="268"/>
      <c r="E245" s="268"/>
      <c r="F245" s="268"/>
      <c r="G245" s="268"/>
      <c r="H245" s="268"/>
      <c r="I245" s="268"/>
      <c r="J245" s="268"/>
      <c r="K245" s="268"/>
      <c r="L245" s="271"/>
      <c r="M245" s="262"/>
      <c r="N245" s="263"/>
      <c r="O245" s="263"/>
      <c r="P245" s="263"/>
      <c r="Q245" s="263"/>
      <c r="R245" s="263"/>
      <c r="S245" s="263"/>
      <c r="T245" s="263"/>
      <c r="U245" s="263"/>
      <c r="V245" s="268"/>
      <c r="W245" s="269"/>
      <c r="X245" s="265"/>
      <c r="Y245" s="263"/>
      <c r="Z245" s="263"/>
      <c r="AA245" s="263"/>
      <c r="AB245" s="263"/>
      <c r="AC245" s="263"/>
      <c r="AD245" s="263"/>
      <c r="AE245" s="263"/>
      <c r="AF245" s="263"/>
      <c r="AG245" s="265"/>
      <c r="AH245" s="265"/>
      <c r="AI245" s="265"/>
      <c r="AJ245" s="265"/>
      <c r="AK245" s="265"/>
      <c r="AL245" s="265"/>
      <c r="AM245" s="265"/>
      <c r="AN245" s="265"/>
      <c r="AO245" s="265"/>
      <c r="AP245" s="265"/>
      <c r="AQ245" s="265"/>
      <c r="AR245" s="265"/>
      <c r="AS245" s="265"/>
      <c r="AT245" s="265"/>
      <c r="AU245" s="265"/>
      <c r="AV245" s="265"/>
      <c r="AW245" s="265"/>
      <c r="AX245" s="265"/>
      <c r="AY245" s="265"/>
      <c r="AZ245" s="265"/>
      <c r="BA245" s="265"/>
      <c r="BB245" s="265"/>
      <c r="BC245" s="265"/>
      <c r="BD245" s="265"/>
      <c r="BE245" s="265"/>
      <c r="BF245" s="265"/>
      <c r="BG245" s="265"/>
      <c r="BH245" s="265"/>
      <c r="BI245" s="265"/>
      <c r="BJ245" s="265"/>
      <c r="BK245" s="265"/>
      <c r="BL245" s="265"/>
      <c r="BM245" s="265"/>
      <c r="BN245" s="265"/>
      <c r="BO245" s="265"/>
      <c r="BP245" s="268"/>
      <c r="BQ245" s="268"/>
      <c r="BR245" s="268"/>
      <c r="BS245" s="268"/>
      <c r="BT245" s="268"/>
      <c r="BU245" s="268"/>
      <c r="BV245" s="268"/>
      <c r="BW245" s="268"/>
      <c r="BX245" s="268"/>
      <c r="BY245" s="268"/>
      <c r="BZ245" s="268"/>
      <c r="CA245" s="268"/>
      <c r="CB245" s="268"/>
      <c r="CC245" s="268"/>
      <c r="CD245" s="268"/>
    </row>
    <row r="246" spans="1:82" ht="15.75" customHeight="1">
      <c r="A246" s="268"/>
      <c r="B246" s="268"/>
      <c r="C246" s="268"/>
      <c r="D246" s="268"/>
      <c r="E246" s="268"/>
      <c r="F246" s="268"/>
      <c r="G246" s="268"/>
      <c r="H246" s="268"/>
      <c r="I246" s="268"/>
      <c r="J246" s="268"/>
      <c r="K246" s="268"/>
      <c r="L246" s="271"/>
      <c r="M246" s="262"/>
      <c r="N246" s="263"/>
      <c r="O246" s="263"/>
      <c r="P246" s="263"/>
      <c r="Q246" s="263"/>
      <c r="R246" s="263"/>
      <c r="S246" s="263"/>
      <c r="T246" s="263"/>
      <c r="U246" s="263"/>
      <c r="V246" s="268"/>
      <c r="W246" s="269"/>
      <c r="X246" s="265"/>
      <c r="Y246" s="263"/>
      <c r="Z246" s="263"/>
      <c r="AA246" s="263"/>
      <c r="AB246" s="263"/>
      <c r="AC246" s="263"/>
      <c r="AD246" s="263"/>
      <c r="AE246" s="263"/>
      <c r="AF246" s="263"/>
      <c r="AG246" s="265"/>
      <c r="AH246" s="265"/>
      <c r="AI246" s="265"/>
      <c r="AJ246" s="265"/>
      <c r="AK246" s="265"/>
      <c r="AL246" s="265"/>
      <c r="AM246" s="265"/>
      <c r="AN246" s="265"/>
      <c r="AO246" s="265"/>
      <c r="AP246" s="265"/>
      <c r="AQ246" s="265"/>
      <c r="AR246" s="265"/>
      <c r="AS246" s="265"/>
      <c r="AT246" s="265"/>
      <c r="AU246" s="265"/>
      <c r="AV246" s="265"/>
      <c r="AW246" s="265"/>
      <c r="AX246" s="265"/>
      <c r="AY246" s="265"/>
      <c r="AZ246" s="265"/>
      <c r="BA246" s="265"/>
      <c r="BB246" s="265"/>
      <c r="BC246" s="265"/>
      <c r="BD246" s="265"/>
      <c r="BE246" s="265"/>
      <c r="BF246" s="265"/>
      <c r="BG246" s="265"/>
      <c r="BH246" s="265"/>
      <c r="BI246" s="265"/>
      <c r="BJ246" s="265"/>
      <c r="BK246" s="265"/>
      <c r="BL246" s="265"/>
      <c r="BM246" s="265"/>
      <c r="BN246" s="265"/>
      <c r="BO246" s="265"/>
      <c r="BP246" s="268"/>
      <c r="BQ246" s="268"/>
      <c r="BR246" s="268"/>
      <c r="BS246" s="268"/>
      <c r="BT246" s="268"/>
      <c r="BU246" s="268"/>
      <c r="BV246" s="268"/>
      <c r="BW246" s="268"/>
      <c r="BX246" s="268"/>
      <c r="BY246" s="268"/>
      <c r="BZ246" s="268"/>
      <c r="CA246" s="268"/>
      <c r="CB246" s="268"/>
      <c r="CC246" s="268"/>
      <c r="CD246" s="268"/>
    </row>
    <row r="247" spans="1:82" ht="15.75" customHeight="1">
      <c r="A247" s="268"/>
      <c r="B247" s="268"/>
      <c r="C247" s="268"/>
      <c r="D247" s="268"/>
      <c r="E247" s="268"/>
      <c r="F247" s="268"/>
      <c r="G247" s="268"/>
      <c r="H247" s="268"/>
      <c r="I247" s="268"/>
      <c r="J247" s="268"/>
      <c r="K247" s="268"/>
      <c r="L247" s="271"/>
      <c r="M247" s="262"/>
      <c r="N247" s="263"/>
      <c r="O247" s="263"/>
      <c r="P247" s="263"/>
      <c r="Q247" s="263"/>
      <c r="R247" s="263"/>
      <c r="S247" s="263"/>
      <c r="T247" s="263"/>
      <c r="U247" s="263"/>
      <c r="V247" s="268"/>
      <c r="W247" s="269"/>
      <c r="X247" s="265"/>
      <c r="Y247" s="263"/>
      <c r="Z247" s="263"/>
      <c r="AA247" s="263"/>
      <c r="AB247" s="263"/>
      <c r="AC247" s="263"/>
      <c r="AD247" s="263"/>
      <c r="AE247" s="263"/>
      <c r="AF247" s="263"/>
      <c r="AG247" s="265"/>
      <c r="AH247" s="265"/>
      <c r="AI247" s="265"/>
      <c r="AJ247" s="265"/>
      <c r="AK247" s="265"/>
      <c r="AL247" s="265"/>
      <c r="AM247" s="265"/>
      <c r="AN247" s="265"/>
      <c r="AO247" s="265"/>
      <c r="AP247" s="265"/>
      <c r="AQ247" s="265"/>
      <c r="AR247" s="265"/>
      <c r="AS247" s="265"/>
      <c r="AT247" s="265"/>
      <c r="AU247" s="265"/>
      <c r="AV247" s="265"/>
      <c r="AW247" s="265"/>
      <c r="AX247" s="265"/>
      <c r="AY247" s="265"/>
      <c r="AZ247" s="265"/>
      <c r="BA247" s="265"/>
      <c r="BB247" s="265"/>
      <c r="BC247" s="265"/>
      <c r="BD247" s="265"/>
      <c r="BE247" s="265"/>
      <c r="BF247" s="265"/>
      <c r="BG247" s="265"/>
      <c r="BH247" s="265"/>
      <c r="BI247" s="265"/>
      <c r="BJ247" s="265"/>
      <c r="BK247" s="265"/>
      <c r="BL247" s="265"/>
      <c r="BM247" s="265"/>
      <c r="BN247" s="265"/>
      <c r="BO247" s="265"/>
      <c r="BP247" s="268"/>
      <c r="BQ247" s="268"/>
      <c r="BR247" s="268"/>
      <c r="BS247" s="268"/>
      <c r="BT247" s="268"/>
      <c r="BU247" s="268"/>
      <c r="BV247" s="268"/>
      <c r="BW247" s="268"/>
      <c r="BX247" s="268"/>
      <c r="BY247" s="268"/>
      <c r="BZ247" s="268"/>
      <c r="CA247" s="268"/>
      <c r="CB247" s="268"/>
      <c r="CC247" s="268"/>
      <c r="CD247" s="268"/>
    </row>
    <row r="248" spans="1:82" ht="15.75" customHeight="1">
      <c r="A248" s="268"/>
      <c r="B248" s="268"/>
      <c r="C248" s="268"/>
      <c r="D248" s="268"/>
      <c r="E248" s="268"/>
      <c r="F248" s="268"/>
      <c r="G248" s="268"/>
      <c r="H248" s="268"/>
      <c r="I248" s="268"/>
      <c r="J248" s="268"/>
      <c r="K248" s="268"/>
      <c r="L248" s="271"/>
      <c r="M248" s="262"/>
      <c r="N248" s="263"/>
      <c r="O248" s="263"/>
      <c r="P248" s="263"/>
      <c r="Q248" s="263"/>
      <c r="R248" s="263"/>
      <c r="S248" s="263"/>
      <c r="T248" s="263"/>
      <c r="U248" s="263"/>
      <c r="V248" s="268"/>
      <c r="W248" s="269"/>
      <c r="X248" s="265"/>
      <c r="Y248" s="263"/>
      <c r="Z248" s="263"/>
      <c r="AA248" s="263"/>
      <c r="AB248" s="263"/>
      <c r="AC248" s="263"/>
      <c r="AD248" s="263"/>
      <c r="AE248" s="263"/>
      <c r="AF248" s="263"/>
      <c r="AG248" s="265"/>
      <c r="AH248" s="265"/>
      <c r="AI248" s="265"/>
      <c r="AJ248" s="265"/>
      <c r="AK248" s="265"/>
      <c r="AL248" s="265"/>
      <c r="AM248" s="265"/>
      <c r="AN248" s="265"/>
      <c r="AO248" s="265"/>
      <c r="AP248" s="265"/>
      <c r="AQ248" s="265"/>
      <c r="AR248" s="265"/>
      <c r="AS248" s="265"/>
      <c r="AT248" s="265"/>
      <c r="AU248" s="265"/>
      <c r="AV248" s="265"/>
      <c r="AW248" s="265"/>
      <c r="AX248" s="265"/>
      <c r="AY248" s="265"/>
      <c r="AZ248" s="265"/>
      <c r="BA248" s="265"/>
      <c r="BB248" s="265"/>
      <c r="BC248" s="265"/>
      <c r="BD248" s="265"/>
      <c r="BE248" s="265"/>
      <c r="BF248" s="265"/>
      <c r="BG248" s="265"/>
      <c r="BH248" s="265"/>
      <c r="BI248" s="265"/>
      <c r="BJ248" s="265"/>
      <c r="BK248" s="265"/>
      <c r="BL248" s="265"/>
      <c r="BM248" s="265"/>
      <c r="BN248" s="265"/>
      <c r="BO248" s="265"/>
      <c r="BP248" s="268"/>
      <c r="BQ248" s="268"/>
      <c r="BR248" s="268"/>
      <c r="BS248" s="268"/>
      <c r="BT248" s="268"/>
      <c r="BU248" s="268"/>
      <c r="BV248" s="268"/>
      <c r="BW248" s="268"/>
      <c r="BX248" s="268"/>
      <c r="BY248" s="268"/>
      <c r="BZ248" s="268"/>
      <c r="CA248" s="268"/>
      <c r="CB248" s="268"/>
      <c r="CC248" s="268"/>
      <c r="CD248" s="268"/>
    </row>
    <row r="249" spans="1:82" ht="15.75" customHeight="1">
      <c r="A249" s="268"/>
      <c r="B249" s="268"/>
      <c r="C249" s="268"/>
      <c r="D249" s="268"/>
      <c r="E249" s="268"/>
      <c r="F249" s="268"/>
      <c r="G249" s="268"/>
      <c r="H249" s="268"/>
      <c r="I249" s="268"/>
      <c r="J249" s="268"/>
      <c r="K249" s="268"/>
      <c r="L249" s="271"/>
      <c r="M249" s="262"/>
      <c r="N249" s="263"/>
      <c r="O249" s="263"/>
      <c r="P249" s="263"/>
      <c r="Q249" s="263"/>
      <c r="R249" s="263"/>
      <c r="S249" s="263"/>
      <c r="T249" s="263"/>
      <c r="U249" s="263"/>
      <c r="V249" s="268"/>
      <c r="W249" s="269"/>
      <c r="X249" s="265"/>
      <c r="Y249" s="263"/>
      <c r="Z249" s="263"/>
      <c r="AA249" s="263"/>
      <c r="AB249" s="263"/>
      <c r="AC249" s="263"/>
      <c r="AD249" s="263"/>
      <c r="AE249" s="263"/>
      <c r="AF249" s="263"/>
      <c r="AG249" s="265"/>
      <c r="AH249" s="265"/>
      <c r="AI249" s="265"/>
      <c r="AJ249" s="265"/>
      <c r="AK249" s="265"/>
      <c r="AL249" s="265"/>
      <c r="AM249" s="265"/>
      <c r="AN249" s="265"/>
      <c r="AO249" s="265"/>
      <c r="AP249" s="265"/>
      <c r="AQ249" s="265"/>
      <c r="AR249" s="265"/>
      <c r="AS249" s="265"/>
      <c r="AT249" s="265"/>
      <c r="AU249" s="265"/>
      <c r="AV249" s="265"/>
      <c r="AW249" s="265"/>
      <c r="AX249" s="265"/>
      <c r="AY249" s="265"/>
      <c r="AZ249" s="265"/>
      <c r="BA249" s="265"/>
      <c r="BB249" s="265"/>
      <c r="BC249" s="265"/>
      <c r="BD249" s="265"/>
      <c r="BE249" s="265"/>
      <c r="BF249" s="265"/>
      <c r="BG249" s="265"/>
      <c r="BH249" s="265"/>
      <c r="BI249" s="265"/>
      <c r="BJ249" s="265"/>
      <c r="BK249" s="265"/>
      <c r="BL249" s="265"/>
      <c r="BM249" s="265"/>
      <c r="BN249" s="265"/>
      <c r="BO249" s="265"/>
      <c r="BP249" s="268"/>
      <c r="BQ249" s="268"/>
      <c r="BR249" s="268"/>
      <c r="BS249" s="268"/>
      <c r="BT249" s="268"/>
      <c r="BU249" s="268"/>
      <c r="BV249" s="268"/>
      <c r="BW249" s="268"/>
      <c r="BX249" s="268"/>
      <c r="BY249" s="268"/>
      <c r="BZ249" s="268"/>
      <c r="CA249" s="268"/>
      <c r="CB249" s="268"/>
      <c r="CC249" s="268"/>
      <c r="CD249" s="268"/>
    </row>
    <row r="250" spans="1:82" ht="15.75" customHeight="1">
      <c r="A250" s="268"/>
      <c r="B250" s="268"/>
      <c r="C250" s="268"/>
      <c r="D250" s="268"/>
      <c r="E250" s="268"/>
      <c r="F250" s="268"/>
      <c r="G250" s="268"/>
      <c r="H250" s="268"/>
      <c r="I250" s="268"/>
      <c r="J250" s="268"/>
      <c r="K250" s="268"/>
      <c r="L250" s="271"/>
      <c r="M250" s="262"/>
      <c r="N250" s="263"/>
      <c r="O250" s="263"/>
      <c r="P250" s="263"/>
      <c r="Q250" s="263"/>
      <c r="R250" s="263"/>
      <c r="S250" s="263"/>
      <c r="T250" s="263"/>
      <c r="U250" s="263"/>
      <c r="V250" s="268"/>
      <c r="W250" s="269"/>
      <c r="X250" s="265"/>
      <c r="Y250" s="263"/>
      <c r="Z250" s="263"/>
      <c r="AA250" s="263"/>
      <c r="AB250" s="263"/>
      <c r="AC250" s="263"/>
      <c r="AD250" s="263"/>
      <c r="AE250" s="263"/>
      <c r="AF250" s="263"/>
      <c r="AG250" s="265"/>
      <c r="AH250" s="265"/>
      <c r="AI250" s="265"/>
      <c r="AJ250" s="265"/>
      <c r="AK250" s="265"/>
      <c r="AL250" s="265"/>
      <c r="AM250" s="265"/>
      <c r="AN250" s="265"/>
      <c r="AO250" s="265"/>
      <c r="AP250" s="265"/>
      <c r="AQ250" s="265"/>
      <c r="AR250" s="265"/>
      <c r="AS250" s="265"/>
      <c r="AT250" s="265"/>
      <c r="AU250" s="265"/>
      <c r="AV250" s="265"/>
      <c r="AW250" s="265"/>
      <c r="AX250" s="265"/>
      <c r="AY250" s="265"/>
      <c r="AZ250" s="265"/>
      <c r="BA250" s="265"/>
      <c r="BB250" s="265"/>
      <c r="BC250" s="265"/>
      <c r="BD250" s="265"/>
      <c r="BE250" s="265"/>
      <c r="BF250" s="265"/>
      <c r="BG250" s="265"/>
      <c r="BH250" s="265"/>
      <c r="BI250" s="265"/>
      <c r="BJ250" s="265"/>
      <c r="BK250" s="265"/>
      <c r="BL250" s="265"/>
      <c r="BM250" s="265"/>
      <c r="BN250" s="265"/>
      <c r="BO250" s="265"/>
      <c r="BP250" s="268"/>
      <c r="BQ250" s="268"/>
      <c r="BR250" s="268"/>
      <c r="BS250" s="268"/>
      <c r="BT250" s="268"/>
      <c r="BU250" s="268"/>
      <c r="BV250" s="268"/>
      <c r="BW250" s="268"/>
      <c r="BX250" s="268"/>
      <c r="BY250" s="268"/>
      <c r="BZ250" s="268"/>
      <c r="CA250" s="268"/>
      <c r="CB250" s="268"/>
      <c r="CC250" s="268"/>
      <c r="CD250" s="268"/>
    </row>
    <row r="251" spans="1:82" ht="15.75" customHeight="1">
      <c r="A251" s="268"/>
      <c r="B251" s="268"/>
      <c r="C251" s="268"/>
      <c r="D251" s="268"/>
      <c r="E251" s="268"/>
      <c r="F251" s="268"/>
      <c r="G251" s="268"/>
      <c r="H251" s="268"/>
      <c r="I251" s="268"/>
      <c r="J251" s="268"/>
      <c r="K251" s="268"/>
      <c r="L251" s="271"/>
      <c r="M251" s="262"/>
      <c r="N251" s="263"/>
      <c r="O251" s="263"/>
      <c r="P251" s="263"/>
      <c r="Q251" s="263"/>
      <c r="R251" s="263"/>
      <c r="S251" s="263"/>
      <c r="T251" s="263"/>
      <c r="U251" s="263"/>
      <c r="V251" s="268"/>
      <c r="W251" s="269"/>
      <c r="X251" s="265"/>
      <c r="Y251" s="263"/>
      <c r="Z251" s="263"/>
      <c r="AA251" s="263"/>
      <c r="AB251" s="263"/>
      <c r="AC251" s="263"/>
      <c r="AD251" s="263"/>
      <c r="AE251" s="263"/>
      <c r="AF251" s="263"/>
      <c r="AG251" s="265"/>
      <c r="AH251" s="265"/>
      <c r="AI251" s="265"/>
      <c r="AJ251" s="265"/>
      <c r="AK251" s="265"/>
      <c r="AL251" s="265"/>
      <c r="AM251" s="265"/>
      <c r="AN251" s="265"/>
      <c r="AO251" s="265"/>
      <c r="AP251" s="265"/>
      <c r="AQ251" s="265"/>
      <c r="AR251" s="265"/>
      <c r="AS251" s="265"/>
      <c r="AT251" s="265"/>
      <c r="AU251" s="265"/>
      <c r="AV251" s="265"/>
      <c r="AW251" s="265"/>
      <c r="AX251" s="265"/>
      <c r="AY251" s="265"/>
      <c r="AZ251" s="265"/>
      <c r="BA251" s="265"/>
      <c r="BB251" s="265"/>
      <c r="BC251" s="265"/>
      <c r="BD251" s="265"/>
      <c r="BE251" s="265"/>
      <c r="BF251" s="265"/>
      <c r="BG251" s="265"/>
      <c r="BH251" s="265"/>
      <c r="BI251" s="265"/>
      <c r="BJ251" s="265"/>
      <c r="BK251" s="265"/>
      <c r="BL251" s="265"/>
      <c r="BM251" s="265"/>
      <c r="BN251" s="265"/>
      <c r="BO251" s="265"/>
      <c r="BP251" s="268"/>
      <c r="BQ251" s="268"/>
      <c r="BR251" s="268"/>
      <c r="BS251" s="268"/>
      <c r="BT251" s="268"/>
      <c r="BU251" s="268"/>
      <c r="BV251" s="268"/>
      <c r="BW251" s="268"/>
      <c r="BX251" s="268"/>
      <c r="BY251" s="268"/>
      <c r="BZ251" s="268"/>
      <c r="CA251" s="268"/>
      <c r="CB251" s="268"/>
      <c r="CC251" s="268"/>
      <c r="CD251" s="268"/>
    </row>
    <row r="252" spans="1:82" ht="15.75" customHeight="1">
      <c r="A252" s="268"/>
      <c r="B252" s="268"/>
      <c r="C252" s="268"/>
      <c r="D252" s="268"/>
      <c r="E252" s="268"/>
      <c r="F252" s="268"/>
      <c r="G252" s="268"/>
      <c r="H252" s="268"/>
      <c r="I252" s="268"/>
      <c r="J252" s="268"/>
      <c r="K252" s="268"/>
      <c r="L252" s="271"/>
      <c r="M252" s="262"/>
      <c r="N252" s="263"/>
      <c r="O252" s="263"/>
      <c r="P252" s="263"/>
      <c r="Q252" s="263"/>
      <c r="R252" s="263"/>
      <c r="S252" s="263"/>
      <c r="T252" s="263"/>
      <c r="U252" s="263"/>
      <c r="V252" s="268"/>
      <c r="W252" s="269"/>
      <c r="X252" s="265"/>
      <c r="Y252" s="263"/>
      <c r="Z252" s="263"/>
      <c r="AA252" s="263"/>
      <c r="AB252" s="263"/>
      <c r="AC252" s="263"/>
      <c r="AD252" s="263"/>
      <c r="AE252" s="263"/>
      <c r="AF252" s="263"/>
      <c r="AG252" s="265"/>
      <c r="AH252" s="265"/>
      <c r="AI252" s="265"/>
      <c r="AJ252" s="265"/>
      <c r="AK252" s="265"/>
      <c r="AL252" s="265"/>
      <c r="AM252" s="265"/>
      <c r="AN252" s="265"/>
      <c r="AO252" s="265"/>
      <c r="AP252" s="265"/>
      <c r="AQ252" s="265"/>
      <c r="AR252" s="265"/>
      <c r="AS252" s="265"/>
      <c r="AT252" s="265"/>
      <c r="AU252" s="265"/>
      <c r="AV252" s="265"/>
      <c r="AW252" s="265"/>
      <c r="AX252" s="265"/>
      <c r="AY252" s="265"/>
      <c r="AZ252" s="265"/>
      <c r="BA252" s="265"/>
      <c r="BB252" s="265"/>
      <c r="BC252" s="265"/>
      <c r="BD252" s="265"/>
      <c r="BE252" s="265"/>
      <c r="BF252" s="265"/>
      <c r="BG252" s="265"/>
      <c r="BH252" s="265"/>
      <c r="BI252" s="265"/>
      <c r="BJ252" s="265"/>
      <c r="BK252" s="265"/>
      <c r="BL252" s="265"/>
      <c r="BM252" s="265"/>
      <c r="BN252" s="265"/>
      <c r="BO252" s="265"/>
      <c r="BP252" s="268"/>
      <c r="BQ252" s="268"/>
      <c r="BR252" s="268"/>
      <c r="BS252" s="268"/>
      <c r="BT252" s="268"/>
      <c r="BU252" s="268"/>
      <c r="BV252" s="268"/>
      <c r="BW252" s="268"/>
      <c r="BX252" s="268"/>
      <c r="BY252" s="268"/>
      <c r="BZ252" s="268"/>
      <c r="CA252" s="268"/>
      <c r="CB252" s="268"/>
      <c r="CC252" s="268"/>
      <c r="CD252" s="268"/>
    </row>
    <row r="253" spans="1:82" ht="15.75" customHeight="1">
      <c r="A253" s="268"/>
      <c r="B253" s="268"/>
      <c r="C253" s="268"/>
      <c r="D253" s="268"/>
      <c r="E253" s="268"/>
      <c r="F253" s="268"/>
      <c r="G253" s="268"/>
      <c r="H253" s="268"/>
      <c r="I253" s="268"/>
      <c r="J253" s="268"/>
      <c r="K253" s="268"/>
      <c r="L253" s="271"/>
      <c r="M253" s="262"/>
      <c r="N253" s="263"/>
      <c r="O253" s="263"/>
      <c r="P253" s="263"/>
      <c r="Q253" s="263"/>
      <c r="R253" s="263"/>
      <c r="S253" s="263"/>
      <c r="T253" s="263"/>
      <c r="U253" s="263"/>
      <c r="V253" s="268"/>
      <c r="W253" s="269"/>
      <c r="X253" s="265"/>
      <c r="Y253" s="263"/>
      <c r="Z253" s="263"/>
      <c r="AA253" s="263"/>
      <c r="AB253" s="263"/>
      <c r="AC253" s="263"/>
      <c r="AD253" s="263"/>
      <c r="AE253" s="263"/>
      <c r="AF253" s="263"/>
      <c r="AG253" s="265"/>
      <c r="AH253" s="265"/>
      <c r="AI253" s="265"/>
      <c r="AJ253" s="265"/>
      <c r="AK253" s="265"/>
      <c r="AL253" s="265"/>
      <c r="AM253" s="265"/>
      <c r="AN253" s="265"/>
      <c r="AO253" s="265"/>
      <c r="AP253" s="265"/>
      <c r="AQ253" s="265"/>
      <c r="AR253" s="265"/>
      <c r="AS253" s="265"/>
      <c r="AT253" s="265"/>
      <c r="AU253" s="265"/>
      <c r="AV253" s="265"/>
      <c r="AW253" s="265"/>
      <c r="AX253" s="265"/>
      <c r="AY253" s="265"/>
      <c r="AZ253" s="265"/>
      <c r="BA253" s="265"/>
      <c r="BB253" s="265"/>
      <c r="BC253" s="265"/>
      <c r="BD253" s="265"/>
      <c r="BE253" s="265"/>
      <c r="BF253" s="265"/>
      <c r="BG253" s="265"/>
      <c r="BH253" s="265"/>
      <c r="BI253" s="265"/>
      <c r="BJ253" s="265"/>
      <c r="BK253" s="265"/>
      <c r="BL253" s="265"/>
      <c r="BM253" s="265"/>
      <c r="BN253" s="265"/>
      <c r="BO253" s="265"/>
      <c r="BP253" s="268"/>
      <c r="BQ253" s="268"/>
      <c r="BR253" s="268"/>
      <c r="BS253" s="268"/>
      <c r="BT253" s="268"/>
      <c r="BU253" s="268"/>
      <c r="BV253" s="268"/>
      <c r="BW253" s="268"/>
      <c r="BX253" s="268"/>
      <c r="BY253" s="268"/>
      <c r="BZ253" s="268"/>
      <c r="CA253" s="268"/>
      <c r="CB253" s="268"/>
      <c r="CC253" s="268"/>
      <c r="CD253" s="268"/>
    </row>
    <row r="254" spans="1:82" ht="15.75" customHeight="1">
      <c r="A254" s="268"/>
      <c r="B254" s="268"/>
      <c r="C254" s="268"/>
      <c r="D254" s="268"/>
      <c r="E254" s="268"/>
      <c r="F254" s="268"/>
      <c r="G254" s="268"/>
      <c r="H254" s="268"/>
      <c r="I254" s="268"/>
      <c r="J254" s="268"/>
      <c r="K254" s="268"/>
      <c r="L254" s="271"/>
      <c r="M254" s="262"/>
      <c r="N254" s="263"/>
      <c r="O254" s="263"/>
      <c r="P254" s="263"/>
      <c r="Q254" s="263"/>
      <c r="R254" s="263"/>
      <c r="S254" s="263"/>
      <c r="T254" s="263"/>
      <c r="U254" s="263"/>
      <c r="V254" s="268"/>
      <c r="W254" s="269"/>
      <c r="X254" s="265"/>
      <c r="Y254" s="263"/>
      <c r="Z254" s="263"/>
      <c r="AA254" s="263"/>
      <c r="AB254" s="263"/>
      <c r="AC254" s="263"/>
      <c r="AD254" s="263"/>
      <c r="AE254" s="263"/>
      <c r="AF254" s="263"/>
      <c r="AG254" s="265"/>
      <c r="AH254" s="265"/>
      <c r="AI254" s="265"/>
      <c r="AJ254" s="265"/>
      <c r="AK254" s="265"/>
      <c r="AL254" s="265"/>
      <c r="AM254" s="265"/>
      <c r="AN254" s="265"/>
      <c r="AO254" s="265"/>
      <c r="AP254" s="265"/>
      <c r="AQ254" s="265"/>
      <c r="AR254" s="265"/>
      <c r="AS254" s="265"/>
      <c r="AT254" s="265"/>
      <c r="AU254" s="265"/>
      <c r="AV254" s="265"/>
      <c r="AW254" s="265"/>
      <c r="AX254" s="265"/>
      <c r="AY254" s="265"/>
      <c r="AZ254" s="265"/>
      <c r="BA254" s="265"/>
      <c r="BB254" s="265"/>
      <c r="BC254" s="265"/>
      <c r="BD254" s="265"/>
      <c r="BE254" s="265"/>
      <c r="BF254" s="265"/>
      <c r="BG254" s="265"/>
      <c r="BH254" s="265"/>
      <c r="BI254" s="265"/>
      <c r="BJ254" s="265"/>
      <c r="BK254" s="265"/>
      <c r="BL254" s="265"/>
      <c r="BM254" s="265"/>
      <c r="BN254" s="265"/>
      <c r="BO254" s="265"/>
      <c r="BP254" s="268"/>
      <c r="BQ254" s="268"/>
      <c r="BR254" s="268"/>
      <c r="BS254" s="268"/>
      <c r="BT254" s="268"/>
      <c r="BU254" s="268"/>
      <c r="BV254" s="268"/>
      <c r="BW254" s="268"/>
      <c r="BX254" s="268"/>
      <c r="BY254" s="268"/>
      <c r="BZ254" s="268"/>
      <c r="CA254" s="268"/>
      <c r="CB254" s="268"/>
      <c r="CC254" s="268"/>
      <c r="CD254" s="268"/>
    </row>
    <row r="255" spans="1:82" ht="15.75" customHeight="1">
      <c r="A255" s="268"/>
      <c r="B255" s="268"/>
      <c r="C255" s="268"/>
      <c r="D255" s="268"/>
      <c r="E255" s="268"/>
      <c r="F255" s="268"/>
      <c r="G255" s="268"/>
      <c r="H255" s="268"/>
      <c r="I255" s="268"/>
      <c r="J255" s="268"/>
      <c r="K255" s="268"/>
      <c r="L255" s="271"/>
      <c r="M255" s="262"/>
      <c r="N255" s="263"/>
      <c r="O255" s="263"/>
      <c r="P255" s="263"/>
      <c r="Q255" s="263"/>
      <c r="R255" s="263"/>
      <c r="S255" s="263"/>
      <c r="T255" s="263"/>
      <c r="U255" s="263"/>
      <c r="V255" s="268"/>
      <c r="W255" s="269"/>
      <c r="X255" s="265"/>
      <c r="Y255" s="263"/>
      <c r="Z255" s="263"/>
      <c r="AA255" s="263"/>
      <c r="AB255" s="263"/>
      <c r="AC255" s="263"/>
      <c r="AD255" s="263"/>
      <c r="AE255" s="263"/>
      <c r="AF255" s="263"/>
      <c r="AG255" s="265"/>
      <c r="AH255" s="265"/>
      <c r="AI255" s="265"/>
      <c r="AJ255" s="265"/>
      <c r="AK255" s="265"/>
      <c r="AL255" s="265"/>
      <c r="AM255" s="265"/>
      <c r="AN255" s="265"/>
      <c r="AO255" s="265"/>
      <c r="AP255" s="265"/>
      <c r="AQ255" s="265"/>
      <c r="AR255" s="265"/>
      <c r="AS255" s="265"/>
      <c r="AT255" s="265"/>
      <c r="AU255" s="265"/>
      <c r="AV255" s="265"/>
      <c r="AW255" s="265"/>
      <c r="AX255" s="265"/>
      <c r="AY255" s="265"/>
      <c r="AZ255" s="265"/>
      <c r="BA255" s="265"/>
      <c r="BB255" s="265"/>
      <c r="BC255" s="265"/>
      <c r="BD255" s="265"/>
      <c r="BE255" s="265"/>
      <c r="BF255" s="265"/>
      <c r="BG255" s="265"/>
      <c r="BH255" s="265"/>
      <c r="BI255" s="265"/>
      <c r="BJ255" s="265"/>
      <c r="BK255" s="265"/>
      <c r="BL255" s="265"/>
      <c r="BM255" s="265"/>
      <c r="BN255" s="265"/>
      <c r="BO255" s="265"/>
      <c r="BP255" s="268"/>
      <c r="BQ255" s="268"/>
      <c r="BR255" s="268"/>
      <c r="BS255" s="268"/>
      <c r="BT255" s="268"/>
      <c r="BU255" s="268"/>
      <c r="BV255" s="268"/>
      <c r="BW255" s="268"/>
      <c r="BX255" s="268"/>
      <c r="BY255" s="268"/>
      <c r="BZ255" s="268"/>
      <c r="CA255" s="268"/>
      <c r="CB255" s="268"/>
      <c r="CC255" s="268"/>
      <c r="CD255" s="268"/>
    </row>
    <row r="256" spans="1:82" ht="15.75" customHeight="1">
      <c r="A256" s="268"/>
      <c r="B256" s="268"/>
      <c r="C256" s="268"/>
      <c r="D256" s="268"/>
      <c r="E256" s="268"/>
      <c r="F256" s="268"/>
      <c r="G256" s="268"/>
      <c r="H256" s="268"/>
      <c r="I256" s="268"/>
      <c r="J256" s="268"/>
      <c r="K256" s="268"/>
      <c r="L256" s="271"/>
      <c r="M256" s="262"/>
      <c r="N256" s="263"/>
      <c r="O256" s="263"/>
      <c r="P256" s="263"/>
      <c r="Q256" s="263"/>
      <c r="R256" s="263"/>
      <c r="S256" s="263"/>
      <c r="T256" s="263"/>
      <c r="U256" s="263"/>
      <c r="V256" s="268"/>
      <c r="W256" s="269"/>
      <c r="X256" s="265"/>
      <c r="Y256" s="263"/>
      <c r="Z256" s="263"/>
      <c r="AA256" s="263"/>
      <c r="AB256" s="263"/>
      <c r="AC256" s="263"/>
      <c r="AD256" s="263"/>
      <c r="AE256" s="263"/>
      <c r="AF256" s="263"/>
      <c r="AG256" s="265"/>
      <c r="AH256" s="265"/>
      <c r="AI256" s="265"/>
      <c r="AJ256" s="265"/>
      <c r="AK256" s="265"/>
      <c r="AL256" s="265"/>
      <c r="AM256" s="265"/>
      <c r="AN256" s="265"/>
      <c r="AO256" s="265"/>
      <c r="AP256" s="265"/>
      <c r="AQ256" s="265"/>
      <c r="AR256" s="265"/>
      <c r="AS256" s="265"/>
      <c r="AT256" s="265"/>
      <c r="AU256" s="265"/>
      <c r="AV256" s="265"/>
      <c r="AW256" s="265"/>
      <c r="AX256" s="265"/>
      <c r="AY256" s="265"/>
      <c r="AZ256" s="265"/>
      <c r="BA256" s="265"/>
      <c r="BB256" s="265"/>
      <c r="BC256" s="265"/>
      <c r="BD256" s="265"/>
      <c r="BE256" s="265"/>
      <c r="BF256" s="265"/>
      <c r="BG256" s="265"/>
      <c r="BH256" s="265"/>
      <c r="BI256" s="265"/>
      <c r="BJ256" s="265"/>
      <c r="BK256" s="265"/>
      <c r="BL256" s="265"/>
      <c r="BM256" s="265"/>
      <c r="BN256" s="265"/>
      <c r="BO256" s="265"/>
      <c r="BP256" s="268"/>
      <c r="BQ256" s="268"/>
      <c r="BR256" s="268"/>
      <c r="BS256" s="268"/>
      <c r="BT256" s="268"/>
      <c r="BU256" s="268"/>
      <c r="BV256" s="268"/>
      <c r="BW256" s="268"/>
      <c r="BX256" s="268"/>
      <c r="BY256" s="268"/>
      <c r="BZ256" s="268"/>
      <c r="CA256" s="268"/>
      <c r="CB256" s="268"/>
      <c r="CC256" s="268"/>
      <c r="CD256" s="268"/>
    </row>
    <row r="257" spans="1:82" ht="15.75" customHeight="1">
      <c r="A257" s="268"/>
      <c r="B257" s="268"/>
      <c r="C257" s="268"/>
      <c r="D257" s="268"/>
      <c r="E257" s="268"/>
      <c r="F257" s="268"/>
      <c r="G257" s="268"/>
      <c r="H257" s="268"/>
      <c r="I257" s="268"/>
      <c r="J257" s="268"/>
      <c r="K257" s="268"/>
      <c r="L257" s="271"/>
      <c r="M257" s="262"/>
      <c r="N257" s="263"/>
      <c r="O257" s="263"/>
      <c r="P257" s="263"/>
      <c r="Q257" s="263"/>
      <c r="R257" s="263"/>
      <c r="S257" s="263"/>
      <c r="T257" s="263"/>
      <c r="U257" s="263"/>
      <c r="V257" s="268"/>
      <c r="W257" s="269"/>
      <c r="X257" s="265"/>
      <c r="Y257" s="263"/>
      <c r="Z257" s="263"/>
      <c r="AA257" s="263"/>
      <c r="AB257" s="263"/>
      <c r="AC257" s="263"/>
      <c r="AD257" s="263"/>
      <c r="AE257" s="263"/>
      <c r="AF257" s="263"/>
      <c r="AG257" s="265"/>
      <c r="AH257" s="265"/>
      <c r="AI257" s="265"/>
      <c r="AJ257" s="265"/>
      <c r="AK257" s="265"/>
      <c r="AL257" s="265"/>
      <c r="AM257" s="265"/>
      <c r="AN257" s="265"/>
      <c r="AO257" s="265"/>
      <c r="AP257" s="265"/>
      <c r="AQ257" s="265"/>
      <c r="AR257" s="265"/>
      <c r="AS257" s="265"/>
      <c r="AT257" s="265"/>
      <c r="AU257" s="265"/>
      <c r="AV257" s="265"/>
      <c r="AW257" s="265"/>
      <c r="AX257" s="265"/>
      <c r="AY257" s="265"/>
      <c r="AZ257" s="265"/>
      <c r="BA257" s="265"/>
      <c r="BB257" s="265"/>
      <c r="BC257" s="265"/>
      <c r="BD257" s="265"/>
      <c r="BE257" s="265"/>
      <c r="BF257" s="265"/>
      <c r="BG257" s="265"/>
      <c r="BH257" s="265"/>
      <c r="BI257" s="265"/>
      <c r="BJ257" s="265"/>
      <c r="BK257" s="265"/>
      <c r="BL257" s="265"/>
      <c r="BM257" s="265"/>
      <c r="BN257" s="265"/>
      <c r="BO257" s="265"/>
      <c r="BP257" s="268"/>
      <c r="BQ257" s="268"/>
      <c r="BR257" s="268"/>
      <c r="BS257" s="268"/>
      <c r="BT257" s="268"/>
      <c r="BU257" s="268"/>
      <c r="BV257" s="268"/>
      <c r="BW257" s="268"/>
      <c r="BX257" s="268"/>
      <c r="BY257" s="268"/>
      <c r="BZ257" s="268"/>
      <c r="CA257" s="268"/>
      <c r="CB257" s="268"/>
      <c r="CC257" s="268"/>
      <c r="CD257" s="268"/>
    </row>
    <row r="258" spans="1:82" ht="15.75" customHeight="1">
      <c r="A258" s="268"/>
      <c r="B258" s="268"/>
      <c r="C258" s="268"/>
      <c r="D258" s="268"/>
      <c r="E258" s="268"/>
      <c r="F258" s="268"/>
      <c r="G258" s="268"/>
      <c r="H258" s="268"/>
      <c r="I258" s="268"/>
      <c r="J258" s="268"/>
      <c r="K258" s="268"/>
      <c r="L258" s="271"/>
      <c r="M258" s="262"/>
      <c r="N258" s="263"/>
      <c r="O258" s="263"/>
      <c r="P258" s="263"/>
      <c r="Q258" s="263"/>
      <c r="R258" s="263"/>
      <c r="S258" s="263"/>
      <c r="T258" s="263"/>
      <c r="U258" s="263"/>
      <c r="V258" s="268"/>
      <c r="W258" s="269"/>
      <c r="X258" s="265"/>
      <c r="Y258" s="263"/>
      <c r="Z258" s="263"/>
      <c r="AA258" s="263"/>
      <c r="AB258" s="263"/>
      <c r="AC258" s="263"/>
      <c r="AD258" s="263"/>
      <c r="AE258" s="263"/>
      <c r="AF258" s="263"/>
      <c r="AG258" s="265"/>
      <c r="AH258" s="265"/>
      <c r="AI258" s="265"/>
      <c r="AJ258" s="265"/>
      <c r="AK258" s="265"/>
      <c r="AL258" s="265"/>
      <c r="AM258" s="265"/>
      <c r="AN258" s="265"/>
      <c r="AO258" s="265"/>
      <c r="AP258" s="265"/>
      <c r="AQ258" s="265"/>
      <c r="AR258" s="265"/>
      <c r="AS258" s="265"/>
      <c r="AT258" s="265"/>
      <c r="AU258" s="265"/>
      <c r="AV258" s="265"/>
      <c r="AW258" s="265"/>
      <c r="AX258" s="265"/>
      <c r="AY258" s="265"/>
      <c r="AZ258" s="265"/>
      <c r="BA258" s="265"/>
      <c r="BB258" s="265"/>
      <c r="BC258" s="265"/>
      <c r="BD258" s="265"/>
      <c r="BE258" s="265"/>
      <c r="BF258" s="265"/>
      <c r="BG258" s="265"/>
      <c r="BH258" s="265"/>
      <c r="BI258" s="265"/>
      <c r="BJ258" s="265"/>
      <c r="BK258" s="265"/>
      <c r="BL258" s="265"/>
      <c r="BM258" s="265"/>
      <c r="BN258" s="265"/>
      <c r="BO258" s="265"/>
      <c r="BP258" s="268"/>
      <c r="BQ258" s="268"/>
      <c r="BR258" s="268"/>
      <c r="BS258" s="268"/>
      <c r="BT258" s="268"/>
      <c r="BU258" s="268"/>
      <c r="BV258" s="268"/>
      <c r="BW258" s="268"/>
      <c r="BX258" s="268"/>
      <c r="BY258" s="268"/>
      <c r="BZ258" s="268"/>
      <c r="CA258" s="268"/>
      <c r="CB258" s="268"/>
      <c r="CC258" s="268"/>
      <c r="CD258" s="268"/>
    </row>
    <row r="259" spans="1:82" ht="15.75" customHeight="1">
      <c r="A259" s="268"/>
      <c r="B259" s="268"/>
      <c r="C259" s="268"/>
      <c r="D259" s="268"/>
      <c r="E259" s="268"/>
      <c r="F259" s="268"/>
      <c r="G259" s="268"/>
      <c r="H259" s="268"/>
      <c r="I259" s="268"/>
      <c r="J259" s="268"/>
      <c r="K259" s="268"/>
      <c r="L259" s="271"/>
      <c r="M259" s="262"/>
      <c r="N259" s="263"/>
      <c r="O259" s="263"/>
      <c r="P259" s="263"/>
      <c r="Q259" s="263"/>
      <c r="R259" s="263"/>
      <c r="S259" s="263"/>
      <c r="T259" s="263"/>
      <c r="U259" s="263"/>
      <c r="V259" s="268"/>
      <c r="W259" s="269"/>
      <c r="X259" s="265"/>
      <c r="Y259" s="263"/>
      <c r="Z259" s="263"/>
      <c r="AA259" s="263"/>
      <c r="AB259" s="263"/>
      <c r="AC259" s="263"/>
      <c r="AD259" s="263"/>
      <c r="AE259" s="263"/>
      <c r="AF259" s="263"/>
      <c r="AG259" s="265"/>
      <c r="AH259" s="265"/>
      <c r="AI259" s="265"/>
      <c r="AJ259" s="265"/>
      <c r="AK259" s="265"/>
      <c r="AL259" s="265"/>
      <c r="AM259" s="265"/>
      <c r="AN259" s="265"/>
      <c r="AO259" s="265"/>
      <c r="AP259" s="265"/>
      <c r="AQ259" s="265"/>
      <c r="AR259" s="265"/>
      <c r="AS259" s="265"/>
      <c r="AT259" s="265"/>
      <c r="AU259" s="265"/>
      <c r="AV259" s="265"/>
      <c r="AW259" s="265"/>
      <c r="AX259" s="265"/>
      <c r="AY259" s="265"/>
      <c r="AZ259" s="265"/>
      <c r="BA259" s="265"/>
      <c r="BB259" s="265"/>
      <c r="BC259" s="265"/>
      <c r="BD259" s="265"/>
      <c r="BE259" s="265"/>
      <c r="BF259" s="265"/>
      <c r="BG259" s="265"/>
      <c r="BH259" s="265"/>
      <c r="BI259" s="265"/>
      <c r="BJ259" s="265"/>
      <c r="BK259" s="265"/>
      <c r="BL259" s="265"/>
      <c r="BM259" s="265"/>
      <c r="BN259" s="265"/>
      <c r="BO259" s="265"/>
      <c r="BP259" s="268"/>
      <c r="BQ259" s="268"/>
      <c r="BR259" s="268"/>
      <c r="BS259" s="268"/>
      <c r="BT259" s="268"/>
      <c r="BU259" s="268"/>
      <c r="BV259" s="268"/>
      <c r="BW259" s="268"/>
      <c r="BX259" s="268"/>
      <c r="BY259" s="268"/>
      <c r="BZ259" s="268"/>
      <c r="CA259" s="268"/>
      <c r="CB259" s="268"/>
      <c r="CC259" s="268"/>
      <c r="CD259" s="268"/>
    </row>
    <row r="260" spans="1:82" ht="15.75" customHeight="1">
      <c r="A260" s="268"/>
      <c r="B260" s="268"/>
      <c r="C260" s="268"/>
      <c r="D260" s="268"/>
      <c r="E260" s="268"/>
      <c r="F260" s="268"/>
      <c r="G260" s="268"/>
      <c r="H260" s="268"/>
      <c r="I260" s="268"/>
      <c r="J260" s="268"/>
      <c r="K260" s="268"/>
      <c r="L260" s="271"/>
      <c r="M260" s="262"/>
      <c r="N260" s="263"/>
      <c r="O260" s="263"/>
      <c r="P260" s="263"/>
      <c r="Q260" s="263"/>
      <c r="R260" s="263"/>
      <c r="S260" s="263"/>
      <c r="T260" s="263"/>
      <c r="U260" s="263"/>
      <c r="V260" s="268"/>
      <c r="W260" s="269"/>
      <c r="X260" s="265"/>
      <c r="Y260" s="263"/>
      <c r="Z260" s="263"/>
      <c r="AA260" s="263"/>
      <c r="AB260" s="263"/>
      <c r="AC260" s="263"/>
      <c r="AD260" s="263"/>
      <c r="AE260" s="263"/>
      <c r="AF260" s="263"/>
      <c r="AG260" s="265"/>
      <c r="AH260" s="265"/>
      <c r="AI260" s="265"/>
      <c r="AJ260" s="265"/>
      <c r="AK260" s="265"/>
      <c r="AL260" s="265"/>
      <c r="AM260" s="265"/>
      <c r="AN260" s="265"/>
      <c r="AO260" s="265"/>
      <c r="AP260" s="265"/>
      <c r="AQ260" s="265"/>
      <c r="AR260" s="265"/>
      <c r="AS260" s="265"/>
      <c r="AT260" s="265"/>
      <c r="AU260" s="265"/>
      <c r="AV260" s="265"/>
      <c r="AW260" s="265"/>
      <c r="AX260" s="265"/>
      <c r="AY260" s="265"/>
      <c r="AZ260" s="265"/>
      <c r="BA260" s="265"/>
      <c r="BB260" s="265"/>
      <c r="BC260" s="265"/>
      <c r="BD260" s="265"/>
      <c r="BE260" s="265"/>
      <c r="BF260" s="265"/>
      <c r="BG260" s="265"/>
      <c r="BH260" s="265"/>
      <c r="BI260" s="265"/>
      <c r="BJ260" s="265"/>
      <c r="BK260" s="265"/>
      <c r="BL260" s="265"/>
      <c r="BM260" s="265"/>
      <c r="BN260" s="265"/>
      <c r="BO260" s="265"/>
      <c r="BP260" s="268"/>
      <c r="BQ260" s="268"/>
      <c r="BR260" s="268"/>
      <c r="BS260" s="268"/>
      <c r="BT260" s="268"/>
      <c r="BU260" s="268"/>
      <c r="BV260" s="268"/>
      <c r="BW260" s="268"/>
      <c r="BX260" s="268"/>
      <c r="BY260" s="268"/>
      <c r="BZ260" s="268"/>
      <c r="CA260" s="268"/>
      <c r="CB260" s="268"/>
      <c r="CC260" s="268"/>
      <c r="CD260" s="268"/>
    </row>
    <row r="261" spans="1:82" ht="15.75" customHeight="1">
      <c r="A261" s="268"/>
      <c r="B261" s="268"/>
      <c r="C261" s="268"/>
      <c r="D261" s="268"/>
      <c r="E261" s="268"/>
      <c r="F261" s="268"/>
      <c r="G261" s="268"/>
      <c r="H261" s="268"/>
      <c r="I261" s="268"/>
      <c r="J261" s="268"/>
      <c r="K261" s="268"/>
      <c r="L261" s="271"/>
      <c r="M261" s="262"/>
      <c r="N261" s="263"/>
      <c r="O261" s="263"/>
      <c r="P261" s="263"/>
      <c r="Q261" s="263"/>
      <c r="R261" s="263"/>
      <c r="S261" s="263"/>
      <c r="T261" s="263"/>
      <c r="U261" s="263"/>
      <c r="V261" s="268"/>
      <c r="W261" s="269"/>
      <c r="X261" s="265"/>
      <c r="Y261" s="263"/>
      <c r="Z261" s="263"/>
      <c r="AA261" s="263"/>
      <c r="AB261" s="263"/>
      <c r="AC261" s="263"/>
      <c r="AD261" s="263"/>
      <c r="AE261" s="263"/>
      <c r="AF261" s="263"/>
      <c r="AG261" s="265"/>
      <c r="AH261" s="265"/>
      <c r="AI261" s="265"/>
      <c r="AJ261" s="265"/>
      <c r="AK261" s="265"/>
      <c r="AL261" s="265"/>
      <c r="AM261" s="265"/>
      <c r="AN261" s="265"/>
      <c r="AO261" s="265"/>
      <c r="AP261" s="265"/>
      <c r="AQ261" s="265"/>
      <c r="AR261" s="265"/>
      <c r="AS261" s="265"/>
      <c r="AT261" s="265"/>
      <c r="AU261" s="265"/>
      <c r="AV261" s="265"/>
      <c r="AW261" s="265"/>
      <c r="AX261" s="265"/>
      <c r="AY261" s="265"/>
      <c r="AZ261" s="265"/>
      <c r="BA261" s="265"/>
      <c r="BB261" s="265"/>
      <c r="BC261" s="265"/>
      <c r="BD261" s="265"/>
      <c r="BE261" s="265"/>
      <c r="BF261" s="265"/>
      <c r="BG261" s="265"/>
      <c r="BH261" s="265"/>
      <c r="BI261" s="265"/>
      <c r="BJ261" s="265"/>
      <c r="BK261" s="265"/>
      <c r="BL261" s="265"/>
      <c r="BM261" s="265"/>
      <c r="BN261" s="265"/>
      <c r="BO261" s="265"/>
      <c r="BP261" s="268"/>
      <c r="BQ261" s="268"/>
      <c r="BR261" s="268"/>
      <c r="BS261" s="268"/>
      <c r="BT261" s="268"/>
      <c r="BU261" s="268"/>
      <c r="BV261" s="268"/>
      <c r="BW261" s="268"/>
      <c r="BX261" s="268"/>
      <c r="BY261" s="268"/>
      <c r="BZ261" s="268"/>
      <c r="CA261" s="268"/>
      <c r="CB261" s="268"/>
      <c r="CC261" s="268"/>
      <c r="CD261" s="268"/>
    </row>
    <row r="262" spans="1:82" ht="15.75" customHeight="1">
      <c r="A262" s="268"/>
      <c r="B262" s="268"/>
      <c r="C262" s="268"/>
      <c r="D262" s="268"/>
      <c r="E262" s="268"/>
      <c r="F262" s="268"/>
      <c r="G262" s="268"/>
      <c r="H262" s="268"/>
      <c r="I262" s="268"/>
      <c r="J262" s="268"/>
      <c r="K262" s="268"/>
      <c r="L262" s="271"/>
      <c r="M262" s="262"/>
      <c r="N262" s="263"/>
      <c r="O262" s="263"/>
      <c r="P262" s="263"/>
      <c r="Q262" s="263"/>
      <c r="R262" s="263"/>
      <c r="S262" s="263"/>
      <c r="T262" s="263"/>
      <c r="U262" s="263"/>
      <c r="V262" s="268"/>
      <c r="W262" s="269"/>
      <c r="X262" s="265"/>
      <c r="Y262" s="263"/>
      <c r="Z262" s="263"/>
      <c r="AA262" s="263"/>
      <c r="AB262" s="263"/>
      <c r="AC262" s="263"/>
      <c r="AD262" s="263"/>
      <c r="AE262" s="263"/>
      <c r="AF262" s="263"/>
      <c r="AG262" s="265"/>
      <c r="AH262" s="265"/>
      <c r="AI262" s="265"/>
      <c r="AJ262" s="265"/>
      <c r="AK262" s="265"/>
      <c r="AL262" s="265"/>
      <c r="AM262" s="265"/>
      <c r="AN262" s="265"/>
      <c r="AO262" s="265"/>
      <c r="AP262" s="265"/>
      <c r="AQ262" s="265"/>
      <c r="AR262" s="265"/>
      <c r="AS262" s="265"/>
      <c r="AT262" s="265"/>
      <c r="AU262" s="265"/>
      <c r="AV262" s="265"/>
      <c r="AW262" s="265"/>
      <c r="AX262" s="265"/>
      <c r="AY262" s="265"/>
      <c r="AZ262" s="265"/>
      <c r="BA262" s="265"/>
      <c r="BB262" s="265"/>
      <c r="BC262" s="265"/>
      <c r="BD262" s="265"/>
      <c r="BE262" s="265"/>
      <c r="BF262" s="265"/>
      <c r="BG262" s="265"/>
      <c r="BH262" s="265"/>
      <c r="BI262" s="265"/>
      <c r="BJ262" s="265"/>
      <c r="BK262" s="265"/>
      <c r="BL262" s="265"/>
      <c r="BM262" s="265"/>
      <c r="BN262" s="265"/>
      <c r="BO262" s="265"/>
      <c r="BP262" s="268"/>
      <c r="BQ262" s="268"/>
      <c r="BR262" s="268"/>
      <c r="BS262" s="268"/>
      <c r="BT262" s="268"/>
      <c r="BU262" s="268"/>
      <c r="BV262" s="268"/>
      <c r="BW262" s="268"/>
      <c r="BX262" s="268"/>
      <c r="BY262" s="268"/>
      <c r="BZ262" s="268"/>
      <c r="CA262" s="268"/>
      <c r="CB262" s="268"/>
      <c r="CC262" s="268"/>
      <c r="CD262" s="268"/>
    </row>
    <row r="263" spans="1:82" ht="15.75" customHeight="1">
      <c r="A263" s="268"/>
      <c r="B263" s="268"/>
      <c r="C263" s="268"/>
      <c r="D263" s="268"/>
      <c r="E263" s="268"/>
      <c r="F263" s="268"/>
      <c r="G263" s="268"/>
      <c r="H263" s="268"/>
      <c r="I263" s="268"/>
      <c r="J263" s="268"/>
      <c r="K263" s="268"/>
      <c r="L263" s="271"/>
      <c r="M263" s="262"/>
      <c r="N263" s="263"/>
      <c r="O263" s="263"/>
      <c r="P263" s="263"/>
      <c r="Q263" s="263"/>
      <c r="R263" s="263"/>
      <c r="S263" s="263"/>
      <c r="T263" s="263"/>
      <c r="U263" s="263"/>
      <c r="V263" s="268"/>
      <c r="W263" s="269"/>
      <c r="X263" s="265"/>
      <c r="Y263" s="263"/>
      <c r="Z263" s="263"/>
      <c r="AA263" s="263"/>
      <c r="AB263" s="263"/>
      <c r="AC263" s="263"/>
      <c r="AD263" s="263"/>
      <c r="AE263" s="263"/>
      <c r="AF263" s="263"/>
      <c r="AG263" s="265"/>
      <c r="AH263" s="265"/>
      <c r="AI263" s="265"/>
      <c r="AJ263" s="265"/>
      <c r="AK263" s="265"/>
      <c r="AL263" s="265"/>
      <c r="AM263" s="265"/>
      <c r="AN263" s="265"/>
      <c r="AO263" s="265"/>
      <c r="AP263" s="265"/>
      <c r="AQ263" s="265"/>
      <c r="AR263" s="265"/>
      <c r="AS263" s="265"/>
      <c r="AT263" s="265"/>
      <c r="AU263" s="265"/>
      <c r="AV263" s="265"/>
      <c r="AW263" s="265"/>
      <c r="AX263" s="265"/>
      <c r="AY263" s="265"/>
      <c r="AZ263" s="265"/>
      <c r="BA263" s="265"/>
      <c r="BB263" s="265"/>
      <c r="BC263" s="265"/>
      <c r="BD263" s="265"/>
      <c r="BE263" s="265"/>
      <c r="BF263" s="265"/>
      <c r="BG263" s="265"/>
      <c r="BH263" s="265"/>
      <c r="BI263" s="265"/>
      <c r="BJ263" s="265"/>
      <c r="BK263" s="265"/>
      <c r="BL263" s="265"/>
      <c r="BM263" s="265"/>
      <c r="BN263" s="265"/>
      <c r="BO263" s="265"/>
      <c r="BP263" s="268"/>
      <c r="BQ263" s="268"/>
      <c r="BR263" s="268"/>
      <c r="BS263" s="268"/>
      <c r="BT263" s="268"/>
      <c r="BU263" s="268"/>
      <c r="BV263" s="268"/>
      <c r="BW263" s="268"/>
      <c r="BX263" s="268"/>
      <c r="BY263" s="268"/>
      <c r="BZ263" s="268"/>
      <c r="CA263" s="268"/>
      <c r="CB263" s="268"/>
      <c r="CC263" s="268"/>
      <c r="CD263" s="268"/>
    </row>
    <row r="264" spans="1:82" ht="15.75" customHeight="1">
      <c r="A264" s="268"/>
      <c r="B264" s="268"/>
      <c r="C264" s="268"/>
      <c r="D264" s="268"/>
      <c r="E264" s="268"/>
      <c r="F264" s="268"/>
      <c r="G264" s="268"/>
      <c r="H264" s="268"/>
      <c r="I264" s="268"/>
      <c r="J264" s="268"/>
      <c r="K264" s="268"/>
      <c r="L264" s="271"/>
      <c r="M264" s="262"/>
      <c r="N264" s="263"/>
      <c r="O264" s="263"/>
      <c r="P264" s="263"/>
      <c r="Q264" s="263"/>
      <c r="R264" s="263"/>
      <c r="S264" s="263"/>
      <c r="T264" s="263"/>
      <c r="U264" s="263"/>
      <c r="V264" s="268"/>
      <c r="W264" s="269"/>
      <c r="X264" s="265"/>
      <c r="Y264" s="263"/>
      <c r="Z264" s="263"/>
      <c r="AA264" s="263"/>
      <c r="AB264" s="263"/>
      <c r="AC264" s="263"/>
      <c r="AD264" s="263"/>
      <c r="AE264" s="263"/>
      <c r="AF264" s="263"/>
      <c r="AG264" s="265"/>
      <c r="AH264" s="265"/>
      <c r="AI264" s="265"/>
      <c r="AJ264" s="265"/>
      <c r="AK264" s="265"/>
      <c r="AL264" s="265"/>
      <c r="AM264" s="265"/>
      <c r="AN264" s="265"/>
      <c r="AO264" s="265"/>
      <c r="AP264" s="265"/>
      <c r="AQ264" s="265"/>
      <c r="AR264" s="265"/>
      <c r="AS264" s="265"/>
      <c r="AT264" s="265"/>
      <c r="AU264" s="265"/>
      <c r="AV264" s="265"/>
      <c r="AW264" s="265"/>
      <c r="AX264" s="265"/>
      <c r="AY264" s="265"/>
      <c r="AZ264" s="265"/>
      <c r="BA264" s="265"/>
      <c r="BB264" s="265"/>
      <c r="BC264" s="265"/>
      <c r="BD264" s="265"/>
      <c r="BE264" s="265"/>
      <c r="BF264" s="265"/>
      <c r="BG264" s="265"/>
      <c r="BH264" s="265"/>
      <c r="BI264" s="265"/>
      <c r="BJ264" s="265"/>
      <c r="BK264" s="265"/>
      <c r="BL264" s="265"/>
      <c r="BM264" s="265"/>
      <c r="BN264" s="265"/>
      <c r="BO264" s="265"/>
      <c r="BP264" s="268"/>
      <c r="BQ264" s="268"/>
      <c r="BR264" s="268"/>
      <c r="BS264" s="268"/>
      <c r="BT264" s="268"/>
      <c r="BU264" s="268"/>
      <c r="BV264" s="268"/>
      <c r="BW264" s="268"/>
      <c r="BX264" s="268"/>
      <c r="BY264" s="268"/>
      <c r="BZ264" s="268"/>
      <c r="CA264" s="268"/>
      <c r="CB264" s="268"/>
      <c r="CC264" s="268"/>
      <c r="CD264" s="268"/>
    </row>
    <row r="265" spans="1:82" ht="15.75" customHeight="1">
      <c r="A265" s="268"/>
      <c r="B265" s="268"/>
      <c r="C265" s="268"/>
      <c r="D265" s="268"/>
      <c r="E265" s="268"/>
      <c r="F265" s="268"/>
      <c r="G265" s="268"/>
      <c r="H265" s="268"/>
      <c r="I265" s="268"/>
      <c r="J265" s="268"/>
      <c r="K265" s="268"/>
      <c r="L265" s="271"/>
      <c r="M265" s="262"/>
      <c r="N265" s="263"/>
      <c r="O265" s="263"/>
      <c r="P265" s="263"/>
      <c r="Q265" s="263"/>
      <c r="R265" s="263"/>
      <c r="S265" s="263"/>
      <c r="T265" s="263"/>
      <c r="U265" s="263"/>
      <c r="V265" s="268"/>
      <c r="W265" s="269"/>
      <c r="X265" s="265"/>
      <c r="Y265" s="263"/>
      <c r="Z265" s="263"/>
      <c r="AA265" s="263"/>
      <c r="AB265" s="263"/>
      <c r="AC265" s="263"/>
      <c r="AD265" s="263"/>
      <c r="AE265" s="263"/>
      <c r="AF265" s="263"/>
      <c r="AG265" s="265"/>
      <c r="AH265" s="265"/>
      <c r="AI265" s="265"/>
      <c r="AJ265" s="265"/>
      <c r="AK265" s="265"/>
      <c r="AL265" s="265"/>
      <c r="AM265" s="265"/>
      <c r="AN265" s="265"/>
      <c r="AO265" s="265"/>
      <c r="AP265" s="265"/>
      <c r="AQ265" s="265"/>
      <c r="AR265" s="265"/>
      <c r="AS265" s="265"/>
      <c r="AT265" s="265"/>
      <c r="AU265" s="265"/>
      <c r="AV265" s="265"/>
      <c r="AW265" s="265"/>
      <c r="AX265" s="265"/>
      <c r="AY265" s="265"/>
      <c r="AZ265" s="265"/>
      <c r="BA265" s="265"/>
      <c r="BB265" s="265"/>
      <c r="BC265" s="265"/>
      <c r="BD265" s="265"/>
      <c r="BE265" s="265"/>
      <c r="BF265" s="265"/>
      <c r="BG265" s="265"/>
      <c r="BH265" s="265"/>
      <c r="BI265" s="265"/>
      <c r="BJ265" s="265"/>
      <c r="BK265" s="265"/>
      <c r="BL265" s="265"/>
      <c r="BM265" s="265"/>
      <c r="BN265" s="265"/>
      <c r="BO265" s="265"/>
      <c r="BP265" s="268"/>
      <c r="BQ265" s="268"/>
      <c r="BR265" s="268"/>
      <c r="BS265" s="268"/>
      <c r="BT265" s="268"/>
      <c r="BU265" s="268"/>
      <c r="BV265" s="268"/>
      <c r="BW265" s="268"/>
      <c r="BX265" s="268"/>
      <c r="BY265" s="268"/>
      <c r="BZ265" s="268"/>
      <c r="CA265" s="268"/>
      <c r="CB265" s="268"/>
      <c r="CC265" s="268"/>
      <c r="CD265" s="268"/>
    </row>
    <row r="266" spans="1:82" ht="15.75" customHeight="1">
      <c r="A266" s="268"/>
      <c r="B266" s="268"/>
      <c r="C266" s="268"/>
      <c r="D266" s="268"/>
      <c r="E266" s="268"/>
      <c r="F266" s="268"/>
      <c r="G266" s="268"/>
      <c r="H266" s="268"/>
      <c r="I266" s="268"/>
      <c r="J266" s="268"/>
      <c r="K266" s="268"/>
      <c r="L266" s="271"/>
      <c r="M266" s="262"/>
      <c r="N266" s="263"/>
      <c r="O266" s="263"/>
      <c r="P266" s="263"/>
      <c r="Q266" s="263"/>
      <c r="R266" s="263"/>
      <c r="S266" s="263"/>
      <c r="T266" s="263"/>
      <c r="U266" s="263"/>
      <c r="V266" s="268"/>
      <c r="W266" s="269"/>
      <c r="X266" s="265"/>
      <c r="Y266" s="263"/>
      <c r="Z266" s="263"/>
      <c r="AA266" s="263"/>
      <c r="AB266" s="263"/>
      <c r="AC266" s="263"/>
      <c r="AD266" s="263"/>
      <c r="AE266" s="263"/>
      <c r="AF266" s="263"/>
      <c r="AG266" s="265"/>
      <c r="AH266" s="265"/>
      <c r="AI266" s="265"/>
      <c r="AJ266" s="265"/>
      <c r="AK266" s="265"/>
      <c r="AL266" s="265"/>
      <c r="AM266" s="265"/>
      <c r="AN266" s="265"/>
      <c r="AO266" s="265"/>
      <c r="AP266" s="265"/>
      <c r="AQ266" s="265"/>
      <c r="AR266" s="265"/>
      <c r="AS266" s="265"/>
      <c r="AT266" s="265"/>
      <c r="AU266" s="265"/>
      <c r="AV266" s="265"/>
      <c r="AW266" s="265"/>
      <c r="AX266" s="265"/>
      <c r="AY266" s="265"/>
      <c r="AZ266" s="265"/>
      <c r="BA266" s="265"/>
      <c r="BB266" s="265"/>
      <c r="BC266" s="265"/>
      <c r="BD266" s="265"/>
      <c r="BE266" s="265"/>
      <c r="BF266" s="265"/>
      <c r="BG266" s="265"/>
      <c r="BH266" s="265"/>
      <c r="BI266" s="265"/>
      <c r="BJ266" s="265"/>
      <c r="BK266" s="265"/>
      <c r="BL266" s="265"/>
      <c r="BM266" s="265"/>
      <c r="BN266" s="265"/>
      <c r="BO266" s="265"/>
      <c r="BP266" s="268"/>
      <c r="BQ266" s="268"/>
      <c r="BR266" s="268"/>
      <c r="BS266" s="268"/>
      <c r="BT266" s="268"/>
      <c r="BU266" s="268"/>
      <c r="BV266" s="268"/>
      <c r="BW266" s="268"/>
      <c r="BX266" s="268"/>
      <c r="BY266" s="268"/>
      <c r="BZ266" s="268"/>
      <c r="CA266" s="268"/>
      <c r="CB266" s="268"/>
      <c r="CC266" s="268"/>
      <c r="CD266" s="268"/>
    </row>
    <row r="267" spans="1:82" ht="15.75" customHeight="1">
      <c r="A267" s="268"/>
      <c r="B267" s="268"/>
      <c r="C267" s="268"/>
      <c r="D267" s="268"/>
      <c r="E267" s="268"/>
      <c r="F267" s="268"/>
      <c r="G267" s="268"/>
      <c r="H267" s="268"/>
      <c r="I267" s="268"/>
      <c r="J267" s="268"/>
      <c r="K267" s="268"/>
      <c r="L267" s="271"/>
      <c r="M267" s="262"/>
      <c r="N267" s="263"/>
      <c r="O267" s="263"/>
      <c r="P267" s="263"/>
      <c r="Q267" s="263"/>
      <c r="R267" s="263"/>
      <c r="S267" s="263"/>
      <c r="T267" s="263"/>
      <c r="U267" s="263"/>
      <c r="V267" s="268"/>
      <c r="W267" s="269"/>
      <c r="X267" s="265"/>
      <c r="Y267" s="263"/>
      <c r="Z267" s="263"/>
      <c r="AA267" s="263"/>
      <c r="AB267" s="263"/>
      <c r="AC267" s="263"/>
      <c r="AD267" s="263"/>
      <c r="AE267" s="263"/>
      <c r="AF267" s="263"/>
      <c r="AG267" s="265"/>
      <c r="AH267" s="265"/>
      <c r="AI267" s="265"/>
      <c r="AJ267" s="265"/>
      <c r="AK267" s="265"/>
      <c r="AL267" s="265"/>
      <c r="AM267" s="265"/>
      <c r="AN267" s="265"/>
      <c r="AO267" s="265"/>
      <c r="AP267" s="265"/>
      <c r="AQ267" s="265"/>
      <c r="AR267" s="265"/>
      <c r="AS267" s="265"/>
      <c r="AT267" s="265"/>
      <c r="AU267" s="265"/>
      <c r="AV267" s="265"/>
      <c r="AW267" s="265"/>
      <c r="AX267" s="265"/>
      <c r="AY267" s="265"/>
      <c r="AZ267" s="265"/>
      <c r="BA267" s="265"/>
      <c r="BB267" s="265"/>
      <c r="BC267" s="265"/>
      <c r="BD267" s="265"/>
      <c r="BE267" s="265"/>
      <c r="BF267" s="265"/>
      <c r="BG267" s="265"/>
      <c r="BH267" s="265"/>
      <c r="BI267" s="265"/>
      <c r="BJ267" s="265"/>
      <c r="BK267" s="265"/>
      <c r="BL267" s="265"/>
      <c r="BM267" s="265"/>
      <c r="BN267" s="265"/>
      <c r="BO267" s="265"/>
      <c r="BP267" s="268"/>
      <c r="BQ267" s="268"/>
      <c r="BR267" s="268"/>
      <c r="BS267" s="268"/>
      <c r="BT267" s="268"/>
      <c r="BU267" s="268"/>
      <c r="BV267" s="268"/>
      <c r="BW267" s="268"/>
      <c r="BX267" s="268"/>
      <c r="BY267" s="268"/>
      <c r="BZ267" s="268"/>
      <c r="CA267" s="268"/>
      <c r="CB267" s="268"/>
      <c r="CC267" s="268"/>
      <c r="CD267" s="268"/>
    </row>
    <row r="268" spans="1:82" ht="15.75" customHeight="1">
      <c r="A268" s="268"/>
      <c r="B268" s="268"/>
      <c r="C268" s="268"/>
      <c r="D268" s="268"/>
      <c r="E268" s="268"/>
      <c r="F268" s="268"/>
      <c r="G268" s="268"/>
      <c r="H268" s="268"/>
      <c r="I268" s="268"/>
      <c r="J268" s="268"/>
      <c r="K268" s="268"/>
      <c r="L268" s="271"/>
      <c r="M268" s="262"/>
      <c r="N268" s="263"/>
      <c r="O268" s="263"/>
      <c r="P268" s="263"/>
      <c r="Q268" s="263"/>
      <c r="R268" s="263"/>
      <c r="S268" s="263"/>
      <c r="T268" s="263"/>
      <c r="U268" s="263"/>
      <c r="V268" s="268"/>
      <c r="W268" s="269"/>
      <c r="X268" s="265"/>
      <c r="Y268" s="263"/>
      <c r="Z268" s="263"/>
      <c r="AA268" s="263"/>
      <c r="AB268" s="263"/>
      <c r="AC268" s="263"/>
      <c r="AD268" s="263"/>
      <c r="AE268" s="263"/>
      <c r="AF268" s="263"/>
      <c r="AG268" s="265"/>
      <c r="AH268" s="265"/>
      <c r="AI268" s="265"/>
      <c r="AJ268" s="265"/>
      <c r="AK268" s="265"/>
      <c r="AL268" s="265"/>
      <c r="AM268" s="265"/>
      <c r="AN268" s="265"/>
      <c r="AO268" s="265"/>
      <c r="AP268" s="265"/>
      <c r="AQ268" s="265"/>
      <c r="AR268" s="265"/>
      <c r="AS268" s="265"/>
      <c r="AT268" s="265"/>
      <c r="AU268" s="265"/>
      <c r="AV268" s="265"/>
      <c r="AW268" s="265"/>
      <c r="AX268" s="265"/>
      <c r="AY268" s="265"/>
      <c r="AZ268" s="265"/>
      <c r="BA268" s="265"/>
      <c r="BB268" s="265"/>
      <c r="BC268" s="265"/>
      <c r="BD268" s="265"/>
      <c r="BE268" s="265"/>
      <c r="BF268" s="265"/>
      <c r="BG268" s="265"/>
      <c r="BH268" s="265"/>
      <c r="BI268" s="265"/>
      <c r="BJ268" s="265"/>
      <c r="BK268" s="265"/>
      <c r="BL268" s="265"/>
      <c r="BM268" s="265"/>
      <c r="BN268" s="265"/>
      <c r="BO268" s="265"/>
      <c r="BP268" s="268"/>
      <c r="BQ268" s="268"/>
      <c r="BR268" s="268"/>
      <c r="BS268" s="268"/>
      <c r="BT268" s="268"/>
      <c r="BU268" s="268"/>
      <c r="BV268" s="268"/>
      <c r="BW268" s="268"/>
      <c r="BX268" s="268"/>
      <c r="BY268" s="268"/>
      <c r="BZ268" s="268"/>
      <c r="CA268" s="268"/>
      <c r="CB268" s="268"/>
      <c r="CC268" s="268"/>
      <c r="CD268" s="268"/>
    </row>
    <row r="269" spans="1:82" ht="15.75" customHeight="1">
      <c r="A269" s="268"/>
      <c r="B269" s="268"/>
      <c r="C269" s="268"/>
      <c r="D269" s="268"/>
      <c r="E269" s="268"/>
      <c r="F269" s="268"/>
      <c r="G269" s="268"/>
      <c r="H269" s="268"/>
      <c r="I269" s="268"/>
      <c r="J269" s="268"/>
      <c r="K269" s="268"/>
      <c r="L269" s="271"/>
      <c r="M269" s="262"/>
      <c r="N269" s="263"/>
      <c r="O269" s="263"/>
      <c r="P269" s="263"/>
      <c r="Q269" s="263"/>
      <c r="R269" s="263"/>
      <c r="S269" s="263"/>
      <c r="T269" s="263"/>
      <c r="U269" s="263"/>
      <c r="V269" s="268"/>
      <c r="W269" s="269"/>
      <c r="X269" s="265"/>
      <c r="Y269" s="263"/>
      <c r="Z269" s="263"/>
      <c r="AA269" s="263"/>
      <c r="AB269" s="263"/>
      <c r="AC269" s="263"/>
      <c r="AD269" s="263"/>
      <c r="AE269" s="263"/>
      <c r="AF269" s="263"/>
      <c r="AG269" s="265"/>
      <c r="AH269" s="265"/>
      <c r="AI269" s="265"/>
      <c r="AJ269" s="265"/>
      <c r="AK269" s="265"/>
      <c r="AL269" s="265"/>
      <c r="AM269" s="265"/>
      <c r="AN269" s="265"/>
      <c r="AO269" s="265"/>
      <c r="AP269" s="265"/>
      <c r="AQ269" s="265"/>
      <c r="AR269" s="265"/>
      <c r="AS269" s="265"/>
      <c r="AT269" s="265"/>
      <c r="AU269" s="265"/>
      <c r="AV269" s="265"/>
      <c r="AW269" s="265"/>
      <c r="AX269" s="265"/>
      <c r="AY269" s="265"/>
      <c r="AZ269" s="265"/>
      <c r="BA269" s="265"/>
      <c r="BB269" s="265"/>
      <c r="BC269" s="265"/>
      <c r="BD269" s="265"/>
      <c r="BE269" s="265"/>
      <c r="BF269" s="265"/>
      <c r="BG269" s="265"/>
      <c r="BH269" s="265"/>
      <c r="BI269" s="265"/>
      <c r="BJ269" s="265"/>
      <c r="BK269" s="265"/>
      <c r="BL269" s="265"/>
      <c r="BM269" s="265"/>
      <c r="BN269" s="265"/>
      <c r="BO269" s="265"/>
      <c r="BP269" s="268"/>
      <c r="BQ269" s="268"/>
      <c r="BR269" s="268"/>
      <c r="BS269" s="268"/>
      <c r="BT269" s="268"/>
      <c r="BU269" s="268"/>
      <c r="BV269" s="268"/>
      <c r="BW269" s="268"/>
      <c r="BX269" s="268"/>
      <c r="BY269" s="268"/>
      <c r="BZ269" s="268"/>
      <c r="CA269" s="268"/>
      <c r="CB269" s="268"/>
      <c r="CC269" s="268"/>
      <c r="CD269" s="268"/>
    </row>
    <row r="270" spans="1:82" ht="15.75" customHeight="1">
      <c r="A270" s="268"/>
      <c r="B270" s="268"/>
      <c r="C270" s="268"/>
      <c r="D270" s="268"/>
      <c r="E270" s="268"/>
      <c r="F270" s="268"/>
      <c r="G270" s="268"/>
      <c r="H270" s="268"/>
      <c r="I270" s="268"/>
      <c r="J270" s="268"/>
      <c r="K270" s="268"/>
      <c r="L270" s="271"/>
      <c r="M270" s="262"/>
      <c r="N270" s="263"/>
      <c r="O270" s="263"/>
      <c r="P270" s="263"/>
      <c r="Q270" s="263"/>
      <c r="R270" s="263"/>
      <c r="S270" s="263"/>
      <c r="T270" s="263"/>
      <c r="U270" s="263"/>
      <c r="V270" s="268"/>
      <c r="W270" s="269"/>
      <c r="X270" s="265"/>
      <c r="Y270" s="263"/>
      <c r="Z270" s="263"/>
      <c r="AA270" s="263"/>
      <c r="AB270" s="263"/>
      <c r="AC270" s="263"/>
      <c r="AD270" s="263"/>
      <c r="AE270" s="263"/>
      <c r="AF270" s="263"/>
      <c r="AG270" s="265"/>
      <c r="AH270" s="265"/>
      <c r="AI270" s="265"/>
      <c r="AJ270" s="265"/>
      <c r="AK270" s="265"/>
      <c r="AL270" s="265"/>
      <c r="AM270" s="265"/>
      <c r="AN270" s="265"/>
      <c r="AO270" s="265"/>
      <c r="AP270" s="265"/>
      <c r="AQ270" s="265"/>
      <c r="AR270" s="265"/>
      <c r="AS270" s="265"/>
      <c r="AT270" s="265"/>
      <c r="AU270" s="265"/>
      <c r="AV270" s="265"/>
      <c r="AW270" s="265"/>
      <c r="AX270" s="265"/>
      <c r="AY270" s="265"/>
      <c r="AZ270" s="265"/>
      <c r="BA270" s="265"/>
      <c r="BB270" s="265"/>
      <c r="BC270" s="265"/>
      <c r="BD270" s="265"/>
      <c r="BE270" s="265"/>
      <c r="BF270" s="265"/>
      <c r="BG270" s="265"/>
      <c r="BH270" s="265"/>
      <c r="BI270" s="265"/>
      <c r="BJ270" s="265"/>
      <c r="BK270" s="265"/>
      <c r="BL270" s="265"/>
      <c r="BM270" s="265"/>
      <c r="BN270" s="265"/>
      <c r="BO270" s="265"/>
      <c r="BP270" s="268"/>
      <c r="BQ270" s="268"/>
      <c r="BR270" s="268"/>
      <c r="BS270" s="268"/>
      <c r="BT270" s="268"/>
      <c r="BU270" s="268"/>
      <c r="BV270" s="268"/>
      <c r="BW270" s="268"/>
      <c r="BX270" s="268"/>
      <c r="BY270" s="268"/>
      <c r="BZ270" s="268"/>
      <c r="CA270" s="268"/>
      <c r="CB270" s="268"/>
      <c r="CC270" s="268"/>
      <c r="CD270" s="268"/>
    </row>
    <row r="271" spans="1:82" ht="15.75" customHeight="1">
      <c r="A271" s="268"/>
      <c r="B271" s="268"/>
      <c r="C271" s="268"/>
      <c r="D271" s="268"/>
      <c r="E271" s="268"/>
      <c r="F271" s="268"/>
      <c r="G271" s="268"/>
      <c r="H271" s="268"/>
      <c r="I271" s="268"/>
      <c r="J271" s="268"/>
      <c r="K271" s="268"/>
      <c r="L271" s="271"/>
      <c r="M271" s="262"/>
      <c r="N271" s="263"/>
      <c r="O271" s="263"/>
      <c r="P271" s="263"/>
      <c r="Q271" s="263"/>
      <c r="R271" s="263"/>
      <c r="S271" s="263"/>
      <c r="T271" s="263"/>
      <c r="U271" s="263"/>
      <c r="V271" s="268"/>
      <c r="W271" s="269"/>
      <c r="X271" s="265"/>
      <c r="Y271" s="263"/>
      <c r="Z271" s="263"/>
      <c r="AA271" s="263"/>
      <c r="AB271" s="263"/>
      <c r="AC271" s="263"/>
      <c r="AD271" s="263"/>
      <c r="AE271" s="263"/>
      <c r="AF271" s="263"/>
      <c r="AG271" s="265"/>
      <c r="AH271" s="265"/>
      <c r="AI271" s="265"/>
      <c r="AJ271" s="265"/>
      <c r="AK271" s="265"/>
      <c r="AL271" s="265"/>
      <c r="AM271" s="265"/>
      <c r="AN271" s="265"/>
      <c r="AO271" s="265"/>
      <c r="AP271" s="265"/>
      <c r="AQ271" s="265"/>
      <c r="AR271" s="265"/>
      <c r="AS271" s="265"/>
      <c r="AT271" s="265"/>
      <c r="AU271" s="265"/>
      <c r="AV271" s="265"/>
      <c r="AW271" s="265"/>
      <c r="AX271" s="265"/>
      <c r="AY271" s="265"/>
      <c r="AZ271" s="265"/>
      <c r="BA271" s="265"/>
      <c r="BB271" s="265"/>
      <c r="BC271" s="265"/>
      <c r="BD271" s="265"/>
      <c r="BE271" s="265"/>
      <c r="BF271" s="265"/>
      <c r="BG271" s="265"/>
      <c r="BH271" s="265"/>
      <c r="BI271" s="265"/>
      <c r="BJ271" s="265"/>
      <c r="BK271" s="265"/>
      <c r="BL271" s="265"/>
      <c r="BM271" s="265"/>
      <c r="BN271" s="265"/>
      <c r="BO271" s="265"/>
      <c r="BP271" s="268"/>
      <c r="BQ271" s="268"/>
      <c r="BR271" s="268"/>
      <c r="BS271" s="268"/>
      <c r="BT271" s="268"/>
      <c r="BU271" s="268"/>
      <c r="BV271" s="268"/>
      <c r="BW271" s="268"/>
      <c r="BX271" s="268"/>
      <c r="BY271" s="268"/>
      <c r="BZ271" s="268"/>
      <c r="CA271" s="268"/>
      <c r="CB271" s="268"/>
      <c r="CC271" s="268"/>
      <c r="CD271" s="268"/>
    </row>
    <row r="272" spans="1:82" ht="15.75" customHeight="1">
      <c r="A272" s="268"/>
      <c r="B272" s="268"/>
      <c r="C272" s="268"/>
      <c r="D272" s="268"/>
      <c r="E272" s="268"/>
      <c r="F272" s="268"/>
      <c r="G272" s="268"/>
      <c r="H272" s="268"/>
      <c r="I272" s="268"/>
      <c r="J272" s="268"/>
      <c r="K272" s="268"/>
      <c r="L272" s="271"/>
      <c r="M272" s="262"/>
      <c r="N272" s="263"/>
      <c r="O272" s="263"/>
      <c r="P272" s="263"/>
      <c r="Q272" s="263"/>
      <c r="R272" s="263"/>
      <c r="S272" s="263"/>
      <c r="T272" s="263"/>
      <c r="U272" s="263"/>
      <c r="V272" s="268"/>
      <c r="W272" s="269"/>
      <c r="X272" s="265"/>
      <c r="Y272" s="263"/>
      <c r="Z272" s="263"/>
      <c r="AA272" s="263"/>
      <c r="AB272" s="263"/>
      <c r="AC272" s="263"/>
      <c r="AD272" s="263"/>
      <c r="AE272" s="263"/>
      <c r="AF272" s="263"/>
      <c r="AG272" s="265"/>
      <c r="AH272" s="265"/>
      <c r="AI272" s="265"/>
      <c r="AJ272" s="265"/>
      <c r="AK272" s="265"/>
      <c r="AL272" s="265"/>
      <c r="AM272" s="265"/>
      <c r="AN272" s="265"/>
      <c r="AO272" s="265"/>
      <c r="AP272" s="265"/>
      <c r="AQ272" s="265"/>
      <c r="AR272" s="265"/>
      <c r="AS272" s="265"/>
      <c r="AT272" s="265"/>
      <c r="AU272" s="265"/>
      <c r="AV272" s="265"/>
      <c r="AW272" s="265"/>
      <c r="AX272" s="265"/>
      <c r="AY272" s="265"/>
      <c r="AZ272" s="265"/>
      <c r="BA272" s="265"/>
      <c r="BB272" s="265"/>
      <c r="BC272" s="265"/>
      <c r="BD272" s="265"/>
      <c r="BE272" s="265"/>
      <c r="BF272" s="265"/>
      <c r="BG272" s="265"/>
      <c r="BH272" s="265"/>
      <c r="BI272" s="265"/>
      <c r="BJ272" s="265"/>
      <c r="BK272" s="265"/>
      <c r="BL272" s="265"/>
      <c r="BM272" s="265"/>
      <c r="BN272" s="265"/>
      <c r="BO272" s="265"/>
      <c r="BP272" s="268"/>
      <c r="BQ272" s="268"/>
      <c r="BR272" s="268"/>
      <c r="BS272" s="268"/>
      <c r="BT272" s="268"/>
      <c r="BU272" s="268"/>
      <c r="BV272" s="268"/>
      <c r="BW272" s="268"/>
      <c r="BX272" s="268"/>
      <c r="BY272" s="268"/>
      <c r="BZ272" s="268"/>
      <c r="CA272" s="268"/>
      <c r="CB272" s="268"/>
      <c r="CC272" s="268"/>
      <c r="CD272" s="268"/>
    </row>
    <row r="273" spans="1:82" ht="15.75" customHeight="1">
      <c r="A273" s="268"/>
      <c r="B273" s="268"/>
      <c r="C273" s="268"/>
      <c r="D273" s="268"/>
      <c r="E273" s="268"/>
      <c r="F273" s="268"/>
      <c r="G273" s="268"/>
      <c r="H273" s="268"/>
      <c r="I273" s="268"/>
      <c r="J273" s="268"/>
      <c r="K273" s="268"/>
      <c r="L273" s="271"/>
      <c r="M273" s="262"/>
      <c r="N273" s="263"/>
      <c r="O273" s="263"/>
      <c r="P273" s="263"/>
      <c r="Q273" s="263"/>
      <c r="R273" s="263"/>
      <c r="S273" s="263"/>
      <c r="T273" s="263"/>
      <c r="U273" s="263"/>
      <c r="V273" s="268"/>
      <c r="W273" s="269"/>
      <c r="X273" s="265"/>
      <c r="Y273" s="263"/>
      <c r="Z273" s="263"/>
      <c r="AA273" s="263"/>
      <c r="AB273" s="263"/>
      <c r="AC273" s="263"/>
      <c r="AD273" s="263"/>
      <c r="AE273" s="263"/>
      <c r="AF273" s="263"/>
      <c r="AG273" s="265"/>
      <c r="AH273" s="265"/>
      <c r="AI273" s="265"/>
      <c r="AJ273" s="265"/>
      <c r="AK273" s="265"/>
      <c r="AL273" s="265"/>
      <c r="AM273" s="265"/>
      <c r="AN273" s="265"/>
      <c r="AO273" s="265"/>
      <c r="AP273" s="265"/>
      <c r="AQ273" s="265"/>
      <c r="AR273" s="265"/>
      <c r="AS273" s="265"/>
      <c r="AT273" s="265"/>
      <c r="AU273" s="265"/>
      <c r="AV273" s="265"/>
      <c r="AW273" s="265"/>
      <c r="AX273" s="265"/>
      <c r="AY273" s="265"/>
      <c r="AZ273" s="265"/>
      <c r="BA273" s="265"/>
      <c r="BB273" s="265"/>
      <c r="BC273" s="265"/>
      <c r="BD273" s="265"/>
      <c r="BE273" s="265"/>
      <c r="BF273" s="265"/>
      <c r="BG273" s="265"/>
      <c r="BH273" s="265"/>
      <c r="BI273" s="265"/>
      <c r="BJ273" s="265"/>
      <c r="BK273" s="265"/>
      <c r="BL273" s="265"/>
      <c r="BM273" s="265"/>
      <c r="BN273" s="265"/>
      <c r="BO273" s="265"/>
      <c r="BP273" s="268"/>
      <c r="BQ273" s="268"/>
      <c r="BR273" s="268"/>
      <c r="BS273" s="268"/>
      <c r="BT273" s="268"/>
      <c r="BU273" s="268"/>
      <c r="BV273" s="268"/>
      <c r="BW273" s="268"/>
      <c r="BX273" s="268"/>
      <c r="BY273" s="268"/>
      <c r="BZ273" s="268"/>
      <c r="CA273" s="268"/>
      <c r="CB273" s="268"/>
      <c r="CC273" s="268"/>
      <c r="CD273" s="268"/>
    </row>
    <row r="274" spans="1:82" ht="15.75" customHeight="1">
      <c r="A274" s="268"/>
      <c r="B274" s="268"/>
      <c r="C274" s="268"/>
      <c r="D274" s="268"/>
      <c r="E274" s="268"/>
      <c r="F274" s="268"/>
      <c r="G274" s="268"/>
      <c r="H274" s="268"/>
      <c r="I274" s="268"/>
      <c r="J274" s="268"/>
      <c r="K274" s="268"/>
      <c r="L274" s="271"/>
      <c r="M274" s="262"/>
      <c r="N274" s="263"/>
      <c r="O274" s="263"/>
      <c r="P274" s="263"/>
      <c r="Q274" s="263"/>
      <c r="R274" s="263"/>
      <c r="S274" s="263"/>
      <c r="T274" s="263"/>
      <c r="U274" s="263"/>
      <c r="V274" s="268"/>
      <c r="W274" s="269"/>
      <c r="X274" s="265"/>
      <c r="Y274" s="263"/>
      <c r="Z274" s="263"/>
      <c r="AA274" s="263"/>
      <c r="AB274" s="263"/>
      <c r="AC274" s="263"/>
      <c r="AD274" s="263"/>
      <c r="AE274" s="263"/>
      <c r="AF274" s="263"/>
      <c r="AG274" s="265"/>
      <c r="AH274" s="265"/>
      <c r="AI274" s="265"/>
      <c r="AJ274" s="265"/>
      <c r="AK274" s="265"/>
      <c r="AL274" s="265"/>
      <c r="AM274" s="265"/>
      <c r="AN274" s="265"/>
      <c r="AO274" s="265"/>
      <c r="AP274" s="265"/>
      <c r="AQ274" s="265"/>
      <c r="AR274" s="265"/>
      <c r="AS274" s="265"/>
      <c r="AT274" s="265"/>
      <c r="AU274" s="265"/>
      <c r="AV274" s="265"/>
      <c r="AW274" s="265"/>
      <c r="AX274" s="265"/>
      <c r="AY274" s="265"/>
      <c r="AZ274" s="265"/>
      <c r="BA274" s="265"/>
      <c r="BB274" s="265"/>
      <c r="BC274" s="265"/>
      <c r="BD274" s="265"/>
      <c r="BE274" s="265"/>
      <c r="BF274" s="265"/>
      <c r="BG274" s="265"/>
      <c r="BH274" s="265"/>
      <c r="BI274" s="265"/>
      <c r="BJ274" s="265"/>
      <c r="BK274" s="265"/>
      <c r="BL274" s="265"/>
      <c r="BM274" s="265"/>
      <c r="BN274" s="265"/>
      <c r="BO274" s="265"/>
      <c r="BP274" s="268"/>
      <c r="BQ274" s="268"/>
      <c r="BR274" s="268"/>
      <c r="BS274" s="268"/>
      <c r="BT274" s="268"/>
      <c r="BU274" s="268"/>
      <c r="BV274" s="268"/>
      <c r="BW274" s="268"/>
      <c r="BX274" s="268"/>
      <c r="BY274" s="268"/>
      <c r="BZ274" s="268"/>
      <c r="CA274" s="268"/>
      <c r="CB274" s="268"/>
      <c r="CC274" s="268"/>
      <c r="CD274" s="268"/>
    </row>
    <row r="275" spans="1:82" ht="15.75" customHeight="1">
      <c r="A275" s="268"/>
      <c r="B275" s="268"/>
      <c r="C275" s="268"/>
      <c r="D275" s="268"/>
      <c r="E275" s="268"/>
      <c r="F275" s="268"/>
      <c r="G275" s="268"/>
      <c r="H275" s="268"/>
      <c r="I275" s="268"/>
      <c r="J275" s="268"/>
      <c r="K275" s="268"/>
      <c r="L275" s="271"/>
      <c r="M275" s="262"/>
      <c r="N275" s="263"/>
      <c r="O275" s="263"/>
      <c r="P275" s="263"/>
      <c r="Q275" s="263"/>
      <c r="R275" s="263"/>
      <c r="S275" s="263"/>
      <c r="T275" s="263"/>
      <c r="U275" s="263"/>
      <c r="V275" s="268"/>
      <c r="W275" s="269"/>
      <c r="X275" s="265"/>
      <c r="Y275" s="263"/>
      <c r="Z275" s="263"/>
      <c r="AA275" s="263"/>
      <c r="AB275" s="263"/>
      <c r="AC275" s="263"/>
      <c r="AD275" s="263"/>
      <c r="AE275" s="263"/>
      <c r="AF275" s="263"/>
      <c r="AG275" s="265"/>
      <c r="AH275" s="265"/>
      <c r="AI275" s="265"/>
      <c r="AJ275" s="265"/>
      <c r="AK275" s="265"/>
      <c r="AL275" s="265"/>
      <c r="AM275" s="265"/>
      <c r="AN275" s="265"/>
      <c r="AO275" s="265"/>
      <c r="AP275" s="265"/>
      <c r="AQ275" s="265"/>
      <c r="AR275" s="265"/>
      <c r="AS275" s="265"/>
      <c r="AT275" s="265"/>
      <c r="AU275" s="265"/>
      <c r="AV275" s="265"/>
      <c r="AW275" s="265"/>
      <c r="AX275" s="265"/>
      <c r="AY275" s="265"/>
      <c r="AZ275" s="265"/>
      <c r="BA275" s="265"/>
      <c r="BB275" s="265"/>
      <c r="BC275" s="265"/>
      <c r="BD275" s="265"/>
      <c r="BE275" s="265"/>
      <c r="BF275" s="265"/>
      <c r="BG275" s="265"/>
      <c r="BH275" s="265"/>
      <c r="BI275" s="265"/>
      <c r="BJ275" s="265"/>
      <c r="BK275" s="265"/>
      <c r="BL275" s="265"/>
      <c r="BM275" s="265"/>
      <c r="BN275" s="265"/>
      <c r="BO275" s="265"/>
      <c r="BP275" s="268"/>
      <c r="BQ275" s="268"/>
      <c r="BR275" s="268"/>
      <c r="BS275" s="268"/>
      <c r="BT275" s="268"/>
      <c r="BU275" s="268"/>
      <c r="BV275" s="268"/>
      <c r="BW275" s="268"/>
      <c r="BX275" s="268"/>
      <c r="BY275" s="268"/>
      <c r="BZ275" s="268"/>
      <c r="CA275" s="268"/>
      <c r="CB275" s="268"/>
      <c r="CC275" s="268"/>
      <c r="CD275" s="268"/>
    </row>
    <row r="276" spans="1:82" ht="15.75" customHeight="1">
      <c r="A276" s="268"/>
      <c r="B276" s="268"/>
      <c r="C276" s="268"/>
      <c r="D276" s="268"/>
      <c r="E276" s="268"/>
      <c r="F276" s="268"/>
      <c r="G276" s="268"/>
      <c r="H276" s="268"/>
      <c r="I276" s="268"/>
      <c r="J276" s="268"/>
      <c r="K276" s="268"/>
      <c r="L276" s="271"/>
      <c r="M276" s="262"/>
      <c r="N276" s="263"/>
      <c r="O276" s="263"/>
      <c r="P276" s="263"/>
      <c r="Q276" s="263"/>
      <c r="R276" s="263"/>
      <c r="S276" s="263"/>
      <c r="T276" s="263"/>
      <c r="U276" s="263"/>
      <c r="V276" s="268"/>
      <c r="W276" s="269"/>
      <c r="X276" s="265"/>
      <c r="Y276" s="263"/>
      <c r="Z276" s="263"/>
      <c r="AA276" s="263"/>
      <c r="AB276" s="263"/>
      <c r="AC276" s="263"/>
      <c r="AD276" s="263"/>
      <c r="AE276" s="263"/>
      <c r="AF276" s="263"/>
      <c r="AG276" s="265"/>
      <c r="AH276" s="265"/>
      <c r="AI276" s="265"/>
      <c r="AJ276" s="265"/>
      <c r="AK276" s="265"/>
      <c r="AL276" s="265"/>
      <c r="AM276" s="265"/>
      <c r="AN276" s="265"/>
      <c r="AO276" s="265"/>
      <c r="AP276" s="265"/>
      <c r="AQ276" s="265"/>
      <c r="AR276" s="265"/>
      <c r="AS276" s="265"/>
      <c r="AT276" s="265"/>
      <c r="AU276" s="265"/>
      <c r="AV276" s="265"/>
      <c r="AW276" s="265"/>
      <c r="AX276" s="265"/>
      <c r="AY276" s="265"/>
      <c r="AZ276" s="265"/>
      <c r="BA276" s="265"/>
      <c r="BB276" s="265"/>
      <c r="BC276" s="265"/>
      <c r="BD276" s="265"/>
      <c r="BE276" s="265"/>
      <c r="BF276" s="265"/>
      <c r="BG276" s="265"/>
      <c r="BH276" s="265"/>
      <c r="BI276" s="265"/>
      <c r="BJ276" s="265"/>
      <c r="BK276" s="265"/>
      <c r="BL276" s="265"/>
      <c r="BM276" s="265"/>
      <c r="BN276" s="265"/>
      <c r="BO276" s="265"/>
      <c r="BP276" s="268"/>
      <c r="BQ276" s="268"/>
      <c r="BR276" s="268"/>
      <c r="BS276" s="268"/>
      <c r="BT276" s="268"/>
      <c r="BU276" s="268"/>
      <c r="BV276" s="268"/>
      <c r="BW276" s="268"/>
      <c r="BX276" s="268"/>
      <c r="BY276" s="268"/>
      <c r="BZ276" s="268"/>
      <c r="CA276" s="268"/>
      <c r="CB276" s="268"/>
      <c r="CC276" s="268"/>
      <c r="CD276" s="268"/>
    </row>
    <row r="277" spans="1:82" ht="15.75" customHeight="1">
      <c r="A277" s="268"/>
      <c r="B277" s="268"/>
      <c r="C277" s="268"/>
      <c r="D277" s="268"/>
      <c r="E277" s="268"/>
      <c r="F277" s="268"/>
      <c r="G277" s="268"/>
      <c r="H277" s="268"/>
      <c r="I277" s="268"/>
      <c r="J277" s="268"/>
      <c r="K277" s="268"/>
      <c r="L277" s="271"/>
      <c r="M277" s="262"/>
      <c r="N277" s="263"/>
      <c r="O277" s="263"/>
      <c r="P277" s="263"/>
      <c r="Q277" s="263"/>
      <c r="R277" s="263"/>
      <c r="S277" s="263"/>
      <c r="T277" s="263"/>
      <c r="U277" s="263"/>
      <c r="V277" s="268"/>
      <c r="W277" s="269"/>
      <c r="X277" s="265"/>
      <c r="Y277" s="263"/>
      <c r="Z277" s="263"/>
      <c r="AA277" s="263"/>
      <c r="AB277" s="263"/>
      <c r="AC277" s="263"/>
      <c r="AD277" s="263"/>
      <c r="AE277" s="263"/>
      <c r="AF277" s="263"/>
      <c r="AG277" s="265"/>
      <c r="AH277" s="265"/>
      <c r="AI277" s="265"/>
      <c r="AJ277" s="265"/>
      <c r="AK277" s="265"/>
      <c r="AL277" s="265"/>
      <c r="AM277" s="265"/>
      <c r="AN277" s="265"/>
      <c r="AO277" s="265"/>
      <c r="AP277" s="265"/>
      <c r="AQ277" s="265"/>
      <c r="AR277" s="265"/>
      <c r="AS277" s="265"/>
      <c r="AT277" s="265"/>
      <c r="AU277" s="265"/>
      <c r="AV277" s="265"/>
      <c r="AW277" s="265"/>
      <c r="AX277" s="265"/>
      <c r="AY277" s="265"/>
      <c r="AZ277" s="265"/>
      <c r="BA277" s="265"/>
      <c r="BB277" s="265"/>
      <c r="BC277" s="265"/>
      <c r="BD277" s="265"/>
      <c r="BE277" s="265"/>
      <c r="BF277" s="265"/>
      <c r="BG277" s="265"/>
      <c r="BH277" s="265"/>
      <c r="BI277" s="265"/>
      <c r="BJ277" s="265"/>
      <c r="BK277" s="265"/>
      <c r="BL277" s="265"/>
      <c r="BM277" s="265"/>
      <c r="BN277" s="265"/>
      <c r="BO277" s="265"/>
      <c r="BP277" s="268"/>
      <c r="BQ277" s="268"/>
      <c r="BR277" s="268"/>
      <c r="BS277" s="268"/>
      <c r="BT277" s="268"/>
      <c r="BU277" s="268"/>
      <c r="BV277" s="268"/>
      <c r="BW277" s="268"/>
      <c r="BX277" s="268"/>
      <c r="BY277" s="268"/>
      <c r="BZ277" s="268"/>
      <c r="CA277" s="268"/>
      <c r="CB277" s="268"/>
      <c r="CC277" s="268"/>
      <c r="CD277" s="268"/>
    </row>
    <row r="278" spans="1:82" ht="15.75" customHeight="1">
      <c r="A278" s="268"/>
      <c r="B278" s="268"/>
      <c r="C278" s="268"/>
      <c r="D278" s="268"/>
      <c r="E278" s="268"/>
      <c r="F278" s="268"/>
      <c r="G278" s="268"/>
      <c r="H278" s="268"/>
      <c r="I278" s="268"/>
      <c r="J278" s="268"/>
      <c r="K278" s="268"/>
      <c r="L278" s="271"/>
      <c r="M278" s="262"/>
      <c r="N278" s="263"/>
      <c r="O278" s="263"/>
      <c r="P278" s="263"/>
      <c r="Q278" s="263"/>
      <c r="R278" s="263"/>
      <c r="S278" s="263"/>
      <c r="T278" s="263"/>
      <c r="U278" s="263"/>
      <c r="V278" s="268"/>
      <c r="W278" s="269"/>
      <c r="X278" s="265"/>
      <c r="Y278" s="263"/>
      <c r="Z278" s="263"/>
      <c r="AA278" s="263"/>
      <c r="AB278" s="263"/>
      <c r="AC278" s="263"/>
      <c r="AD278" s="263"/>
      <c r="AE278" s="263"/>
      <c r="AF278" s="263"/>
      <c r="AG278" s="265"/>
      <c r="AH278" s="265"/>
      <c r="AI278" s="265"/>
      <c r="AJ278" s="265"/>
      <c r="AK278" s="265"/>
      <c r="AL278" s="265"/>
      <c r="AM278" s="265"/>
      <c r="AN278" s="265"/>
      <c r="AO278" s="265"/>
      <c r="AP278" s="265"/>
      <c r="AQ278" s="265"/>
      <c r="AR278" s="265"/>
      <c r="AS278" s="265"/>
      <c r="AT278" s="265"/>
      <c r="AU278" s="265"/>
      <c r="AV278" s="265"/>
      <c r="AW278" s="265"/>
      <c r="AX278" s="265"/>
      <c r="AY278" s="265"/>
      <c r="AZ278" s="265"/>
      <c r="BA278" s="265"/>
      <c r="BB278" s="265"/>
      <c r="BC278" s="265"/>
      <c r="BD278" s="265"/>
      <c r="BE278" s="265"/>
      <c r="BF278" s="265"/>
      <c r="BG278" s="265"/>
      <c r="BH278" s="265"/>
      <c r="BI278" s="265"/>
      <c r="BJ278" s="265"/>
      <c r="BK278" s="265"/>
      <c r="BL278" s="265"/>
      <c r="BM278" s="265"/>
      <c r="BN278" s="265"/>
      <c r="BO278" s="265"/>
      <c r="BP278" s="268"/>
      <c r="BQ278" s="268"/>
      <c r="BR278" s="268"/>
      <c r="BS278" s="268"/>
      <c r="BT278" s="268"/>
      <c r="BU278" s="268"/>
      <c r="BV278" s="268"/>
      <c r="BW278" s="268"/>
      <c r="BX278" s="268"/>
      <c r="BY278" s="268"/>
      <c r="BZ278" s="268"/>
      <c r="CA278" s="268"/>
      <c r="CB278" s="268"/>
      <c r="CC278" s="268"/>
      <c r="CD278" s="268"/>
    </row>
    <row r="279" spans="1:82" ht="15.75" customHeight="1">
      <c r="A279" s="268"/>
      <c r="B279" s="268"/>
      <c r="C279" s="268"/>
      <c r="D279" s="268"/>
      <c r="E279" s="268"/>
      <c r="F279" s="268"/>
      <c r="G279" s="268"/>
      <c r="H279" s="268"/>
      <c r="I279" s="268"/>
      <c r="J279" s="268"/>
      <c r="K279" s="268"/>
      <c r="L279" s="271"/>
      <c r="M279" s="262"/>
      <c r="N279" s="263"/>
      <c r="O279" s="263"/>
      <c r="P279" s="263"/>
      <c r="Q279" s="263"/>
      <c r="R279" s="263"/>
      <c r="S279" s="263"/>
      <c r="T279" s="263"/>
      <c r="U279" s="263"/>
      <c r="V279" s="268"/>
      <c r="W279" s="269"/>
      <c r="X279" s="265"/>
      <c r="Y279" s="263"/>
      <c r="Z279" s="263"/>
      <c r="AA279" s="263"/>
      <c r="AB279" s="263"/>
      <c r="AC279" s="263"/>
      <c r="AD279" s="263"/>
      <c r="AE279" s="263"/>
      <c r="AF279" s="263"/>
      <c r="AG279" s="265"/>
      <c r="AH279" s="265"/>
      <c r="AI279" s="265"/>
      <c r="AJ279" s="265"/>
      <c r="AK279" s="265"/>
      <c r="AL279" s="265"/>
      <c r="AM279" s="265"/>
      <c r="AN279" s="265"/>
      <c r="AO279" s="265"/>
      <c r="AP279" s="265"/>
      <c r="AQ279" s="265"/>
      <c r="AR279" s="265"/>
      <c r="AS279" s="265"/>
      <c r="AT279" s="265"/>
      <c r="AU279" s="265"/>
      <c r="AV279" s="265"/>
      <c r="AW279" s="265"/>
      <c r="AX279" s="265"/>
      <c r="AY279" s="265"/>
      <c r="AZ279" s="265"/>
      <c r="BA279" s="265"/>
      <c r="BB279" s="265"/>
      <c r="BC279" s="265"/>
      <c r="BD279" s="265"/>
      <c r="BE279" s="265"/>
      <c r="BF279" s="265"/>
      <c r="BG279" s="265"/>
      <c r="BH279" s="265"/>
      <c r="BI279" s="265"/>
      <c r="BJ279" s="265"/>
      <c r="BK279" s="265"/>
      <c r="BL279" s="265"/>
      <c r="BM279" s="265"/>
      <c r="BN279" s="265"/>
      <c r="BO279" s="265"/>
      <c r="BP279" s="268"/>
      <c r="BQ279" s="268"/>
      <c r="BR279" s="268"/>
      <c r="BS279" s="268"/>
      <c r="BT279" s="268"/>
      <c r="BU279" s="268"/>
      <c r="BV279" s="268"/>
      <c r="BW279" s="268"/>
      <c r="BX279" s="268"/>
      <c r="BY279" s="268"/>
      <c r="BZ279" s="268"/>
      <c r="CA279" s="268"/>
      <c r="CB279" s="268"/>
      <c r="CC279" s="268"/>
      <c r="CD279" s="268"/>
    </row>
    <row r="280" spans="1:82" ht="15.75" customHeight="1">
      <c r="A280" s="268"/>
      <c r="B280" s="268"/>
      <c r="C280" s="268"/>
      <c r="D280" s="268"/>
      <c r="E280" s="268"/>
      <c r="F280" s="268"/>
      <c r="G280" s="268"/>
      <c r="H280" s="268"/>
      <c r="I280" s="268"/>
      <c r="J280" s="268"/>
      <c r="K280" s="268"/>
      <c r="L280" s="271"/>
      <c r="M280" s="262"/>
      <c r="N280" s="263"/>
      <c r="O280" s="263"/>
      <c r="P280" s="263"/>
      <c r="Q280" s="263"/>
      <c r="R280" s="263"/>
      <c r="S280" s="263"/>
      <c r="T280" s="263"/>
      <c r="U280" s="263"/>
      <c r="V280" s="268"/>
      <c r="W280" s="269"/>
      <c r="X280" s="265"/>
      <c r="Y280" s="263"/>
      <c r="Z280" s="263"/>
      <c r="AA280" s="263"/>
      <c r="AB280" s="263"/>
      <c r="AC280" s="263"/>
      <c r="AD280" s="263"/>
      <c r="AE280" s="263"/>
      <c r="AF280" s="263"/>
      <c r="AG280" s="265"/>
      <c r="AH280" s="265"/>
      <c r="AI280" s="265"/>
      <c r="AJ280" s="265"/>
      <c r="AK280" s="265"/>
      <c r="AL280" s="265"/>
      <c r="AM280" s="265"/>
      <c r="AN280" s="265"/>
      <c r="AO280" s="265"/>
      <c r="AP280" s="265"/>
      <c r="AQ280" s="265"/>
      <c r="AR280" s="265"/>
      <c r="AS280" s="265"/>
      <c r="AT280" s="265"/>
      <c r="AU280" s="265"/>
      <c r="AV280" s="265"/>
      <c r="AW280" s="265"/>
      <c r="AX280" s="265"/>
      <c r="AY280" s="265"/>
      <c r="AZ280" s="265"/>
      <c r="BA280" s="265"/>
      <c r="BB280" s="265"/>
      <c r="BC280" s="265"/>
      <c r="BD280" s="265"/>
      <c r="BE280" s="265"/>
      <c r="BF280" s="265"/>
      <c r="BG280" s="265"/>
      <c r="BH280" s="265"/>
      <c r="BI280" s="265"/>
      <c r="BJ280" s="265"/>
      <c r="BK280" s="265"/>
      <c r="BL280" s="265"/>
      <c r="BM280" s="265"/>
      <c r="BN280" s="265"/>
      <c r="BO280" s="265"/>
      <c r="BP280" s="268"/>
      <c r="BQ280" s="268"/>
      <c r="BR280" s="268"/>
      <c r="BS280" s="268"/>
      <c r="BT280" s="268"/>
      <c r="BU280" s="268"/>
      <c r="BV280" s="268"/>
      <c r="BW280" s="268"/>
      <c r="BX280" s="268"/>
      <c r="BY280" s="268"/>
      <c r="BZ280" s="268"/>
      <c r="CA280" s="268"/>
      <c r="CB280" s="268"/>
      <c r="CC280" s="268"/>
      <c r="CD280" s="268"/>
    </row>
    <row r="281" spans="1:82" ht="15.75" customHeight="1">
      <c r="A281" s="268"/>
      <c r="B281" s="268"/>
      <c r="C281" s="268"/>
      <c r="D281" s="268"/>
      <c r="E281" s="268"/>
      <c r="F281" s="268"/>
      <c r="G281" s="268"/>
      <c r="H281" s="268"/>
      <c r="I281" s="268"/>
      <c r="J281" s="268"/>
      <c r="K281" s="268"/>
      <c r="L281" s="271"/>
      <c r="M281" s="262"/>
      <c r="N281" s="263"/>
      <c r="O281" s="263"/>
      <c r="P281" s="263"/>
      <c r="Q281" s="263"/>
      <c r="R281" s="263"/>
      <c r="S281" s="263"/>
      <c r="T281" s="263"/>
      <c r="U281" s="263"/>
      <c r="V281" s="268"/>
      <c r="W281" s="269"/>
      <c r="X281" s="265"/>
      <c r="Y281" s="263"/>
      <c r="Z281" s="263"/>
      <c r="AA281" s="263"/>
      <c r="AB281" s="263"/>
      <c r="AC281" s="263"/>
      <c r="AD281" s="263"/>
      <c r="AE281" s="263"/>
      <c r="AF281" s="263"/>
      <c r="AG281" s="265"/>
      <c r="AH281" s="265"/>
      <c r="AI281" s="265"/>
      <c r="AJ281" s="265"/>
      <c r="AK281" s="265"/>
      <c r="AL281" s="265"/>
      <c r="AM281" s="265"/>
      <c r="AN281" s="265"/>
      <c r="AO281" s="265"/>
      <c r="AP281" s="265"/>
      <c r="AQ281" s="265"/>
      <c r="AR281" s="265"/>
      <c r="AS281" s="265"/>
      <c r="AT281" s="265"/>
      <c r="AU281" s="265"/>
      <c r="AV281" s="265"/>
      <c r="AW281" s="265"/>
      <c r="AX281" s="265"/>
      <c r="AY281" s="265"/>
      <c r="AZ281" s="265"/>
      <c r="BA281" s="265"/>
      <c r="BB281" s="265"/>
      <c r="BC281" s="265"/>
      <c r="BD281" s="265"/>
      <c r="BE281" s="265"/>
      <c r="BF281" s="265"/>
      <c r="BG281" s="265"/>
      <c r="BH281" s="265"/>
      <c r="BI281" s="265"/>
      <c r="BJ281" s="265"/>
      <c r="BK281" s="265"/>
      <c r="BL281" s="265"/>
      <c r="BM281" s="265"/>
      <c r="BN281" s="265"/>
      <c r="BO281" s="265"/>
      <c r="BP281" s="268"/>
      <c r="BQ281" s="268"/>
      <c r="BR281" s="268"/>
      <c r="BS281" s="268"/>
      <c r="BT281" s="268"/>
      <c r="BU281" s="268"/>
      <c r="BV281" s="268"/>
      <c r="BW281" s="268"/>
      <c r="BX281" s="268"/>
      <c r="BY281" s="268"/>
      <c r="BZ281" s="268"/>
      <c r="CA281" s="268"/>
      <c r="CB281" s="268"/>
      <c r="CC281" s="268"/>
      <c r="CD281" s="268"/>
    </row>
    <row r="282" spans="1:82" ht="15.75" customHeight="1">
      <c r="A282" s="268"/>
      <c r="B282" s="268"/>
      <c r="C282" s="268"/>
      <c r="D282" s="268"/>
      <c r="E282" s="268"/>
      <c r="F282" s="268"/>
      <c r="G282" s="268"/>
      <c r="H282" s="268"/>
      <c r="I282" s="268"/>
      <c r="J282" s="268"/>
      <c r="K282" s="268"/>
      <c r="L282" s="271"/>
      <c r="M282" s="262"/>
      <c r="N282" s="263"/>
      <c r="O282" s="263"/>
      <c r="P282" s="263"/>
      <c r="Q282" s="263"/>
      <c r="R282" s="263"/>
      <c r="S282" s="263"/>
      <c r="T282" s="263"/>
      <c r="U282" s="263"/>
      <c r="V282" s="268"/>
      <c r="W282" s="269"/>
      <c r="X282" s="265"/>
      <c r="Y282" s="263"/>
      <c r="Z282" s="263"/>
      <c r="AA282" s="263"/>
      <c r="AB282" s="263"/>
      <c r="AC282" s="263"/>
      <c r="AD282" s="263"/>
      <c r="AE282" s="263"/>
      <c r="AF282" s="263"/>
      <c r="AG282" s="265"/>
      <c r="AH282" s="265"/>
      <c r="AI282" s="265"/>
      <c r="AJ282" s="265"/>
      <c r="AK282" s="265"/>
      <c r="AL282" s="265"/>
      <c r="AM282" s="265"/>
      <c r="AN282" s="265"/>
      <c r="AO282" s="265"/>
      <c r="AP282" s="265"/>
      <c r="AQ282" s="265"/>
      <c r="AR282" s="265"/>
      <c r="AS282" s="265"/>
      <c r="AT282" s="265"/>
      <c r="AU282" s="265"/>
      <c r="AV282" s="265"/>
      <c r="AW282" s="265"/>
      <c r="AX282" s="265"/>
      <c r="AY282" s="265"/>
      <c r="AZ282" s="265"/>
      <c r="BA282" s="265"/>
      <c r="BB282" s="265"/>
      <c r="BC282" s="265"/>
      <c r="BD282" s="265"/>
      <c r="BE282" s="265"/>
      <c r="BF282" s="265"/>
      <c r="BG282" s="265"/>
      <c r="BH282" s="265"/>
      <c r="BI282" s="265"/>
      <c r="BJ282" s="265"/>
      <c r="BK282" s="265"/>
      <c r="BL282" s="265"/>
      <c r="BM282" s="265"/>
      <c r="BN282" s="265"/>
      <c r="BO282" s="265"/>
      <c r="BP282" s="268"/>
      <c r="BQ282" s="268"/>
      <c r="BR282" s="268"/>
      <c r="BS282" s="268"/>
      <c r="BT282" s="268"/>
      <c r="BU282" s="268"/>
      <c r="BV282" s="268"/>
      <c r="BW282" s="268"/>
      <c r="BX282" s="268"/>
      <c r="BY282" s="268"/>
      <c r="BZ282" s="268"/>
      <c r="CA282" s="268"/>
      <c r="CB282" s="268"/>
      <c r="CC282" s="268"/>
      <c r="CD282" s="268"/>
    </row>
    <row r="283" spans="1:82" ht="15.75" customHeight="1">
      <c r="A283" s="268"/>
      <c r="B283" s="268"/>
      <c r="C283" s="268"/>
      <c r="D283" s="268"/>
      <c r="E283" s="268"/>
      <c r="F283" s="268"/>
      <c r="G283" s="268"/>
      <c r="H283" s="268"/>
      <c r="I283" s="268"/>
      <c r="J283" s="268"/>
      <c r="K283" s="268"/>
      <c r="L283" s="271"/>
      <c r="M283" s="262"/>
      <c r="N283" s="263"/>
      <c r="O283" s="263"/>
      <c r="P283" s="263"/>
      <c r="Q283" s="263"/>
      <c r="R283" s="263"/>
      <c r="S283" s="263"/>
      <c r="T283" s="263"/>
      <c r="U283" s="263"/>
      <c r="V283" s="268"/>
      <c r="W283" s="269"/>
      <c r="X283" s="265"/>
      <c r="Y283" s="263"/>
      <c r="Z283" s="263"/>
      <c r="AA283" s="263"/>
      <c r="AB283" s="263"/>
      <c r="AC283" s="263"/>
      <c r="AD283" s="263"/>
      <c r="AE283" s="263"/>
      <c r="AF283" s="263"/>
      <c r="AG283" s="265"/>
      <c r="AH283" s="265"/>
      <c r="AI283" s="265"/>
      <c r="AJ283" s="265"/>
      <c r="AK283" s="265"/>
      <c r="AL283" s="265"/>
      <c r="AM283" s="265"/>
      <c r="AN283" s="265"/>
      <c r="AO283" s="265"/>
      <c r="AP283" s="265"/>
      <c r="AQ283" s="265"/>
      <c r="AR283" s="265"/>
      <c r="AS283" s="265"/>
      <c r="AT283" s="265"/>
      <c r="AU283" s="265"/>
      <c r="AV283" s="265"/>
      <c r="AW283" s="265"/>
      <c r="AX283" s="265"/>
      <c r="AY283" s="265"/>
      <c r="AZ283" s="265"/>
      <c r="BA283" s="265"/>
      <c r="BB283" s="265"/>
      <c r="BC283" s="265"/>
      <c r="BD283" s="265"/>
      <c r="BE283" s="265"/>
      <c r="BF283" s="265"/>
      <c r="BG283" s="265"/>
      <c r="BH283" s="265"/>
      <c r="BI283" s="265"/>
      <c r="BJ283" s="265"/>
      <c r="BK283" s="265"/>
      <c r="BL283" s="265"/>
      <c r="BM283" s="265"/>
      <c r="BN283" s="265"/>
      <c r="BO283" s="265"/>
      <c r="BP283" s="268"/>
      <c r="BQ283" s="268"/>
      <c r="BR283" s="268"/>
      <c r="BS283" s="268"/>
      <c r="BT283" s="268"/>
      <c r="BU283" s="268"/>
      <c r="BV283" s="268"/>
      <c r="BW283" s="268"/>
      <c r="BX283" s="268"/>
      <c r="BY283" s="268"/>
      <c r="BZ283" s="268"/>
      <c r="CA283" s="268"/>
      <c r="CB283" s="268"/>
      <c r="CC283" s="268"/>
      <c r="CD283" s="268"/>
    </row>
    <row r="284" spans="1:82" ht="15.75" customHeight="1">
      <c r="A284" s="268"/>
      <c r="B284" s="268"/>
      <c r="C284" s="268"/>
      <c r="D284" s="268"/>
      <c r="E284" s="268"/>
      <c r="F284" s="268"/>
      <c r="G284" s="268"/>
      <c r="H284" s="268"/>
      <c r="I284" s="268"/>
      <c r="J284" s="268"/>
      <c r="K284" s="268"/>
      <c r="L284" s="271"/>
      <c r="M284" s="262"/>
      <c r="N284" s="263"/>
      <c r="O284" s="263"/>
      <c r="P284" s="263"/>
      <c r="Q284" s="263"/>
      <c r="R284" s="263"/>
      <c r="S284" s="263"/>
      <c r="T284" s="263"/>
      <c r="U284" s="263"/>
      <c r="V284" s="268"/>
      <c r="W284" s="269"/>
      <c r="X284" s="265"/>
      <c r="Y284" s="263"/>
      <c r="Z284" s="263"/>
      <c r="AA284" s="263"/>
      <c r="AB284" s="263"/>
      <c r="AC284" s="263"/>
      <c r="AD284" s="263"/>
      <c r="AE284" s="263"/>
      <c r="AF284" s="263"/>
      <c r="AG284" s="265"/>
      <c r="AH284" s="265"/>
      <c r="AI284" s="265"/>
      <c r="AJ284" s="265"/>
      <c r="AK284" s="265"/>
      <c r="AL284" s="265"/>
      <c r="AM284" s="265"/>
      <c r="AN284" s="265"/>
      <c r="AO284" s="265"/>
      <c r="AP284" s="265"/>
      <c r="AQ284" s="265"/>
      <c r="AR284" s="265"/>
      <c r="AS284" s="265"/>
      <c r="AT284" s="265"/>
      <c r="AU284" s="265"/>
      <c r="AV284" s="265"/>
      <c r="AW284" s="265"/>
      <c r="AX284" s="265"/>
      <c r="AY284" s="265"/>
      <c r="AZ284" s="265"/>
      <c r="BA284" s="265"/>
      <c r="BB284" s="265"/>
      <c r="BC284" s="265"/>
      <c r="BD284" s="265"/>
      <c r="BE284" s="265"/>
      <c r="BF284" s="265"/>
      <c r="BG284" s="265"/>
      <c r="BH284" s="265"/>
      <c r="BI284" s="265"/>
      <c r="BJ284" s="265"/>
      <c r="BK284" s="265"/>
      <c r="BL284" s="265"/>
      <c r="BM284" s="265"/>
      <c r="BN284" s="265"/>
      <c r="BO284" s="265"/>
      <c r="BP284" s="268"/>
      <c r="BQ284" s="268"/>
      <c r="BR284" s="268"/>
      <c r="BS284" s="268"/>
      <c r="BT284" s="268"/>
      <c r="BU284" s="268"/>
      <c r="BV284" s="268"/>
      <c r="BW284" s="268"/>
      <c r="BX284" s="268"/>
      <c r="BY284" s="268"/>
      <c r="BZ284" s="268"/>
      <c r="CA284" s="268"/>
      <c r="CB284" s="268"/>
      <c r="CC284" s="268"/>
      <c r="CD284" s="268"/>
    </row>
    <row r="285" spans="1:82" ht="15.75" customHeight="1">
      <c r="A285" s="268"/>
      <c r="B285" s="268"/>
      <c r="C285" s="268"/>
      <c r="D285" s="268"/>
      <c r="E285" s="268"/>
      <c r="F285" s="268"/>
      <c r="G285" s="268"/>
      <c r="H285" s="268"/>
      <c r="I285" s="268"/>
      <c r="J285" s="268"/>
      <c r="K285" s="268"/>
      <c r="L285" s="271"/>
      <c r="M285" s="262"/>
      <c r="N285" s="263"/>
      <c r="O285" s="263"/>
      <c r="P285" s="263"/>
      <c r="Q285" s="263"/>
      <c r="R285" s="263"/>
      <c r="S285" s="263"/>
      <c r="T285" s="263"/>
      <c r="U285" s="263"/>
      <c r="V285" s="268"/>
      <c r="W285" s="269"/>
      <c r="X285" s="265"/>
      <c r="Y285" s="263"/>
      <c r="Z285" s="263"/>
      <c r="AA285" s="263"/>
      <c r="AB285" s="263"/>
      <c r="AC285" s="263"/>
      <c r="AD285" s="263"/>
      <c r="AE285" s="263"/>
      <c r="AF285" s="263"/>
      <c r="AG285" s="265"/>
      <c r="AH285" s="265"/>
      <c r="AI285" s="265"/>
      <c r="AJ285" s="265"/>
      <c r="AK285" s="265"/>
      <c r="AL285" s="265"/>
      <c r="AM285" s="265"/>
      <c r="AN285" s="265"/>
      <c r="AO285" s="265"/>
      <c r="AP285" s="265"/>
      <c r="AQ285" s="265"/>
      <c r="AR285" s="265"/>
      <c r="AS285" s="265"/>
      <c r="AT285" s="265"/>
      <c r="AU285" s="265"/>
      <c r="AV285" s="265"/>
      <c r="AW285" s="265"/>
      <c r="AX285" s="265"/>
      <c r="AY285" s="265"/>
      <c r="AZ285" s="265"/>
      <c r="BA285" s="265"/>
      <c r="BB285" s="265"/>
      <c r="BC285" s="265"/>
      <c r="BD285" s="265"/>
      <c r="BE285" s="265"/>
      <c r="BF285" s="265"/>
      <c r="BG285" s="265"/>
      <c r="BH285" s="265"/>
      <c r="BI285" s="265"/>
      <c r="BJ285" s="265"/>
      <c r="BK285" s="265"/>
      <c r="BL285" s="265"/>
      <c r="BM285" s="265"/>
      <c r="BN285" s="265"/>
      <c r="BO285" s="265"/>
      <c r="BP285" s="268"/>
      <c r="BQ285" s="268"/>
      <c r="BR285" s="268"/>
      <c r="BS285" s="268"/>
      <c r="BT285" s="268"/>
      <c r="BU285" s="268"/>
      <c r="BV285" s="268"/>
      <c r="BW285" s="268"/>
      <c r="BX285" s="268"/>
      <c r="BY285" s="268"/>
      <c r="BZ285" s="268"/>
      <c r="CA285" s="268"/>
      <c r="CB285" s="268"/>
      <c r="CC285" s="268"/>
      <c r="CD285" s="268"/>
    </row>
    <row r="286" spans="1:82" ht="15.75" customHeight="1">
      <c r="A286" s="268"/>
      <c r="B286" s="268"/>
      <c r="C286" s="268"/>
      <c r="D286" s="268"/>
      <c r="E286" s="268"/>
      <c r="F286" s="268"/>
      <c r="G286" s="268"/>
      <c r="H286" s="268"/>
      <c r="I286" s="268"/>
      <c r="J286" s="268"/>
      <c r="K286" s="268"/>
      <c r="L286" s="271"/>
      <c r="M286" s="262"/>
      <c r="N286" s="263"/>
      <c r="O286" s="263"/>
      <c r="P286" s="263"/>
      <c r="Q286" s="263"/>
      <c r="R286" s="263"/>
      <c r="S286" s="263"/>
      <c r="T286" s="263"/>
      <c r="U286" s="263"/>
      <c r="V286" s="268"/>
      <c r="W286" s="269"/>
      <c r="X286" s="265"/>
      <c r="Y286" s="263"/>
      <c r="Z286" s="263"/>
      <c r="AA286" s="263"/>
      <c r="AB286" s="263"/>
      <c r="AC286" s="263"/>
      <c r="AD286" s="263"/>
      <c r="AE286" s="263"/>
      <c r="AF286" s="263"/>
      <c r="AG286" s="265"/>
      <c r="AH286" s="265"/>
      <c r="AI286" s="265"/>
      <c r="AJ286" s="265"/>
      <c r="AK286" s="265"/>
      <c r="AL286" s="265"/>
      <c r="AM286" s="265"/>
      <c r="AN286" s="265"/>
      <c r="AO286" s="265"/>
      <c r="AP286" s="265"/>
      <c r="AQ286" s="265"/>
      <c r="AR286" s="265"/>
      <c r="AS286" s="265"/>
      <c r="AT286" s="265"/>
      <c r="AU286" s="265"/>
      <c r="AV286" s="265"/>
      <c r="AW286" s="265"/>
      <c r="AX286" s="265"/>
      <c r="AY286" s="265"/>
      <c r="AZ286" s="265"/>
      <c r="BA286" s="265"/>
      <c r="BB286" s="265"/>
      <c r="BC286" s="265"/>
      <c r="BD286" s="265"/>
      <c r="BE286" s="265"/>
      <c r="BF286" s="265"/>
      <c r="BG286" s="265"/>
      <c r="BH286" s="265"/>
      <c r="BI286" s="265"/>
      <c r="BJ286" s="265"/>
      <c r="BK286" s="265"/>
      <c r="BL286" s="265"/>
      <c r="BM286" s="265"/>
      <c r="BN286" s="265"/>
      <c r="BO286" s="265"/>
      <c r="BP286" s="268"/>
      <c r="BQ286" s="268"/>
      <c r="BR286" s="268"/>
      <c r="BS286" s="268"/>
      <c r="BT286" s="268"/>
      <c r="BU286" s="268"/>
      <c r="BV286" s="268"/>
      <c r="BW286" s="268"/>
      <c r="BX286" s="268"/>
      <c r="BY286" s="268"/>
      <c r="BZ286" s="268"/>
      <c r="CA286" s="268"/>
      <c r="CB286" s="268"/>
      <c r="CC286" s="268"/>
      <c r="CD286" s="268"/>
    </row>
    <row r="287" spans="1:82" ht="15.75" customHeight="1">
      <c r="A287" s="268"/>
      <c r="B287" s="268"/>
      <c r="C287" s="268"/>
      <c r="D287" s="268"/>
      <c r="E287" s="268"/>
      <c r="F287" s="268"/>
      <c r="G287" s="268"/>
      <c r="H287" s="268"/>
      <c r="I287" s="268"/>
      <c r="J287" s="268"/>
      <c r="K287" s="268"/>
      <c r="L287" s="271"/>
      <c r="M287" s="262"/>
      <c r="N287" s="263"/>
      <c r="O287" s="263"/>
      <c r="P287" s="263"/>
      <c r="Q287" s="263"/>
      <c r="R287" s="263"/>
      <c r="S287" s="263"/>
      <c r="T287" s="263"/>
      <c r="U287" s="263"/>
      <c r="V287" s="268"/>
      <c r="W287" s="269"/>
      <c r="X287" s="265"/>
      <c r="Y287" s="263"/>
      <c r="Z287" s="263"/>
      <c r="AA287" s="263"/>
      <c r="AB287" s="263"/>
      <c r="AC287" s="263"/>
      <c r="AD287" s="263"/>
      <c r="AE287" s="263"/>
      <c r="AF287" s="263"/>
      <c r="AG287" s="265"/>
      <c r="AH287" s="265"/>
      <c r="AI287" s="265"/>
      <c r="AJ287" s="265"/>
      <c r="AK287" s="265"/>
      <c r="AL287" s="265"/>
      <c r="AM287" s="265"/>
      <c r="AN287" s="265"/>
      <c r="AO287" s="265"/>
      <c r="AP287" s="265"/>
      <c r="AQ287" s="265"/>
      <c r="AR287" s="265"/>
      <c r="AS287" s="265"/>
      <c r="AT287" s="265"/>
      <c r="AU287" s="265"/>
      <c r="AV287" s="265"/>
      <c r="AW287" s="265"/>
      <c r="AX287" s="265"/>
      <c r="AY287" s="265"/>
      <c r="AZ287" s="265"/>
      <c r="BA287" s="265"/>
      <c r="BB287" s="265"/>
      <c r="BC287" s="265"/>
      <c r="BD287" s="265"/>
      <c r="BE287" s="265"/>
      <c r="BF287" s="265"/>
      <c r="BG287" s="265"/>
      <c r="BH287" s="265"/>
      <c r="BI287" s="265"/>
      <c r="BJ287" s="265"/>
      <c r="BK287" s="265"/>
      <c r="BL287" s="265"/>
      <c r="BM287" s="265"/>
      <c r="BN287" s="265"/>
      <c r="BO287" s="265"/>
      <c r="BP287" s="268"/>
      <c r="BQ287" s="268"/>
      <c r="BR287" s="268"/>
      <c r="BS287" s="268"/>
      <c r="BT287" s="268"/>
      <c r="BU287" s="268"/>
      <c r="BV287" s="268"/>
      <c r="BW287" s="268"/>
      <c r="BX287" s="268"/>
      <c r="BY287" s="268"/>
      <c r="BZ287" s="268"/>
      <c r="CA287" s="268"/>
      <c r="CB287" s="268"/>
      <c r="CC287" s="268"/>
      <c r="CD287" s="268"/>
    </row>
    <row r="288" spans="1:82" ht="15.75" customHeight="1">
      <c r="A288" s="268"/>
      <c r="B288" s="268"/>
      <c r="C288" s="268"/>
      <c r="D288" s="268"/>
      <c r="E288" s="268"/>
      <c r="F288" s="268"/>
      <c r="G288" s="268"/>
      <c r="H288" s="268"/>
      <c r="I288" s="268"/>
      <c r="J288" s="268"/>
      <c r="K288" s="268"/>
      <c r="L288" s="271"/>
      <c r="M288" s="262"/>
      <c r="N288" s="263"/>
      <c r="O288" s="263"/>
      <c r="P288" s="263"/>
      <c r="Q288" s="263"/>
      <c r="R288" s="263"/>
      <c r="S288" s="263"/>
      <c r="T288" s="263"/>
      <c r="U288" s="263"/>
      <c r="V288" s="268"/>
      <c r="W288" s="269"/>
      <c r="X288" s="265"/>
      <c r="Y288" s="263"/>
      <c r="Z288" s="263"/>
      <c r="AA288" s="263"/>
      <c r="AB288" s="263"/>
      <c r="AC288" s="263"/>
      <c r="AD288" s="263"/>
      <c r="AE288" s="263"/>
      <c r="AF288" s="263"/>
      <c r="AG288" s="265"/>
      <c r="AH288" s="265"/>
      <c r="AI288" s="265"/>
      <c r="AJ288" s="265"/>
      <c r="AK288" s="265"/>
      <c r="AL288" s="265"/>
      <c r="AM288" s="265"/>
      <c r="AN288" s="265"/>
      <c r="AO288" s="265"/>
      <c r="AP288" s="265"/>
      <c r="AQ288" s="265"/>
      <c r="AR288" s="265"/>
      <c r="AS288" s="265"/>
      <c r="AT288" s="265"/>
      <c r="AU288" s="265"/>
      <c r="AV288" s="265"/>
      <c r="AW288" s="265"/>
      <c r="AX288" s="265"/>
      <c r="AY288" s="265"/>
      <c r="AZ288" s="265"/>
      <c r="BA288" s="265"/>
      <c r="BB288" s="265"/>
      <c r="BC288" s="265"/>
      <c r="BD288" s="265"/>
      <c r="BE288" s="265"/>
      <c r="BF288" s="265"/>
      <c r="BG288" s="265"/>
      <c r="BH288" s="265"/>
      <c r="BI288" s="265"/>
      <c r="BJ288" s="265"/>
      <c r="BK288" s="265"/>
      <c r="BL288" s="265"/>
      <c r="BM288" s="265"/>
      <c r="BN288" s="265"/>
      <c r="BO288" s="265"/>
      <c r="BP288" s="268"/>
      <c r="BQ288" s="268"/>
      <c r="BR288" s="268"/>
      <c r="BS288" s="268"/>
      <c r="BT288" s="268"/>
      <c r="BU288" s="268"/>
      <c r="BV288" s="268"/>
      <c r="BW288" s="268"/>
      <c r="BX288" s="268"/>
      <c r="BY288" s="268"/>
      <c r="BZ288" s="268"/>
      <c r="CA288" s="268"/>
      <c r="CB288" s="268"/>
      <c r="CC288" s="268"/>
      <c r="CD288" s="268"/>
    </row>
    <row r="289" spans="1:82" ht="15.75" customHeight="1">
      <c r="A289" s="268"/>
      <c r="B289" s="268"/>
      <c r="C289" s="268"/>
      <c r="D289" s="268"/>
      <c r="E289" s="268"/>
      <c r="F289" s="268"/>
      <c r="G289" s="268"/>
      <c r="H289" s="268"/>
      <c r="I289" s="268"/>
      <c r="J289" s="268"/>
      <c r="K289" s="268"/>
      <c r="L289" s="271"/>
      <c r="M289" s="262"/>
      <c r="N289" s="263"/>
      <c r="O289" s="263"/>
      <c r="P289" s="263"/>
      <c r="Q289" s="263"/>
      <c r="R289" s="263"/>
      <c r="S289" s="263"/>
      <c r="T289" s="263"/>
      <c r="U289" s="263"/>
      <c r="V289" s="268"/>
      <c r="W289" s="269"/>
      <c r="X289" s="265"/>
      <c r="Y289" s="263"/>
      <c r="Z289" s="263"/>
      <c r="AA289" s="263"/>
      <c r="AB289" s="263"/>
      <c r="AC289" s="263"/>
      <c r="AD289" s="263"/>
      <c r="AE289" s="263"/>
      <c r="AF289" s="263"/>
      <c r="AG289" s="265"/>
      <c r="AH289" s="265"/>
      <c r="AI289" s="265"/>
      <c r="AJ289" s="265"/>
      <c r="AK289" s="265"/>
      <c r="AL289" s="265"/>
      <c r="AM289" s="265"/>
      <c r="AN289" s="265"/>
      <c r="AO289" s="265"/>
      <c r="AP289" s="265"/>
      <c r="AQ289" s="265"/>
      <c r="AR289" s="265"/>
      <c r="AS289" s="265"/>
      <c r="AT289" s="265"/>
      <c r="AU289" s="265"/>
      <c r="AV289" s="265"/>
      <c r="AW289" s="265"/>
      <c r="AX289" s="265"/>
      <c r="AY289" s="265"/>
      <c r="AZ289" s="265"/>
      <c r="BA289" s="265"/>
      <c r="BB289" s="265"/>
      <c r="BC289" s="265"/>
      <c r="BD289" s="265"/>
      <c r="BE289" s="265"/>
      <c r="BF289" s="265"/>
      <c r="BG289" s="265"/>
      <c r="BH289" s="265"/>
      <c r="BI289" s="265"/>
      <c r="BJ289" s="265"/>
      <c r="BK289" s="265"/>
      <c r="BL289" s="265"/>
      <c r="BM289" s="265"/>
      <c r="BN289" s="265"/>
      <c r="BO289" s="265"/>
      <c r="BP289" s="268"/>
      <c r="BQ289" s="268"/>
      <c r="BR289" s="268"/>
      <c r="BS289" s="268"/>
      <c r="BT289" s="268"/>
      <c r="BU289" s="268"/>
      <c r="BV289" s="268"/>
      <c r="BW289" s="268"/>
      <c r="BX289" s="268"/>
      <c r="BY289" s="268"/>
      <c r="BZ289" s="268"/>
      <c r="CA289" s="268"/>
      <c r="CB289" s="268"/>
      <c r="CC289" s="268"/>
      <c r="CD289" s="268"/>
    </row>
  </sheetData>
  <autoFilter ref="A8:CD113"/>
  <sortState ref="A9:W112">
    <sortCondition ref="C9:C112"/>
    <sortCondition ref="D9:D112"/>
  </sortState>
  <mergeCells count="7">
    <mergeCell ref="B6:K6"/>
    <mergeCell ref="B7:K7"/>
    <mergeCell ref="A1:K1"/>
    <mergeCell ref="A2:K2"/>
    <mergeCell ref="A3:K3"/>
    <mergeCell ref="A4:K4"/>
    <mergeCell ref="A5:K5"/>
  </mergeCells>
  <phoneticPr fontId="40" type="noConversion"/>
  <conditionalFormatting sqref="D32">
    <cfRule type="expression" dxfId="1" priority="23" stopIfTrue="1">
      <formula>AND(COUNTIF(#REF!, D32)+COUNTIF($D$9:$D$103, D32)&gt;1,NOT(ISBLANK(D32)))</formula>
    </cfRule>
  </conditionalFormatting>
  <conditionalFormatting sqref="D74:D75">
    <cfRule type="expression" dxfId="0" priority="15" stopIfTrue="1">
      <formula>AND(COUNTIF(#REF!, D74)+COUNTIF($D$9:$D$87, D74)&gt;1,NOT(ISBLANK(D74)))</formula>
    </cfRule>
  </conditionalFormatting>
  <dataValidations count="4">
    <dataValidation type="decimal" allowBlank="1" showErrorMessage="1" sqref="F57:Q72 F76:Q81 F86:Q107 F9:Q31 F33:Q41">
      <formula1>0</formula1>
      <formula2>100</formula2>
    </dataValidation>
    <dataValidation type="whole" allowBlank="1" showInputMessage="1" showErrorMessage="1" sqref="F42:Q56 F73:Q73 F82:Q85">
      <formula1>0</formula1>
      <formula2>100</formula2>
    </dataValidation>
    <dataValidation type="list" allowBlank="1" showInputMessage="1" showErrorMessage="1" sqref="B32 B74:B75">
      <formula1>INDIRECT($I32)</formula1>
    </dataValidation>
    <dataValidation type="list" allowBlank="1" showInputMessage="1" showErrorMessage="1" sqref="C32 C74:C75">
      <formula1>Productos</formula1>
    </dataValidation>
  </dataValidations>
  <pageMargins left="0.82677165354330717" right="0.15748031496062992" top="0.55118110236220474" bottom="0.74803149606299213" header="0" footer="0"/>
  <pageSetup fitToHeight="0" orientation="landscape"/>
  <drawing r:id="rId1"/>
  <legacyDrawing r:id="rId2"/>
  <extLst>
    <ext xmlns:x14="http://schemas.microsoft.com/office/spreadsheetml/2009/9/main" uri="{CCE6A557-97BC-4b89-ADB6-D9C93CAAB3DF}">
      <x14:dataValidations xmlns:xm="http://schemas.microsoft.com/office/excel/2006/main" count="3">
        <x14:dataValidation type="list" allowBlank="1" showErrorMessage="1">
          <x14:formula1>
            <xm:f>Sheet1!$B$2:$B$12</xm:f>
          </x14:formula1>
          <xm:sqref>A9 A57:A64 A86:A89 A113</xm:sqref>
        </x14:dataValidation>
        <x14:dataValidation type="list" allowBlank="1" showErrorMessage="1">
          <x14:formula1>
            <xm:f>Sheet1!$E$2:$E$20</xm:f>
          </x14:formula1>
          <xm:sqref>S9:T9 S57:T64 S86:T89 S113:T113</xm:sqref>
        </x14:dataValidation>
        <x14:dataValidation type="list" allowBlank="1" showErrorMessage="1">
          <x14:formula1>
            <xm:f>Sheet1!$F$2:$F$25</xm:f>
          </x14:formula1>
          <xm:sqref>B9 B57:B64 B86:B89 B113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1000"/>
  <sheetViews>
    <sheetView workbookViewId="0"/>
  </sheetViews>
  <sheetFormatPr baseColWidth="10" defaultColWidth="12.5703125" defaultRowHeight="15" customHeight="1"/>
  <cols>
    <col min="1" max="26" width="9.140625" customWidth="1"/>
  </cols>
  <sheetData>
    <row r="1" spans="2:7" ht="12.75" customHeight="1"/>
    <row r="2" spans="2:7" ht="12.75" customHeight="1">
      <c r="B2" s="187" t="s">
        <v>94</v>
      </c>
      <c r="C2" s="187"/>
      <c r="D2" s="187"/>
      <c r="E2" s="187" t="s">
        <v>106</v>
      </c>
      <c r="F2" s="187" t="s">
        <v>95</v>
      </c>
      <c r="G2" s="187"/>
    </row>
    <row r="3" spans="2:7" ht="12.75" customHeight="1">
      <c r="B3" s="187" t="s">
        <v>420</v>
      </c>
      <c r="C3" s="187"/>
      <c r="D3" s="187"/>
      <c r="E3" s="187" t="s">
        <v>99</v>
      </c>
      <c r="F3" s="187" t="s">
        <v>133</v>
      </c>
      <c r="G3" s="187"/>
    </row>
    <row r="4" spans="2:7" ht="12.75" customHeight="1">
      <c r="B4" s="187" t="s">
        <v>235</v>
      </c>
      <c r="C4" s="187"/>
      <c r="D4" s="187"/>
      <c r="E4" s="187" t="s">
        <v>101</v>
      </c>
      <c r="F4" s="187" t="s">
        <v>421</v>
      </c>
      <c r="G4" s="187"/>
    </row>
    <row r="5" spans="2:7" ht="12.75" customHeight="1">
      <c r="B5" s="187" t="s">
        <v>313</v>
      </c>
      <c r="C5" s="187"/>
      <c r="D5" s="187"/>
      <c r="E5" s="187" t="s">
        <v>240</v>
      </c>
      <c r="F5" s="187" t="s">
        <v>422</v>
      </c>
      <c r="G5" s="187"/>
    </row>
    <row r="6" spans="2:7" ht="12.75" customHeight="1">
      <c r="B6" s="187" t="s">
        <v>423</v>
      </c>
      <c r="C6" s="187"/>
      <c r="D6" s="187"/>
      <c r="E6" s="187" t="s">
        <v>120</v>
      </c>
      <c r="F6" s="187" t="s">
        <v>424</v>
      </c>
      <c r="G6" s="187"/>
    </row>
    <row r="7" spans="2:7" ht="12.75" customHeight="1">
      <c r="B7" s="187" t="s">
        <v>425</v>
      </c>
      <c r="C7" s="187"/>
      <c r="D7" s="187"/>
      <c r="E7" s="187" t="s">
        <v>426</v>
      </c>
      <c r="F7" s="187" t="s">
        <v>165</v>
      </c>
      <c r="G7" s="187"/>
    </row>
    <row r="8" spans="2:7" ht="12.75" customHeight="1">
      <c r="B8" s="187" t="s">
        <v>369</v>
      </c>
      <c r="C8" s="187"/>
      <c r="D8" s="187"/>
      <c r="E8" s="187" t="s">
        <v>427</v>
      </c>
      <c r="F8" s="187" t="s">
        <v>174</v>
      </c>
      <c r="G8" s="187"/>
    </row>
    <row r="9" spans="2:7" ht="12.75" customHeight="1">
      <c r="B9" s="187" t="s">
        <v>428</v>
      </c>
      <c r="C9" s="187"/>
      <c r="D9" s="187"/>
      <c r="E9" s="187" t="s">
        <v>312</v>
      </c>
      <c r="F9" s="187" t="s">
        <v>429</v>
      </c>
      <c r="G9" s="187"/>
    </row>
    <row r="10" spans="2:7" ht="12.75" customHeight="1">
      <c r="B10" s="187" t="s">
        <v>290</v>
      </c>
      <c r="C10" s="187"/>
      <c r="D10" s="187"/>
      <c r="E10" s="187" t="s">
        <v>430</v>
      </c>
      <c r="F10" s="187" t="s">
        <v>182</v>
      </c>
      <c r="G10" s="187"/>
    </row>
    <row r="11" spans="2:7" ht="12.75" customHeight="1">
      <c r="B11" s="187" t="s">
        <v>345</v>
      </c>
      <c r="C11" s="187"/>
      <c r="D11" s="187"/>
      <c r="E11" s="187" t="s">
        <v>117</v>
      </c>
      <c r="F11" s="187" t="s">
        <v>431</v>
      </c>
      <c r="G11" s="187"/>
    </row>
    <row r="12" spans="2:7" ht="12.75" customHeight="1">
      <c r="B12" s="187" t="s">
        <v>181</v>
      </c>
      <c r="C12" s="187"/>
      <c r="D12" s="187"/>
      <c r="E12" s="187" t="s">
        <v>100</v>
      </c>
      <c r="F12" s="187" t="s">
        <v>432</v>
      </c>
      <c r="G12" s="187"/>
    </row>
    <row r="13" spans="2:7" ht="12.75" customHeight="1">
      <c r="B13" s="187"/>
      <c r="C13" s="187"/>
      <c r="D13" s="187"/>
      <c r="E13" s="187" t="s">
        <v>433</v>
      </c>
      <c r="F13" s="187" t="s">
        <v>169</v>
      </c>
      <c r="G13" s="187"/>
    </row>
    <row r="14" spans="2:7" ht="12.75" customHeight="1">
      <c r="B14" s="187"/>
      <c r="C14" s="187"/>
      <c r="D14" s="187"/>
      <c r="E14" s="187" t="s">
        <v>434</v>
      </c>
      <c r="F14" s="187" t="s">
        <v>211</v>
      </c>
      <c r="G14" s="187"/>
    </row>
    <row r="15" spans="2:7" ht="12.75" customHeight="1">
      <c r="B15" s="187"/>
      <c r="C15" s="187"/>
      <c r="D15" s="187"/>
      <c r="E15" s="187" t="s">
        <v>435</v>
      </c>
      <c r="F15" s="187" t="s">
        <v>236</v>
      </c>
      <c r="G15" s="187"/>
    </row>
    <row r="16" spans="2:7" ht="12.75" customHeight="1">
      <c r="B16" s="187"/>
      <c r="C16" s="187"/>
      <c r="D16" s="187"/>
      <c r="E16" s="187" t="s">
        <v>399</v>
      </c>
      <c r="F16" s="187" t="s">
        <v>436</v>
      </c>
      <c r="G16" s="187"/>
    </row>
    <row r="17" spans="2:7" ht="12.75" customHeight="1">
      <c r="B17" s="187"/>
      <c r="C17" s="187"/>
      <c r="D17" s="187"/>
      <c r="E17" s="187" t="s">
        <v>437</v>
      </c>
      <c r="F17" s="187" t="s">
        <v>438</v>
      </c>
      <c r="G17" s="187"/>
    </row>
    <row r="18" spans="2:7" ht="12.75" customHeight="1">
      <c r="B18" s="187"/>
      <c r="C18" s="187"/>
      <c r="D18" s="187"/>
      <c r="E18" s="187" t="s">
        <v>336</v>
      </c>
      <c r="F18" s="187" t="s">
        <v>439</v>
      </c>
      <c r="G18" s="187"/>
    </row>
    <row r="19" spans="2:7" ht="12.75" customHeight="1">
      <c r="B19" s="187"/>
      <c r="C19" s="187"/>
      <c r="D19" s="187"/>
      <c r="E19" s="187" t="s">
        <v>440</v>
      </c>
      <c r="F19" s="187" t="s">
        <v>291</v>
      </c>
      <c r="G19" s="187"/>
    </row>
    <row r="20" spans="2:7" ht="12.75" customHeight="1">
      <c r="B20" s="187"/>
      <c r="C20" s="187"/>
      <c r="D20" s="187"/>
      <c r="E20" s="187" t="s">
        <v>50</v>
      </c>
      <c r="F20" s="187" t="s">
        <v>337</v>
      </c>
      <c r="G20" s="187"/>
    </row>
    <row r="21" spans="2:7" ht="12.75" customHeight="1">
      <c r="B21" s="187"/>
      <c r="C21" s="187"/>
      <c r="D21" s="187"/>
      <c r="E21" s="187"/>
      <c r="F21" s="187" t="s">
        <v>346</v>
      </c>
      <c r="G21" s="187"/>
    </row>
    <row r="22" spans="2:7" ht="12.75" customHeight="1">
      <c r="B22" s="187"/>
      <c r="C22" s="187"/>
      <c r="D22" s="187"/>
      <c r="E22" s="187"/>
      <c r="F22" s="187" t="s">
        <v>365</v>
      </c>
      <c r="G22" s="187"/>
    </row>
    <row r="23" spans="2:7" ht="12.75" customHeight="1">
      <c r="F23" s="20" t="s">
        <v>370</v>
      </c>
    </row>
    <row r="24" spans="2:7" ht="12.75" customHeight="1">
      <c r="F24" s="20" t="s">
        <v>441</v>
      </c>
    </row>
    <row r="25" spans="2:7" ht="12.75" customHeight="1">
      <c r="F25" s="20" t="s">
        <v>380</v>
      </c>
    </row>
    <row r="26" spans="2:7" ht="12.75" customHeight="1"/>
    <row r="27" spans="2:7" ht="12.75" customHeight="1"/>
    <row r="28" spans="2:7" ht="12.75" customHeight="1"/>
    <row r="29" spans="2:7" ht="12.75" customHeight="1"/>
    <row r="30" spans="2:7" ht="12.75" customHeight="1"/>
    <row r="31" spans="2:7" ht="12.75" customHeight="1"/>
    <row r="32" spans="2:7"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2.5703125" defaultRowHeight="15" customHeight="1"/>
  <cols>
    <col min="1" max="1" width="2.5703125" customWidth="1"/>
    <col min="2" max="6" width="4.28515625" hidden="1" customWidth="1"/>
    <col min="7" max="7" width="18.85546875" customWidth="1"/>
    <col min="8" max="8" width="33.85546875" customWidth="1"/>
    <col min="9" max="9" width="16.42578125" customWidth="1"/>
    <col min="10" max="10" width="18.28515625" customWidth="1"/>
    <col min="11" max="11" width="14" customWidth="1"/>
    <col min="12" max="12" width="15.42578125" customWidth="1"/>
    <col min="13" max="13" width="13.7109375" customWidth="1"/>
    <col min="14" max="14" width="22.42578125" customWidth="1"/>
    <col min="15" max="26" width="11.42578125" customWidth="1"/>
  </cols>
  <sheetData>
    <row r="1" spans="1:26" ht="15.75">
      <c r="A1" s="272"/>
      <c r="B1" s="272"/>
      <c r="C1" s="272"/>
      <c r="D1" s="272"/>
      <c r="E1" s="272"/>
      <c r="F1" s="272"/>
      <c r="G1" s="273"/>
      <c r="H1" s="274"/>
      <c r="I1" s="274"/>
      <c r="J1" s="274"/>
      <c r="K1" s="275"/>
      <c r="L1" s="274"/>
      <c r="M1" s="274"/>
      <c r="N1" s="274"/>
      <c r="O1" s="268" t="s">
        <v>69</v>
      </c>
      <c r="P1" s="272"/>
      <c r="Q1" s="272"/>
      <c r="R1" s="272"/>
      <c r="S1" s="272"/>
      <c r="T1" s="272"/>
      <c r="U1" s="272"/>
      <c r="V1" s="272"/>
      <c r="W1" s="272"/>
      <c r="X1" s="272"/>
      <c r="Y1" s="272"/>
      <c r="Z1" s="272"/>
    </row>
    <row r="2" spans="1:26" ht="15.75">
      <c r="A2" s="272"/>
      <c r="B2" s="272"/>
      <c r="C2" s="272"/>
      <c r="D2" s="272"/>
      <c r="E2" s="272"/>
      <c r="F2" s="272"/>
      <c r="G2" s="434" t="s">
        <v>1</v>
      </c>
      <c r="H2" s="424"/>
      <c r="I2" s="424"/>
      <c r="J2" s="424"/>
      <c r="K2" s="424"/>
      <c r="L2" s="424"/>
      <c r="M2" s="424"/>
      <c r="N2" s="424"/>
      <c r="O2" s="424"/>
      <c r="P2" s="424"/>
      <c r="Q2" s="276"/>
      <c r="R2" s="277"/>
      <c r="S2" s="278" t="s">
        <v>66</v>
      </c>
      <c r="T2" s="277"/>
      <c r="U2" s="279"/>
      <c r="V2" s="272"/>
      <c r="W2" s="272"/>
      <c r="X2" s="272"/>
      <c r="Y2" s="272"/>
      <c r="Z2" s="272"/>
    </row>
    <row r="3" spans="1:26">
      <c r="A3" s="272"/>
      <c r="B3" s="272"/>
      <c r="C3" s="272"/>
      <c r="D3" s="272"/>
      <c r="E3" s="272"/>
      <c r="F3" s="272"/>
      <c r="G3" s="435" t="s">
        <v>2</v>
      </c>
      <c r="H3" s="424"/>
      <c r="I3" s="424"/>
      <c r="J3" s="424"/>
      <c r="K3" s="424"/>
      <c r="L3" s="424"/>
      <c r="M3" s="424"/>
      <c r="N3" s="424"/>
      <c r="O3" s="424"/>
      <c r="P3" s="424"/>
      <c r="Q3" s="276"/>
      <c r="R3" s="277"/>
      <c r="S3" s="278" t="s">
        <v>442</v>
      </c>
      <c r="T3" s="277"/>
      <c r="U3" s="279"/>
      <c r="V3" s="272"/>
      <c r="W3" s="272"/>
      <c r="X3" s="272"/>
      <c r="Y3" s="272"/>
      <c r="Z3" s="272"/>
    </row>
    <row r="4" spans="1:26">
      <c r="A4" s="272"/>
      <c r="B4" s="272"/>
      <c r="C4" s="272"/>
      <c r="D4" s="272"/>
      <c r="E4" s="272"/>
      <c r="F4" s="272"/>
      <c r="G4" s="436" t="s">
        <v>443</v>
      </c>
      <c r="H4" s="424"/>
      <c r="I4" s="424"/>
      <c r="J4" s="424"/>
      <c r="K4" s="424"/>
      <c r="L4" s="424"/>
      <c r="M4" s="424"/>
      <c r="N4" s="424"/>
      <c r="O4" s="424"/>
      <c r="P4" s="424"/>
      <c r="Q4" s="276"/>
      <c r="R4" s="277"/>
      <c r="S4" s="278" t="s">
        <v>444</v>
      </c>
      <c r="T4" s="277"/>
      <c r="U4" s="279"/>
      <c r="V4" s="272"/>
      <c r="W4" s="272"/>
      <c r="X4" s="272"/>
      <c r="Y4" s="272"/>
      <c r="Z4" s="272"/>
    </row>
    <row r="5" spans="1:26">
      <c r="A5" s="272"/>
      <c r="B5" s="272"/>
      <c r="C5" s="272"/>
      <c r="D5" s="272"/>
      <c r="E5" s="272"/>
      <c r="F5" s="272"/>
      <c r="G5" s="272"/>
      <c r="H5" s="262"/>
      <c r="I5" s="187"/>
      <c r="J5" s="437">
        <f>+PPNE1!C5</f>
        <v>2025</v>
      </c>
      <c r="K5" s="424"/>
      <c r="L5" s="262"/>
      <c r="M5" s="262"/>
      <c r="N5" s="262"/>
      <c r="O5" s="262"/>
      <c r="P5" s="262"/>
      <c r="Q5" s="276"/>
      <c r="R5" s="277"/>
      <c r="S5" s="277"/>
      <c r="T5" s="277"/>
      <c r="U5" s="279"/>
      <c r="V5" s="272"/>
      <c r="W5" s="272"/>
      <c r="X5" s="272"/>
      <c r="Y5" s="272"/>
      <c r="Z5" s="272"/>
    </row>
    <row r="6" spans="1:26">
      <c r="A6" s="272"/>
      <c r="B6" s="272"/>
      <c r="C6" s="272"/>
      <c r="D6" s="272"/>
      <c r="E6" s="272"/>
      <c r="F6" s="272"/>
      <c r="G6" s="280" t="s">
        <v>16</v>
      </c>
      <c r="H6" s="438" t="str">
        <f>+PPNE1!B7</f>
        <v>CEMADOJA</v>
      </c>
      <c r="I6" s="439"/>
      <c r="J6" s="439"/>
      <c r="K6" s="439"/>
      <c r="L6" s="439"/>
      <c r="M6" s="439"/>
      <c r="N6" s="439"/>
      <c r="O6" s="268"/>
      <c r="P6" s="272"/>
      <c r="Q6" s="272"/>
      <c r="R6" s="272"/>
      <c r="S6" s="272"/>
      <c r="T6" s="272"/>
      <c r="U6" s="272"/>
      <c r="V6" s="272"/>
      <c r="W6" s="272"/>
      <c r="X6" s="272"/>
      <c r="Y6" s="272"/>
      <c r="Z6" s="272"/>
    </row>
    <row r="7" spans="1:26" ht="25.5" customHeight="1">
      <c r="A7" s="272"/>
      <c r="B7" s="21" t="s">
        <v>445</v>
      </c>
      <c r="C7" s="22" t="s">
        <v>446</v>
      </c>
      <c r="D7" s="22" t="s">
        <v>447</v>
      </c>
      <c r="E7" s="22" t="s">
        <v>448</v>
      </c>
      <c r="F7" s="23" t="s">
        <v>449</v>
      </c>
      <c r="G7" s="13" t="s">
        <v>450</v>
      </c>
      <c r="H7" s="24" t="s">
        <v>451</v>
      </c>
      <c r="I7" s="24" t="s">
        <v>19</v>
      </c>
      <c r="J7" s="24" t="s">
        <v>452</v>
      </c>
      <c r="K7" s="25" t="s">
        <v>453</v>
      </c>
      <c r="L7" s="24" t="s">
        <v>454</v>
      </c>
      <c r="M7" s="24" t="s">
        <v>455</v>
      </c>
      <c r="N7" s="24" t="s">
        <v>456</v>
      </c>
      <c r="O7" s="272"/>
      <c r="P7" s="272"/>
      <c r="Q7" s="272"/>
      <c r="R7" s="272"/>
      <c r="S7" s="272"/>
      <c r="T7" s="272"/>
      <c r="U7" s="272"/>
      <c r="V7" s="272"/>
      <c r="W7" s="272"/>
      <c r="X7" s="272"/>
      <c r="Y7" s="272"/>
      <c r="Z7" s="272"/>
    </row>
    <row r="8" spans="1:26" ht="12.75">
      <c r="A8" s="272"/>
      <c r="B8" s="1" t="str">
        <f>IF(PPNE2.1!$G8="","",CONCATENATE(PPNE2.1!$C8,".",PPNE2.1!$D8,".",PPNE2.1!$E8,".",PPNE2.1!$F8))</f>
        <v/>
      </c>
      <c r="C8" s="1" t="s">
        <v>457</v>
      </c>
      <c r="D8" s="1" t="s">
        <v>457</v>
      </c>
      <c r="E8" s="1" t="s">
        <v>457</v>
      </c>
      <c r="F8" s="1" t="s">
        <v>457</v>
      </c>
      <c r="G8" s="26"/>
      <c r="H8" s="27"/>
      <c r="I8" s="27"/>
      <c r="J8" s="26"/>
      <c r="K8" s="28"/>
      <c r="L8" s="29">
        <f>+PPNE2.1!$K8*PPNE2.1!$J8</f>
        <v>0</v>
      </c>
      <c r="M8" s="30"/>
      <c r="N8" s="27"/>
      <c r="O8" s="272"/>
      <c r="P8" s="272"/>
      <c r="Q8" s="272"/>
      <c r="R8" s="272"/>
      <c r="S8" s="272"/>
      <c r="T8" s="272"/>
      <c r="U8" s="272"/>
      <c r="V8" s="272"/>
      <c r="W8" s="272"/>
      <c r="X8" s="272"/>
      <c r="Y8" s="272"/>
      <c r="Z8" s="272"/>
    </row>
    <row r="9" spans="1:26" ht="12.75">
      <c r="A9" s="272"/>
      <c r="B9" s="1" t="str">
        <f>IF(PPNE2.1!$G9="","",CONCATENATE(PPNE2.1!$C9,".",PPNE2.1!$D9,".",PPNE2.1!$E9,".",PPNE2.1!$F9))</f>
        <v/>
      </c>
      <c r="C9" s="1" t="s">
        <v>457</v>
      </c>
      <c r="D9" s="1" t="s">
        <v>457</v>
      </c>
      <c r="E9" s="1" t="s">
        <v>457</v>
      </c>
      <c r="F9" s="1" t="s">
        <v>457</v>
      </c>
      <c r="G9" s="26"/>
      <c r="H9" s="27"/>
      <c r="I9" s="27"/>
      <c r="J9" s="26"/>
      <c r="K9" s="28"/>
      <c r="L9" s="29">
        <f>+PPNE2.1!$K9*PPNE2.1!$J9</f>
        <v>0</v>
      </c>
      <c r="M9" s="30"/>
      <c r="N9" s="27"/>
      <c r="O9" s="272"/>
      <c r="P9" s="272"/>
      <c r="Q9" s="272"/>
      <c r="R9" s="272"/>
      <c r="S9" s="272"/>
      <c r="T9" s="272"/>
      <c r="U9" s="272"/>
      <c r="V9" s="272"/>
      <c r="W9" s="272"/>
      <c r="X9" s="272"/>
      <c r="Y9" s="272"/>
      <c r="Z9" s="272"/>
    </row>
    <row r="10" spans="1:26" ht="12.75">
      <c r="A10" s="272"/>
      <c r="B10" s="1" t="str">
        <f>IF(PPNE2.1!$G10="","",CONCATENATE(PPNE2.1!$C10,".",PPNE2.1!$D10,".",PPNE2.1!$E10,".",PPNE2.1!$F10))</f>
        <v/>
      </c>
      <c r="C10" s="1" t="s">
        <v>457</v>
      </c>
      <c r="D10" s="1" t="s">
        <v>457</v>
      </c>
      <c r="E10" s="1" t="s">
        <v>457</v>
      </c>
      <c r="F10" s="1" t="s">
        <v>457</v>
      </c>
      <c r="G10" s="26"/>
      <c r="H10" s="27"/>
      <c r="I10" s="27"/>
      <c r="J10" s="26"/>
      <c r="K10" s="28"/>
      <c r="L10" s="29">
        <f>+PPNE2.1!$K10*PPNE2.1!$J10</f>
        <v>0</v>
      </c>
      <c r="M10" s="30"/>
      <c r="N10" s="27"/>
      <c r="O10" s="272"/>
      <c r="P10" s="272"/>
      <c r="Q10" s="272"/>
      <c r="R10" s="272"/>
      <c r="S10" s="272"/>
      <c r="T10" s="272"/>
      <c r="U10" s="272"/>
      <c r="V10" s="272"/>
      <c r="W10" s="272"/>
      <c r="X10" s="272"/>
      <c r="Y10" s="272"/>
      <c r="Z10" s="272"/>
    </row>
    <row r="11" spans="1:26" ht="12.75">
      <c r="A11" s="272"/>
      <c r="B11" s="1" t="str">
        <f>IF(PPNE2.1!$G11="","",CONCATENATE(PPNE2.1!$C11,".",PPNE2.1!$D11,".",PPNE2.1!$E11,".",PPNE2.1!$F11))</f>
        <v/>
      </c>
      <c r="C11" s="1" t="s">
        <v>457</v>
      </c>
      <c r="D11" s="1" t="s">
        <v>457</v>
      </c>
      <c r="E11" s="1" t="s">
        <v>457</v>
      </c>
      <c r="F11" s="1" t="s">
        <v>457</v>
      </c>
      <c r="G11" s="26"/>
      <c r="H11" s="27"/>
      <c r="I11" s="27"/>
      <c r="J11" s="26"/>
      <c r="K11" s="28"/>
      <c r="L11" s="29">
        <f>+PPNE2.1!$K11*PPNE2.1!$J11</f>
        <v>0</v>
      </c>
      <c r="M11" s="30"/>
      <c r="N11" s="27"/>
      <c r="O11" s="272"/>
      <c r="P11" s="272"/>
      <c r="Q11" s="272"/>
      <c r="R11" s="272"/>
      <c r="S11" s="272"/>
      <c r="T11" s="272"/>
      <c r="U11" s="272"/>
      <c r="V11" s="272"/>
      <c r="W11" s="272"/>
      <c r="X11" s="272"/>
      <c r="Y11" s="272"/>
      <c r="Z11" s="272"/>
    </row>
    <row r="12" spans="1:26" ht="12.75">
      <c r="A12" s="272"/>
      <c r="B12" s="1" t="str">
        <f>IF(PPNE2.1!$G12="","",CONCATENATE(PPNE2.1!$C12,".",PPNE2.1!$D12,".",PPNE2.1!$E12,".",PPNE2.1!$F12))</f>
        <v/>
      </c>
      <c r="C12" s="1" t="s">
        <v>457</v>
      </c>
      <c r="D12" s="1" t="s">
        <v>457</v>
      </c>
      <c r="E12" s="1" t="s">
        <v>457</v>
      </c>
      <c r="F12" s="1" t="s">
        <v>457</v>
      </c>
      <c r="G12" s="26"/>
      <c r="H12" s="27"/>
      <c r="I12" s="27"/>
      <c r="J12" s="26"/>
      <c r="K12" s="28"/>
      <c r="L12" s="29">
        <f>+PPNE2.1!$K12*PPNE2.1!$J12</f>
        <v>0</v>
      </c>
      <c r="M12" s="30"/>
      <c r="N12" s="27"/>
      <c r="O12" s="272"/>
      <c r="P12" s="272"/>
      <c r="Q12" s="272"/>
      <c r="R12" s="272"/>
      <c r="S12" s="272"/>
      <c r="T12" s="272"/>
      <c r="U12" s="272"/>
      <c r="V12" s="272"/>
      <c r="W12" s="272"/>
      <c r="X12" s="272"/>
      <c r="Y12" s="272"/>
      <c r="Z12" s="272"/>
    </row>
    <row r="13" spans="1:26" ht="12.75">
      <c r="A13" s="272"/>
      <c r="B13" s="1" t="str">
        <f>IF(PPNE2.1!$G13="","",CONCATENATE(PPNE2.1!$C13,".",PPNE2.1!$D13,".",PPNE2.1!$E13,".",PPNE2.1!$F13))</f>
        <v/>
      </c>
      <c r="C13" s="1" t="s">
        <v>457</v>
      </c>
      <c r="D13" s="1" t="s">
        <v>457</v>
      </c>
      <c r="E13" s="1" t="s">
        <v>457</v>
      </c>
      <c r="F13" s="1" t="s">
        <v>457</v>
      </c>
      <c r="G13" s="26"/>
      <c r="H13" s="27"/>
      <c r="I13" s="27"/>
      <c r="J13" s="26"/>
      <c r="K13" s="28"/>
      <c r="L13" s="29">
        <f>+PPNE2.1!$K13*PPNE2.1!$J13</f>
        <v>0</v>
      </c>
      <c r="M13" s="30"/>
      <c r="N13" s="27"/>
      <c r="O13" s="272"/>
      <c r="P13" s="272"/>
      <c r="Q13" s="272"/>
      <c r="R13" s="272"/>
      <c r="S13" s="272"/>
      <c r="T13" s="272"/>
      <c r="U13" s="272"/>
      <c r="V13" s="272"/>
      <c r="W13" s="272"/>
      <c r="X13" s="272"/>
      <c r="Y13" s="272"/>
      <c r="Z13" s="272"/>
    </row>
    <row r="14" spans="1:26" ht="12.75">
      <c r="A14" s="272"/>
      <c r="B14" s="1" t="str">
        <f>IF(PPNE2.1!$G14="","",CONCATENATE(PPNE2.1!$C14,".",PPNE2.1!$D14,".",PPNE2.1!$E14,".",PPNE2.1!$F14))</f>
        <v/>
      </c>
      <c r="C14" s="1" t="s">
        <v>457</v>
      </c>
      <c r="D14" s="1" t="s">
        <v>457</v>
      </c>
      <c r="E14" s="1" t="s">
        <v>457</v>
      </c>
      <c r="F14" s="1" t="s">
        <v>457</v>
      </c>
      <c r="G14" s="26"/>
      <c r="H14" s="27"/>
      <c r="I14" s="27"/>
      <c r="J14" s="26"/>
      <c r="K14" s="28"/>
      <c r="L14" s="29">
        <f>+PPNE2.1!$K14*PPNE2.1!$J14</f>
        <v>0</v>
      </c>
      <c r="M14" s="30"/>
      <c r="N14" s="27"/>
      <c r="O14" s="272"/>
      <c r="P14" s="272"/>
      <c r="Q14" s="272"/>
      <c r="R14" s="272"/>
      <c r="S14" s="272"/>
      <c r="T14" s="272"/>
      <c r="U14" s="272"/>
      <c r="V14" s="272"/>
      <c r="W14" s="272"/>
      <c r="X14" s="272"/>
      <c r="Y14" s="272"/>
      <c r="Z14" s="272"/>
    </row>
    <row r="15" spans="1:26" ht="12.75">
      <c r="A15" s="272"/>
      <c r="B15" s="1" t="str">
        <f>IF(PPNE2.1!$G15="","",CONCATENATE(PPNE2.1!$C15,".",PPNE2.1!$D15,".",PPNE2.1!$E15,".",PPNE2.1!$F15))</f>
        <v/>
      </c>
      <c r="C15" s="1" t="s">
        <v>457</v>
      </c>
      <c r="D15" s="1" t="s">
        <v>457</v>
      </c>
      <c r="E15" s="1" t="s">
        <v>457</v>
      </c>
      <c r="F15" s="1" t="s">
        <v>457</v>
      </c>
      <c r="G15" s="26"/>
      <c r="H15" s="27"/>
      <c r="I15" s="27"/>
      <c r="J15" s="26"/>
      <c r="K15" s="28"/>
      <c r="L15" s="29">
        <f>+PPNE2.1!$K15*PPNE2.1!$J15</f>
        <v>0</v>
      </c>
      <c r="M15" s="30"/>
      <c r="N15" s="27"/>
      <c r="O15" s="272"/>
      <c r="P15" s="272"/>
      <c r="Q15" s="272"/>
      <c r="R15" s="272"/>
      <c r="S15" s="272"/>
      <c r="T15" s="272"/>
      <c r="U15" s="272"/>
      <c r="V15" s="272"/>
      <c r="W15" s="272"/>
      <c r="X15" s="272"/>
      <c r="Y15" s="272"/>
      <c r="Z15" s="272"/>
    </row>
    <row r="16" spans="1:26" ht="12.75">
      <c r="A16" s="272"/>
      <c r="B16" s="1" t="str">
        <f>IF(PPNE2.1!$G16="","",CONCATENATE(PPNE2.1!$C16,".",PPNE2.1!$D16,".",PPNE2.1!$E16,".",PPNE2.1!$F16))</f>
        <v/>
      </c>
      <c r="C16" s="1" t="s">
        <v>457</v>
      </c>
      <c r="D16" s="1" t="s">
        <v>457</v>
      </c>
      <c r="E16" s="1" t="s">
        <v>457</v>
      </c>
      <c r="F16" s="1" t="s">
        <v>457</v>
      </c>
      <c r="G16" s="26"/>
      <c r="H16" s="27"/>
      <c r="I16" s="27"/>
      <c r="J16" s="26"/>
      <c r="K16" s="28"/>
      <c r="L16" s="29">
        <f>+PPNE2.1!$K16*PPNE2.1!$J16</f>
        <v>0</v>
      </c>
      <c r="M16" s="30"/>
      <c r="N16" s="27"/>
      <c r="O16" s="272"/>
      <c r="P16" s="272"/>
      <c r="Q16" s="272"/>
      <c r="R16" s="272"/>
      <c r="S16" s="272"/>
      <c r="T16" s="272"/>
      <c r="U16" s="272"/>
      <c r="V16" s="272"/>
      <c r="W16" s="272"/>
      <c r="X16" s="272"/>
      <c r="Y16" s="272"/>
      <c r="Z16" s="272"/>
    </row>
    <row r="17" spans="1:26" ht="12.75">
      <c r="A17" s="272"/>
      <c r="B17" s="1" t="str">
        <f>IF(PPNE2.1!$G17="","",CONCATENATE(PPNE2.1!$C17,".",PPNE2.1!$D17,".",PPNE2.1!$E17,".",PPNE2.1!$F17))</f>
        <v/>
      </c>
      <c r="C17" s="1" t="s">
        <v>457</v>
      </c>
      <c r="D17" s="1" t="s">
        <v>457</v>
      </c>
      <c r="E17" s="1" t="s">
        <v>457</v>
      </c>
      <c r="F17" s="1" t="s">
        <v>457</v>
      </c>
      <c r="G17" s="26"/>
      <c r="H17" s="27"/>
      <c r="I17" s="27"/>
      <c r="J17" s="26"/>
      <c r="K17" s="28"/>
      <c r="L17" s="29">
        <f>+PPNE2.1!$K17*PPNE2.1!$J17</f>
        <v>0</v>
      </c>
      <c r="M17" s="30"/>
      <c r="N17" s="27"/>
      <c r="O17" s="272"/>
      <c r="P17" s="272"/>
      <c r="Q17" s="272"/>
      <c r="R17" s="272"/>
      <c r="S17" s="272"/>
      <c r="T17" s="272"/>
      <c r="U17" s="272"/>
      <c r="V17" s="272"/>
      <c r="W17" s="272"/>
      <c r="X17" s="272"/>
      <c r="Y17" s="272"/>
      <c r="Z17" s="272"/>
    </row>
    <row r="18" spans="1:26" ht="12.75">
      <c r="A18" s="272"/>
      <c r="B18" s="1" t="str">
        <f>IF(PPNE2.1!$G18="","",CONCATENATE(PPNE2.1!$C18,".",PPNE2.1!$D18,".",PPNE2.1!$E18,".",PPNE2.1!$F18))</f>
        <v/>
      </c>
      <c r="C18" s="1" t="s">
        <v>457</v>
      </c>
      <c r="D18" s="1" t="s">
        <v>457</v>
      </c>
      <c r="E18" s="1" t="s">
        <v>457</v>
      </c>
      <c r="F18" s="1" t="s">
        <v>457</v>
      </c>
      <c r="G18" s="26"/>
      <c r="H18" s="27"/>
      <c r="I18" s="27"/>
      <c r="J18" s="26"/>
      <c r="K18" s="28"/>
      <c r="L18" s="29">
        <f>+PPNE2.1!$K18*PPNE2.1!$J18</f>
        <v>0</v>
      </c>
      <c r="M18" s="30"/>
      <c r="N18" s="27"/>
      <c r="O18" s="272"/>
      <c r="P18" s="272"/>
      <c r="Q18" s="272"/>
      <c r="R18" s="272"/>
      <c r="S18" s="272"/>
      <c r="T18" s="272"/>
      <c r="U18" s="272"/>
      <c r="V18" s="272"/>
      <c r="W18" s="272"/>
      <c r="X18" s="272"/>
      <c r="Y18" s="272"/>
      <c r="Z18" s="272"/>
    </row>
    <row r="19" spans="1:26" ht="12.75">
      <c r="A19" s="272"/>
      <c r="B19" s="1" t="str">
        <f>IF(PPNE2.1!$G19="","",CONCATENATE(PPNE2.1!$C19,".",PPNE2.1!$D19,".",PPNE2.1!$E19,".",PPNE2.1!$F19))</f>
        <v/>
      </c>
      <c r="C19" s="1" t="s">
        <v>457</v>
      </c>
      <c r="D19" s="1" t="s">
        <v>457</v>
      </c>
      <c r="E19" s="1" t="s">
        <v>457</v>
      </c>
      <c r="F19" s="1" t="s">
        <v>457</v>
      </c>
      <c r="G19" s="26"/>
      <c r="H19" s="27"/>
      <c r="I19" s="27"/>
      <c r="J19" s="26"/>
      <c r="K19" s="28"/>
      <c r="L19" s="29">
        <f>+PPNE2.1!$K19*PPNE2.1!$J19</f>
        <v>0</v>
      </c>
      <c r="M19" s="30"/>
      <c r="N19" s="27"/>
      <c r="O19" s="272"/>
      <c r="P19" s="272"/>
      <c r="Q19" s="272"/>
      <c r="R19" s="272"/>
      <c r="S19" s="272"/>
      <c r="T19" s="272"/>
      <c r="U19" s="272"/>
      <c r="V19" s="272"/>
      <c r="W19" s="272"/>
      <c r="X19" s="272"/>
      <c r="Y19" s="272"/>
      <c r="Z19" s="272"/>
    </row>
    <row r="20" spans="1:26" ht="12.75">
      <c r="A20" s="272"/>
      <c r="B20" s="1" t="str">
        <f>IF(PPNE2.1!$G20="","",CONCATENATE(PPNE2.1!$C20,".",PPNE2.1!$D20,".",PPNE2.1!$E20,".",PPNE2.1!$F20))</f>
        <v/>
      </c>
      <c r="C20" s="1" t="s">
        <v>457</v>
      </c>
      <c r="D20" s="1" t="s">
        <v>457</v>
      </c>
      <c r="E20" s="1" t="s">
        <v>457</v>
      </c>
      <c r="F20" s="1" t="s">
        <v>457</v>
      </c>
      <c r="G20" s="26"/>
      <c r="H20" s="27"/>
      <c r="I20" s="27"/>
      <c r="J20" s="26"/>
      <c r="K20" s="28"/>
      <c r="L20" s="29">
        <f>+PPNE2.1!$K20*PPNE2.1!$J20</f>
        <v>0</v>
      </c>
      <c r="M20" s="30"/>
      <c r="N20" s="27"/>
      <c r="O20" s="272"/>
      <c r="P20" s="272"/>
      <c r="Q20" s="272"/>
      <c r="R20" s="272"/>
      <c r="S20" s="272"/>
      <c r="T20" s="272"/>
      <c r="U20" s="272"/>
      <c r="V20" s="272"/>
      <c r="W20" s="272"/>
      <c r="X20" s="272"/>
      <c r="Y20" s="272"/>
      <c r="Z20" s="272"/>
    </row>
    <row r="21" spans="1:26" ht="15.75" customHeight="1">
      <c r="A21" s="272"/>
      <c r="B21" s="1" t="str">
        <f>IF(PPNE2.1!$G21="","",CONCATENATE(PPNE2.1!$C21,".",PPNE2.1!$D21,".",PPNE2.1!$E21,".",PPNE2.1!$F21))</f>
        <v/>
      </c>
      <c r="C21" s="1" t="s">
        <v>457</v>
      </c>
      <c r="D21" s="1" t="s">
        <v>457</v>
      </c>
      <c r="E21" s="1" t="s">
        <v>457</v>
      </c>
      <c r="F21" s="1" t="s">
        <v>457</v>
      </c>
      <c r="G21" s="26"/>
      <c r="H21" s="27"/>
      <c r="I21" s="27"/>
      <c r="J21" s="26"/>
      <c r="K21" s="28"/>
      <c r="L21" s="29">
        <f>+PPNE2.1!$K21*PPNE2.1!$J21</f>
        <v>0</v>
      </c>
      <c r="M21" s="30"/>
      <c r="N21" s="27"/>
      <c r="O21" s="272"/>
      <c r="P21" s="272"/>
      <c r="Q21" s="272"/>
      <c r="R21" s="272"/>
      <c r="S21" s="272"/>
      <c r="T21" s="272"/>
      <c r="U21" s="272"/>
      <c r="V21" s="272"/>
      <c r="W21" s="272"/>
      <c r="X21" s="272"/>
      <c r="Y21" s="272"/>
      <c r="Z21" s="272"/>
    </row>
    <row r="22" spans="1:26" ht="15.75" customHeight="1">
      <c r="A22" s="272"/>
      <c r="B22" s="1" t="str">
        <f>IF(PPNE2.1!$G22="","",CONCATENATE(PPNE2.1!$C22,".",PPNE2.1!$D22,".",PPNE2.1!$E22,".",PPNE2.1!$F22))</f>
        <v/>
      </c>
      <c r="C22" s="1" t="s">
        <v>457</v>
      </c>
      <c r="D22" s="1" t="s">
        <v>457</v>
      </c>
      <c r="E22" s="1" t="s">
        <v>457</v>
      </c>
      <c r="F22" s="1" t="s">
        <v>457</v>
      </c>
      <c r="G22" s="26"/>
      <c r="H22" s="27"/>
      <c r="I22" s="27"/>
      <c r="J22" s="26"/>
      <c r="K22" s="28"/>
      <c r="L22" s="29">
        <f>+PPNE2.1!$K22*PPNE2.1!$J22</f>
        <v>0</v>
      </c>
      <c r="M22" s="30"/>
      <c r="N22" s="27"/>
      <c r="O22" s="272"/>
      <c r="P22" s="272"/>
      <c r="Q22" s="272"/>
      <c r="R22" s="272"/>
      <c r="S22" s="272"/>
      <c r="T22" s="272"/>
      <c r="U22" s="272"/>
      <c r="V22" s="272"/>
      <c r="W22" s="272"/>
      <c r="X22" s="272"/>
      <c r="Y22" s="272"/>
      <c r="Z22" s="272"/>
    </row>
    <row r="23" spans="1:26" ht="15.75" customHeight="1">
      <c r="A23" s="272"/>
      <c r="B23" s="1" t="str">
        <f>IF(PPNE2.1!$G23="","",CONCATENATE(PPNE2.1!$C23,".",PPNE2.1!$D23,".",PPNE2.1!$E23,".",PPNE2.1!$F23))</f>
        <v/>
      </c>
      <c r="C23" s="1" t="s">
        <v>457</v>
      </c>
      <c r="D23" s="1" t="s">
        <v>457</v>
      </c>
      <c r="E23" s="1" t="s">
        <v>457</v>
      </c>
      <c r="F23" s="1" t="s">
        <v>457</v>
      </c>
      <c r="G23" s="26"/>
      <c r="H23" s="27"/>
      <c r="I23" s="27"/>
      <c r="J23" s="26"/>
      <c r="K23" s="28"/>
      <c r="L23" s="29">
        <f>+PPNE2.1!$K23*PPNE2.1!$J23</f>
        <v>0</v>
      </c>
      <c r="M23" s="30"/>
      <c r="N23" s="27"/>
      <c r="O23" s="272"/>
      <c r="P23" s="272"/>
      <c r="Q23" s="272"/>
      <c r="R23" s="272"/>
      <c r="S23" s="272"/>
      <c r="T23" s="272"/>
      <c r="U23" s="272"/>
      <c r="V23" s="272"/>
      <c r="W23" s="272"/>
      <c r="X23" s="272"/>
      <c r="Y23" s="272"/>
      <c r="Z23" s="272"/>
    </row>
    <row r="24" spans="1:26" ht="15.75" customHeight="1">
      <c r="A24" s="272"/>
      <c r="B24" s="1" t="str">
        <f>IF(PPNE2.1!$G24="","",CONCATENATE(PPNE2.1!$C24,".",PPNE2.1!$D24,".",PPNE2.1!$E24,".",PPNE2.1!$F24))</f>
        <v/>
      </c>
      <c r="C24" s="1" t="s">
        <v>457</v>
      </c>
      <c r="D24" s="1" t="s">
        <v>457</v>
      </c>
      <c r="E24" s="1" t="s">
        <v>457</v>
      </c>
      <c r="F24" s="1" t="s">
        <v>457</v>
      </c>
      <c r="G24" s="26"/>
      <c r="H24" s="27"/>
      <c r="I24" s="27"/>
      <c r="J24" s="26"/>
      <c r="K24" s="28"/>
      <c r="L24" s="29">
        <f>+PPNE2.1!$K24*PPNE2.1!$J24</f>
        <v>0</v>
      </c>
      <c r="M24" s="30"/>
      <c r="N24" s="27"/>
      <c r="O24" s="272"/>
      <c r="P24" s="272"/>
      <c r="Q24" s="272"/>
      <c r="R24" s="272"/>
      <c r="S24" s="272"/>
      <c r="T24" s="272"/>
      <c r="U24" s="272"/>
      <c r="V24" s="272"/>
      <c r="W24" s="272"/>
      <c r="X24" s="272"/>
      <c r="Y24" s="272"/>
      <c r="Z24" s="272"/>
    </row>
    <row r="25" spans="1:26" ht="15.75" customHeight="1">
      <c r="A25" s="272"/>
      <c r="B25" s="1" t="str">
        <f>IF(PPNE2.1!$G25="","",CONCATENATE(PPNE2.1!$C25,".",PPNE2.1!$D25,".",PPNE2.1!$E25,".",PPNE2.1!$F25))</f>
        <v/>
      </c>
      <c r="C25" s="1" t="s">
        <v>457</v>
      </c>
      <c r="D25" s="1" t="s">
        <v>457</v>
      </c>
      <c r="E25" s="1" t="s">
        <v>457</v>
      </c>
      <c r="F25" s="1" t="s">
        <v>457</v>
      </c>
      <c r="G25" s="26"/>
      <c r="H25" s="27"/>
      <c r="I25" s="27"/>
      <c r="J25" s="26"/>
      <c r="K25" s="28"/>
      <c r="L25" s="29">
        <f>+PPNE2.1!$K25*PPNE2.1!$J25</f>
        <v>0</v>
      </c>
      <c r="M25" s="30"/>
      <c r="N25" s="27"/>
      <c r="O25" s="272"/>
      <c r="P25" s="272"/>
      <c r="Q25" s="272"/>
      <c r="R25" s="272"/>
      <c r="S25" s="272"/>
      <c r="T25" s="272"/>
      <c r="U25" s="272"/>
      <c r="V25" s="272"/>
      <c r="W25" s="272"/>
      <c r="X25" s="272"/>
      <c r="Y25" s="272"/>
      <c r="Z25" s="272"/>
    </row>
    <row r="26" spans="1:26" ht="15.75" customHeight="1">
      <c r="A26" s="272"/>
      <c r="B26" s="1" t="str">
        <f>IF(PPNE2.1!$G26="","",CONCATENATE(PPNE2.1!$C26,".",PPNE2.1!$D26,".",PPNE2.1!$E26,".",PPNE2.1!$F26))</f>
        <v/>
      </c>
      <c r="C26" s="1" t="s">
        <v>457</v>
      </c>
      <c r="D26" s="1" t="s">
        <v>457</v>
      </c>
      <c r="E26" s="1" t="s">
        <v>457</v>
      </c>
      <c r="F26" s="1" t="s">
        <v>457</v>
      </c>
      <c r="G26" s="26"/>
      <c r="H26" s="27"/>
      <c r="I26" s="27"/>
      <c r="J26" s="26"/>
      <c r="K26" s="28"/>
      <c r="L26" s="29">
        <f>+PPNE2.1!$K26*PPNE2.1!$J26</f>
        <v>0</v>
      </c>
      <c r="M26" s="30"/>
      <c r="N26" s="27"/>
      <c r="O26" s="272"/>
      <c r="P26" s="272"/>
      <c r="Q26" s="272"/>
      <c r="R26" s="272"/>
      <c r="S26" s="272"/>
      <c r="T26" s="272"/>
      <c r="U26" s="272"/>
      <c r="V26" s="272"/>
      <c r="W26" s="272"/>
      <c r="X26" s="272"/>
      <c r="Y26" s="272"/>
      <c r="Z26" s="272"/>
    </row>
    <row r="27" spans="1:26" ht="15.75" customHeight="1">
      <c r="A27" s="272"/>
      <c r="B27" s="1" t="str">
        <f>IF(PPNE2.1!$G27="","",CONCATENATE(PPNE2.1!$C27,".",PPNE2.1!$D27,".",PPNE2.1!$E27,".",PPNE2.1!$F27))</f>
        <v/>
      </c>
      <c r="C27" s="1" t="s">
        <v>457</v>
      </c>
      <c r="D27" s="1" t="s">
        <v>457</v>
      </c>
      <c r="E27" s="1" t="s">
        <v>457</v>
      </c>
      <c r="F27" s="1" t="s">
        <v>457</v>
      </c>
      <c r="G27" s="26"/>
      <c r="H27" s="27"/>
      <c r="I27" s="27"/>
      <c r="J27" s="26"/>
      <c r="K27" s="28"/>
      <c r="L27" s="29">
        <f>+PPNE2.1!$K27*PPNE2.1!$J27</f>
        <v>0</v>
      </c>
      <c r="M27" s="30"/>
      <c r="N27" s="27"/>
      <c r="O27" s="272"/>
      <c r="P27" s="272"/>
      <c r="Q27" s="272"/>
      <c r="R27" s="272"/>
      <c r="S27" s="272"/>
      <c r="T27" s="272"/>
      <c r="U27" s="272"/>
      <c r="V27" s="272"/>
      <c r="W27" s="272"/>
      <c r="X27" s="272"/>
      <c r="Y27" s="272"/>
      <c r="Z27" s="272"/>
    </row>
    <row r="28" spans="1:26" ht="15.75" customHeight="1">
      <c r="A28" s="272"/>
      <c r="B28" s="1" t="str">
        <f>IF(PPNE2.1!$G28="","",CONCATENATE(PPNE2.1!$C28,".",PPNE2.1!$D28,".",PPNE2.1!$E28,".",PPNE2.1!$F28))</f>
        <v/>
      </c>
      <c r="C28" s="1" t="s">
        <v>457</v>
      </c>
      <c r="D28" s="1" t="s">
        <v>457</v>
      </c>
      <c r="E28" s="1" t="s">
        <v>457</v>
      </c>
      <c r="F28" s="1" t="s">
        <v>457</v>
      </c>
      <c r="G28" s="26"/>
      <c r="H28" s="27"/>
      <c r="I28" s="27"/>
      <c r="J28" s="26"/>
      <c r="K28" s="28"/>
      <c r="L28" s="29">
        <f>+PPNE2.1!$K28*PPNE2.1!$J28</f>
        <v>0</v>
      </c>
      <c r="M28" s="30"/>
      <c r="N28" s="27"/>
      <c r="O28" s="272"/>
      <c r="P28" s="272"/>
      <c r="Q28" s="272"/>
      <c r="R28" s="272"/>
      <c r="S28" s="272"/>
      <c r="T28" s="272"/>
      <c r="U28" s="272"/>
      <c r="V28" s="272"/>
      <c r="W28" s="272"/>
      <c r="X28" s="272"/>
      <c r="Y28" s="272"/>
      <c r="Z28" s="272"/>
    </row>
    <row r="29" spans="1:26" ht="15.75" customHeight="1">
      <c r="A29" s="272"/>
      <c r="B29" s="1" t="str">
        <f>IF(PPNE2.1!$G29="","",CONCATENATE(PPNE2.1!$C29,".",PPNE2.1!$D29,".",PPNE2.1!$E29,".",PPNE2.1!$F29))</f>
        <v/>
      </c>
      <c r="C29" s="1" t="s">
        <v>457</v>
      </c>
      <c r="D29" s="1" t="s">
        <v>457</v>
      </c>
      <c r="E29" s="1" t="s">
        <v>457</v>
      </c>
      <c r="F29" s="1" t="s">
        <v>457</v>
      </c>
      <c r="G29" s="26"/>
      <c r="H29" s="27"/>
      <c r="I29" s="27"/>
      <c r="J29" s="26"/>
      <c r="K29" s="28"/>
      <c r="L29" s="29">
        <f>+PPNE2.1!$K29*PPNE2.1!$J29</f>
        <v>0</v>
      </c>
      <c r="M29" s="30"/>
      <c r="N29" s="27"/>
      <c r="O29" s="272"/>
      <c r="P29" s="272"/>
      <c r="Q29" s="272"/>
      <c r="R29" s="272"/>
      <c r="S29" s="272"/>
      <c r="T29" s="272"/>
      <c r="U29" s="272"/>
      <c r="V29" s="272"/>
      <c r="W29" s="272"/>
      <c r="X29" s="272"/>
      <c r="Y29" s="272"/>
      <c r="Z29" s="272"/>
    </row>
    <row r="30" spans="1:26" ht="15.75" customHeight="1">
      <c r="A30" s="272"/>
      <c r="B30" s="1" t="str">
        <f>IF(PPNE2.1!$G30="","",CONCATENATE(PPNE2.1!$C30,".",PPNE2.1!$D30,".",PPNE2.1!$E30,".",PPNE2.1!$F30))</f>
        <v/>
      </c>
      <c r="C30" s="1" t="s">
        <v>457</v>
      </c>
      <c r="D30" s="1" t="s">
        <v>457</v>
      </c>
      <c r="E30" s="1" t="s">
        <v>457</v>
      </c>
      <c r="F30" s="1" t="s">
        <v>457</v>
      </c>
      <c r="G30" s="26"/>
      <c r="H30" s="27"/>
      <c r="I30" s="27"/>
      <c r="J30" s="26"/>
      <c r="K30" s="28"/>
      <c r="L30" s="29">
        <f>+PPNE2.1!$K30*PPNE2.1!$J30</f>
        <v>0</v>
      </c>
      <c r="M30" s="30"/>
      <c r="N30" s="27"/>
      <c r="O30" s="272"/>
      <c r="P30" s="272"/>
      <c r="Q30" s="272"/>
      <c r="R30" s="272"/>
      <c r="S30" s="272"/>
      <c r="T30" s="272"/>
      <c r="U30" s="272"/>
      <c r="V30" s="272"/>
      <c r="W30" s="272"/>
      <c r="X30" s="272"/>
      <c r="Y30" s="272"/>
      <c r="Z30" s="272"/>
    </row>
    <row r="31" spans="1:26" ht="15.75" customHeight="1">
      <c r="A31" s="272"/>
      <c r="B31" s="1" t="str">
        <f>IF(PPNE2.1!$G31="","",CONCATENATE(PPNE2.1!$C31,".",PPNE2.1!$D31,".",PPNE2.1!$E31,".",PPNE2.1!$F31))</f>
        <v/>
      </c>
      <c r="C31" s="1" t="s">
        <v>457</v>
      </c>
      <c r="D31" s="1" t="s">
        <v>457</v>
      </c>
      <c r="E31" s="1" t="s">
        <v>457</v>
      </c>
      <c r="F31" s="1" t="s">
        <v>457</v>
      </c>
      <c r="G31" s="26"/>
      <c r="H31" s="27"/>
      <c r="I31" s="27"/>
      <c r="J31" s="26"/>
      <c r="K31" s="28"/>
      <c r="L31" s="29">
        <f>+PPNE2.1!$K31*PPNE2.1!$J31</f>
        <v>0</v>
      </c>
      <c r="M31" s="30"/>
      <c r="N31" s="27"/>
      <c r="O31" s="272"/>
      <c r="P31" s="272"/>
      <c r="Q31" s="272"/>
      <c r="R31" s="272"/>
      <c r="S31" s="272"/>
      <c r="T31" s="272"/>
      <c r="U31" s="272"/>
      <c r="V31" s="272"/>
      <c r="W31" s="272"/>
      <c r="X31" s="272"/>
      <c r="Y31" s="272"/>
      <c r="Z31" s="272"/>
    </row>
    <row r="32" spans="1:26" ht="15.75" customHeight="1">
      <c r="A32" s="272"/>
      <c r="B32" s="1" t="str">
        <f>IF(PPNE2.1!$G32="","",CONCATENATE(PPNE2.1!$C32,".",PPNE2.1!$D32,".",PPNE2.1!$E32,".",PPNE2.1!$F32))</f>
        <v/>
      </c>
      <c r="C32" s="1" t="s">
        <v>457</v>
      </c>
      <c r="D32" s="1" t="s">
        <v>457</v>
      </c>
      <c r="E32" s="1" t="s">
        <v>457</v>
      </c>
      <c r="F32" s="1" t="s">
        <v>457</v>
      </c>
      <c r="G32" s="26"/>
      <c r="H32" s="27"/>
      <c r="I32" s="27"/>
      <c r="J32" s="26"/>
      <c r="K32" s="28"/>
      <c r="L32" s="29">
        <f>+PPNE2.1!$K32*PPNE2.1!$J32</f>
        <v>0</v>
      </c>
      <c r="M32" s="30"/>
      <c r="N32" s="27"/>
      <c r="O32" s="272"/>
      <c r="P32" s="272"/>
      <c r="Q32" s="272"/>
      <c r="R32" s="272"/>
      <c r="S32" s="272"/>
      <c r="T32" s="272"/>
      <c r="U32" s="272"/>
      <c r="V32" s="272"/>
      <c r="W32" s="272"/>
      <c r="X32" s="272"/>
      <c r="Y32" s="272"/>
      <c r="Z32" s="272"/>
    </row>
    <row r="33" spans="1:26" ht="15.75" customHeight="1">
      <c r="A33" s="272"/>
      <c r="B33" s="1" t="str">
        <f>IF(PPNE2.1!$G33="","",CONCATENATE(PPNE2.1!$C33,".",PPNE2.1!$D33,".",PPNE2.1!$E33,".",PPNE2.1!$F33))</f>
        <v/>
      </c>
      <c r="C33" s="1" t="s">
        <v>457</v>
      </c>
      <c r="D33" s="1" t="s">
        <v>457</v>
      </c>
      <c r="E33" s="1" t="s">
        <v>457</v>
      </c>
      <c r="F33" s="1" t="s">
        <v>457</v>
      </c>
      <c r="G33" s="26"/>
      <c r="H33" s="27"/>
      <c r="I33" s="27"/>
      <c r="J33" s="26"/>
      <c r="K33" s="28"/>
      <c r="L33" s="29">
        <f>+PPNE2.1!$K33*PPNE2.1!$J33</f>
        <v>0</v>
      </c>
      <c r="M33" s="30"/>
      <c r="N33" s="27"/>
      <c r="O33" s="272"/>
      <c r="P33" s="272"/>
      <c r="Q33" s="272"/>
      <c r="R33" s="272"/>
      <c r="S33" s="272"/>
      <c r="T33" s="272"/>
      <c r="U33" s="272"/>
      <c r="V33" s="272"/>
      <c r="W33" s="272"/>
      <c r="X33" s="272"/>
      <c r="Y33" s="272"/>
      <c r="Z33" s="272"/>
    </row>
    <row r="34" spans="1:26" ht="15.75" customHeight="1">
      <c r="A34" s="272"/>
      <c r="B34" s="1" t="str">
        <f>IF(PPNE2.1!$G34="","",CONCATENATE(PPNE2.1!$C34,".",PPNE2.1!$D34,".",PPNE2.1!$E34,".",PPNE2.1!$F34))</f>
        <v/>
      </c>
      <c r="C34" s="1" t="s">
        <v>457</v>
      </c>
      <c r="D34" s="1" t="s">
        <v>457</v>
      </c>
      <c r="E34" s="1" t="s">
        <v>457</v>
      </c>
      <c r="F34" s="1" t="s">
        <v>457</v>
      </c>
      <c r="G34" s="26"/>
      <c r="H34" s="27"/>
      <c r="I34" s="27"/>
      <c r="J34" s="26"/>
      <c r="K34" s="28"/>
      <c r="L34" s="29">
        <f>+PPNE2.1!$K34*PPNE2.1!$J34</f>
        <v>0</v>
      </c>
      <c r="M34" s="30"/>
      <c r="N34" s="27"/>
      <c r="O34" s="272"/>
      <c r="P34" s="272"/>
      <c r="Q34" s="272"/>
      <c r="R34" s="272"/>
      <c r="S34" s="272"/>
      <c r="T34" s="272"/>
      <c r="U34" s="272"/>
      <c r="V34" s="272"/>
      <c r="W34" s="272"/>
      <c r="X34" s="272"/>
      <c r="Y34" s="272"/>
      <c r="Z34" s="272"/>
    </row>
    <row r="35" spans="1:26" ht="15.75" customHeight="1">
      <c r="A35" s="272"/>
      <c r="B35" s="1" t="str">
        <f>IF(PPNE2.1!$G35="","",CONCATENATE(PPNE2.1!$C35,".",PPNE2.1!$D35,".",PPNE2.1!$E35,".",PPNE2.1!$F35))</f>
        <v/>
      </c>
      <c r="C35" s="1" t="s">
        <v>457</v>
      </c>
      <c r="D35" s="1" t="s">
        <v>457</v>
      </c>
      <c r="E35" s="1" t="s">
        <v>457</v>
      </c>
      <c r="F35" s="1" t="s">
        <v>457</v>
      </c>
      <c r="G35" s="26"/>
      <c r="H35" s="27"/>
      <c r="I35" s="27"/>
      <c r="J35" s="26"/>
      <c r="K35" s="28"/>
      <c r="L35" s="29">
        <f>+PPNE2.1!$K35*PPNE2.1!$J35</f>
        <v>0</v>
      </c>
      <c r="M35" s="30"/>
      <c r="N35" s="27"/>
      <c r="O35" s="272"/>
      <c r="P35" s="272"/>
      <c r="Q35" s="272"/>
      <c r="R35" s="272"/>
      <c r="S35" s="272"/>
      <c r="T35" s="272"/>
      <c r="U35" s="272"/>
      <c r="V35" s="272"/>
      <c r="W35" s="272"/>
      <c r="X35" s="272"/>
      <c r="Y35" s="272"/>
      <c r="Z35" s="272"/>
    </row>
    <row r="36" spans="1:26" ht="15.75" customHeight="1">
      <c r="A36" s="272"/>
      <c r="B36" s="1" t="str">
        <f>IF(PPNE2.1!$G36="","",CONCATENATE(PPNE2.1!$C36,".",PPNE2.1!$D36,".",PPNE2.1!$E36,".",PPNE2.1!$F36))</f>
        <v/>
      </c>
      <c r="C36" s="1" t="s">
        <v>457</v>
      </c>
      <c r="D36" s="1" t="s">
        <v>457</v>
      </c>
      <c r="E36" s="1" t="s">
        <v>457</v>
      </c>
      <c r="F36" s="1" t="s">
        <v>457</v>
      </c>
      <c r="G36" s="26"/>
      <c r="H36" s="27"/>
      <c r="I36" s="27"/>
      <c r="J36" s="26"/>
      <c r="K36" s="28"/>
      <c r="L36" s="29">
        <f>+PPNE2.1!$K36*PPNE2.1!$J36</f>
        <v>0</v>
      </c>
      <c r="M36" s="30"/>
      <c r="N36" s="27"/>
      <c r="O36" s="272"/>
      <c r="P36" s="272"/>
      <c r="Q36" s="272"/>
      <c r="R36" s="272"/>
      <c r="S36" s="272"/>
      <c r="T36" s="272"/>
      <c r="U36" s="272"/>
      <c r="V36" s="272"/>
      <c r="W36" s="272"/>
      <c r="X36" s="272"/>
      <c r="Y36" s="272"/>
      <c r="Z36" s="272"/>
    </row>
    <row r="37" spans="1:26" ht="15.75" customHeight="1">
      <c r="A37" s="272"/>
      <c r="B37" s="1" t="str">
        <f>IF(PPNE2.1!$G37="","",CONCATENATE(PPNE2.1!$C37,".",PPNE2.1!$D37,".",PPNE2.1!$E37,".",PPNE2.1!$F37))</f>
        <v/>
      </c>
      <c r="C37" s="1" t="s">
        <v>457</v>
      </c>
      <c r="D37" s="1" t="s">
        <v>457</v>
      </c>
      <c r="E37" s="1" t="s">
        <v>457</v>
      </c>
      <c r="F37" s="1" t="s">
        <v>457</v>
      </c>
      <c r="G37" s="26"/>
      <c r="H37" s="27"/>
      <c r="I37" s="27"/>
      <c r="J37" s="26"/>
      <c r="K37" s="28"/>
      <c r="L37" s="29">
        <f>+PPNE2.1!$K37*PPNE2.1!$J37</f>
        <v>0</v>
      </c>
      <c r="M37" s="30"/>
      <c r="N37" s="27"/>
      <c r="O37" s="272"/>
      <c r="P37" s="272"/>
      <c r="Q37" s="272"/>
      <c r="R37" s="272"/>
      <c r="S37" s="272"/>
      <c r="T37" s="272"/>
      <c r="U37" s="272"/>
      <c r="V37" s="272"/>
      <c r="W37" s="272"/>
      <c r="X37" s="272"/>
      <c r="Y37" s="272"/>
      <c r="Z37" s="272"/>
    </row>
    <row r="38" spans="1:26" ht="15.75" customHeight="1">
      <c r="A38" s="272"/>
      <c r="B38" s="1" t="str">
        <f>IF(PPNE2.1!$G38="","",CONCATENATE(PPNE2.1!$C38,".",PPNE2.1!$D38,".",PPNE2.1!$E38,".",PPNE2.1!$F38))</f>
        <v/>
      </c>
      <c r="C38" s="1" t="s">
        <v>457</v>
      </c>
      <c r="D38" s="1" t="s">
        <v>457</v>
      </c>
      <c r="E38" s="1" t="s">
        <v>457</v>
      </c>
      <c r="F38" s="1" t="s">
        <v>457</v>
      </c>
      <c r="G38" s="26"/>
      <c r="H38" s="27"/>
      <c r="I38" s="27"/>
      <c r="J38" s="26"/>
      <c r="K38" s="28"/>
      <c r="L38" s="29">
        <f>+PPNE2.1!$K38*PPNE2.1!$J38</f>
        <v>0</v>
      </c>
      <c r="M38" s="30"/>
      <c r="N38" s="27"/>
      <c r="O38" s="272"/>
      <c r="P38" s="272"/>
      <c r="Q38" s="272"/>
      <c r="R38" s="272"/>
      <c r="S38" s="272"/>
      <c r="T38" s="272"/>
      <c r="U38" s="272"/>
      <c r="V38" s="272"/>
      <c r="W38" s="272"/>
      <c r="X38" s="272"/>
      <c r="Y38" s="272"/>
      <c r="Z38" s="272"/>
    </row>
    <row r="39" spans="1:26" ht="15.75" customHeight="1">
      <c r="A39" s="272"/>
      <c r="B39" s="1" t="str">
        <f>IF(PPNE2.1!$G39="","",CONCATENATE(PPNE2.1!$C39,".",PPNE2.1!$D39,".",PPNE2.1!$E39,".",PPNE2.1!$F39))</f>
        <v/>
      </c>
      <c r="C39" s="1" t="s">
        <v>457</v>
      </c>
      <c r="D39" s="1" t="s">
        <v>457</v>
      </c>
      <c r="E39" s="1" t="s">
        <v>457</v>
      </c>
      <c r="F39" s="1" t="s">
        <v>457</v>
      </c>
      <c r="G39" s="26"/>
      <c r="H39" s="27"/>
      <c r="I39" s="27"/>
      <c r="J39" s="26"/>
      <c r="K39" s="28"/>
      <c r="L39" s="29">
        <f>+PPNE2.1!$K39*PPNE2.1!$J39</f>
        <v>0</v>
      </c>
      <c r="M39" s="30"/>
      <c r="N39" s="27"/>
      <c r="O39" s="272"/>
      <c r="P39" s="272"/>
      <c r="Q39" s="272"/>
      <c r="R39" s="272"/>
      <c r="S39" s="272"/>
      <c r="T39" s="272"/>
      <c r="U39" s="272"/>
      <c r="V39" s="272"/>
      <c r="W39" s="272"/>
      <c r="X39" s="272"/>
      <c r="Y39" s="272"/>
      <c r="Z39" s="272"/>
    </row>
    <row r="40" spans="1:26" ht="15.75" customHeight="1">
      <c r="A40" s="272"/>
      <c r="B40" s="1" t="str">
        <f>IF(PPNE2.1!$G40="","",CONCATENATE(PPNE2.1!$C40,".",PPNE2.1!$D40,".",PPNE2.1!$E40,".",PPNE2.1!$F40))</f>
        <v/>
      </c>
      <c r="C40" s="1" t="s">
        <v>457</v>
      </c>
      <c r="D40" s="1" t="s">
        <v>457</v>
      </c>
      <c r="E40" s="1" t="s">
        <v>457</v>
      </c>
      <c r="F40" s="1" t="s">
        <v>457</v>
      </c>
      <c r="G40" s="26"/>
      <c r="H40" s="27"/>
      <c r="I40" s="27"/>
      <c r="J40" s="26"/>
      <c r="K40" s="28"/>
      <c r="L40" s="29">
        <f>+PPNE2.1!$K40*PPNE2.1!$J40</f>
        <v>0</v>
      </c>
      <c r="M40" s="30"/>
      <c r="N40" s="27"/>
      <c r="O40" s="272"/>
      <c r="P40" s="272"/>
      <c r="Q40" s="272"/>
      <c r="R40" s="272"/>
      <c r="S40" s="272"/>
      <c r="T40" s="272"/>
      <c r="U40" s="272"/>
      <c r="V40" s="272"/>
      <c r="W40" s="272"/>
      <c r="X40" s="272"/>
      <c r="Y40" s="272"/>
      <c r="Z40" s="272"/>
    </row>
    <row r="41" spans="1:26" ht="15.75" customHeight="1">
      <c r="A41" s="272"/>
      <c r="B41" s="1" t="str">
        <f>IF(PPNE2.1!$G41="","",CONCATENATE(PPNE2.1!$C41,".",PPNE2.1!$D41,".",PPNE2.1!$E41,".",PPNE2.1!$F41))</f>
        <v/>
      </c>
      <c r="C41" s="1" t="s">
        <v>457</v>
      </c>
      <c r="D41" s="1" t="s">
        <v>457</v>
      </c>
      <c r="E41" s="1" t="s">
        <v>457</v>
      </c>
      <c r="F41" s="1" t="s">
        <v>457</v>
      </c>
      <c r="G41" s="26"/>
      <c r="H41" s="27"/>
      <c r="I41" s="27"/>
      <c r="J41" s="26"/>
      <c r="K41" s="28"/>
      <c r="L41" s="29">
        <f>+PPNE2.1!$K41*PPNE2.1!$J41</f>
        <v>0</v>
      </c>
      <c r="M41" s="30"/>
      <c r="N41" s="27"/>
      <c r="O41" s="272"/>
      <c r="P41" s="272"/>
      <c r="Q41" s="272"/>
      <c r="R41" s="272"/>
      <c r="S41" s="272"/>
      <c r="T41" s="272"/>
      <c r="U41" s="272"/>
      <c r="V41" s="272"/>
      <c r="W41" s="272"/>
      <c r="X41" s="272"/>
      <c r="Y41" s="272"/>
      <c r="Z41" s="272"/>
    </row>
    <row r="42" spans="1:26" ht="15.75" customHeight="1">
      <c r="A42" s="272"/>
      <c r="B42" s="1" t="str">
        <f>IF(PPNE2.1!$G42="","",CONCATENATE(PPNE2.1!$C42,".",PPNE2.1!$D42,".",PPNE2.1!$E42,".",PPNE2.1!$F42))</f>
        <v/>
      </c>
      <c r="C42" s="1" t="s">
        <v>457</v>
      </c>
      <c r="D42" s="1" t="s">
        <v>457</v>
      </c>
      <c r="E42" s="1" t="s">
        <v>457</v>
      </c>
      <c r="F42" s="1" t="s">
        <v>457</v>
      </c>
      <c r="G42" s="26"/>
      <c r="H42" s="27"/>
      <c r="I42" s="27"/>
      <c r="J42" s="26"/>
      <c r="K42" s="28"/>
      <c r="L42" s="29">
        <f>+PPNE2.1!$K42*PPNE2.1!$J42</f>
        <v>0</v>
      </c>
      <c r="M42" s="30"/>
      <c r="N42" s="27"/>
      <c r="O42" s="272"/>
      <c r="P42" s="272"/>
      <c r="Q42" s="272"/>
      <c r="R42" s="272"/>
      <c r="S42" s="272"/>
      <c r="T42" s="272"/>
      <c r="U42" s="272"/>
      <c r="V42" s="272"/>
      <c r="W42" s="272"/>
      <c r="X42" s="272"/>
      <c r="Y42" s="272"/>
      <c r="Z42" s="272"/>
    </row>
    <row r="43" spans="1:26" ht="15.75" customHeight="1">
      <c r="A43" s="272"/>
      <c r="B43" s="1" t="str">
        <f>IF(PPNE2.1!$G43="","",CONCATENATE(PPNE2.1!$C43,".",PPNE2.1!$D43,".",PPNE2.1!$E43,".",PPNE2.1!$F43))</f>
        <v/>
      </c>
      <c r="C43" s="1" t="s">
        <v>457</v>
      </c>
      <c r="D43" s="1" t="s">
        <v>457</v>
      </c>
      <c r="E43" s="1" t="s">
        <v>457</v>
      </c>
      <c r="F43" s="1" t="s">
        <v>457</v>
      </c>
      <c r="G43" s="26"/>
      <c r="H43" s="27"/>
      <c r="I43" s="27"/>
      <c r="J43" s="26"/>
      <c r="K43" s="28"/>
      <c r="L43" s="29">
        <f>+PPNE2.1!$K43*PPNE2.1!$J43</f>
        <v>0</v>
      </c>
      <c r="M43" s="30"/>
      <c r="N43" s="27"/>
      <c r="O43" s="272"/>
      <c r="P43" s="272"/>
      <c r="Q43" s="272"/>
      <c r="R43" s="272"/>
      <c r="S43" s="272"/>
      <c r="T43" s="272"/>
      <c r="U43" s="272"/>
      <c r="V43" s="272"/>
      <c r="W43" s="272"/>
      <c r="X43" s="272"/>
      <c r="Y43" s="272"/>
      <c r="Z43" s="272"/>
    </row>
    <row r="44" spans="1:26" ht="15.75" customHeight="1">
      <c r="A44" s="272"/>
      <c r="B44" s="1" t="str">
        <f>IF(PPNE2.1!$G44="","",CONCATENATE(PPNE2.1!$C44,".",PPNE2.1!$D44,".",PPNE2.1!$E44,".",PPNE2.1!$F44))</f>
        <v/>
      </c>
      <c r="C44" s="1" t="s">
        <v>457</v>
      </c>
      <c r="D44" s="1" t="s">
        <v>457</v>
      </c>
      <c r="E44" s="1" t="s">
        <v>457</v>
      </c>
      <c r="F44" s="1" t="s">
        <v>457</v>
      </c>
      <c r="G44" s="26"/>
      <c r="H44" s="27"/>
      <c r="I44" s="27"/>
      <c r="J44" s="26"/>
      <c r="K44" s="28"/>
      <c r="L44" s="29">
        <f>+PPNE2.1!$K44*PPNE2.1!$J44</f>
        <v>0</v>
      </c>
      <c r="M44" s="30"/>
      <c r="N44" s="27"/>
      <c r="O44" s="272"/>
      <c r="P44" s="272"/>
      <c r="Q44" s="272"/>
      <c r="R44" s="272"/>
      <c r="S44" s="272"/>
      <c r="T44" s="272"/>
      <c r="U44" s="272"/>
      <c r="V44" s="272"/>
      <c r="W44" s="272"/>
      <c r="X44" s="272"/>
      <c r="Y44" s="272"/>
      <c r="Z44" s="272"/>
    </row>
    <row r="45" spans="1:26" ht="15.75" customHeight="1">
      <c r="A45" s="272"/>
      <c r="B45" s="1" t="str">
        <f>IF(PPNE2.1!$G45="","",CONCATENATE(PPNE2.1!$C45,".",PPNE2.1!$D45,".",PPNE2.1!$E45,".",PPNE2.1!$F45))</f>
        <v/>
      </c>
      <c r="C45" s="1" t="s">
        <v>457</v>
      </c>
      <c r="D45" s="1" t="s">
        <v>457</v>
      </c>
      <c r="E45" s="1" t="s">
        <v>457</v>
      </c>
      <c r="F45" s="1" t="s">
        <v>457</v>
      </c>
      <c r="G45" s="26"/>
      <c r="H45" s="27"/>
      <c r="I45" s="27"/>
      <c r="J45" s="26"/>
      <c r="K45" s="28"/>
      <c r="L45" s="29">
        <f>+PPNE2.1!$K45*PPNE2.1!$J45</f>
        <v>0</v>
      </c>
      <c r="M45" s="30"/>
      <c r="N45" s="27"/>
      <c r="O45" s="272"/>
      <c r="P45" s="272"/>
      <c r="Q45" s="272"/>
      <c r="R45" s="272"/>
      <c r="S45" s="272"/>
      <c r="T45" s="272"/>
      <c r="U45" s="272"/>
      <c r="V45" s="272"/>
      <c r="W45" s="272"/>
      <c r="X45" s="272"/>
      <c r="Y45" s="272"/>
      <c r="Z45" s="272"/>
    </row>
    <row r="46" spans="1:26" ht="15.75" customHeight="1">
      <c r="A46" s="272"/>
      <c r="B46" s="1" t="str">
        <f>IF(PPNE2.1!$G46="","",CONCATENATE(PPNE2.1!$C46,".",PPNE2.1!$D46,".",PPNE2.1!$E46,".",PPNE2.1!$F46))</f>
        <v/>
      </c>
      <c r="C46" s="1" t="s">
        <v>457</v>
      </c>
      <c r="D46" s="1" t="s">
        <v>457</v>
      </c>
      <c r="E46" s="1" t="s">
        <v>457</v>
      </c>
      <c r="F46" s="1" t="s">
        <v>457</v>
      </c>
      <c r="G46" s="26"/>
      <c r="H46" s="27"/>
      <c r="I46" s="27"/>
      <c r="J46" s="26"/>
      <c r="K46" s="28"/>
      <c r="L46" s="29">
        <f>+PPNE2.1!$K46*PPNE2.1!$J46</f>
        <v>0</v>
      </c>
      <c r="M46" s="30"/>
      <c r="N46" s="27"/>
      <c r="O46" s="272"/>
      <c r="P46" s="272"/>
      <c r="Q46" s="272"/>
      <c r="R46" s="272"/>
      <c r="S46" s="272"/>
      <c r="T46" s="272"/>
      <c r="U46" s="272"/>
      <c r="V46" s="272"/>
      <c r="W46" s="272"/>
      <c r="X46" s="272"/>
      <c r="Y46" s="272"/>
      <c r="Z46" s="272"/>
    </row>
    <row r="47" spans="1:26" ht="15.75" customHeight="1">
      <c r="A47" s="272"/>
      <c r="B47" s="1" t="str">
        <f>IF(PPNE2.1!$G47="","",CONCATENATE(PPNE2.1!$C47,".",PPNE2.1!$D47,".",PPNE2.1!$E47,".",PPNE2.1!$F47))</f>
        <v/>
      </c>
      <c r="C47" s="1" t="s">
        <v>457</v>
      </c>
      <c r="D47" s="1" t="s">
        <v>457</v>
      </c>
      <c r="E47" s="1" t="s">
        <v>457</v>
      </c>
      <c r="F47" s="1" t="s">
        <v>457</v>
      </c>
      <c r="G47" s="26"/>
      <c r="H47" s="27"/>
      <c r="I47" s="27"/>
      <c r="J47" s="26"/>
      <c r="K47" s="28"/>
      <c r="L47" s="29">
        <f>+PPNE2.1!$K47*PPNE2.1!$J47</f>
        <v>0</v>
      </c>
      <c r="M47" s="30"/>
      <c r="N47" s="27"/>
      <c r="O47" s="272"/>
      <c r="P47" s="272"/>
      <c r="Q47" s="272"/>
      <c r="R47" s="272"/>
      <c r="S47" s="272"/>
      <c r="T47" s="272"/>
      <c r="U47" s="272"/>
      <c r="V47" s="272"/>
      <c r="W47" s="272"/>
      <c r="X47" s="272"/>
      <c r="Y47" s="272"/>
      <c r="Z47" s="272"/>
    </row>
    <row r="48" spans="1:26" ht="15.75" customHeight="1">
      <c r="A48" s="272"/>
      <c r="B48" s="1" t="str">
        <f>IF(PPNE2.1!$G48="","",CONCATENATE(PPNE2.1!$C48,".",PPNE2.1!$D48,".",PPNE2.1!$E48,".",PPNE2.1!$F48))</f>
        <v/>
      </c>
      <c r="C48" s="1" t="s">
        <v>457</v>
      </c>
      <c r="D48" s="1" t="s">
        <v>457</v>
      </c>
      <c r="E48" s="1" t="s">
        <v>457</v>
      </c>
      <c r="F48" s="1" t="s">
        <v>457</v>
      </c>
      <c r="G48" s="26"/>
      <c r="H48" s="27"/>
      <c r="I48" s="27"/>
      <c r="J48" s="26"/>
      <c r="K48" s="28"/>
      <c r="L48" s="29">
        <f>+PPNE2.1!$K48*PPNE2.1!$J48</f>
        <v>0</v>
      </c>
      <c r="M48" s="30"/>
      <c r="N48" s="27"/>
      <c r="O48" s="272"/>
      <c r="P48" s="272"/>
      <c r="Q48" s="272"/>
      <c r="R48" s="272"/>
      <c r="S48" s="272"/>
      <c r="T48" s="272"/>
      <c r="U48" s="272"/>
      <c r="V48" s="272"/>
      <c r="W48" s="272"/>
      <c r="X48" s="272"/>
      <c r="Y48" s="272"/>
      <c r="Z48" s="272"/>
    </row>
    <row r="49" spans="1:26" ht="15.75" customHeight="1">
      <c r="A49" s="272"/>
      <c r="B49" s="1" t="str">
        <f>IF(PPNE2.1!$G49="","",CONCATENATE(PPNE2.1!$C49,".",PPNE2.1!$D49,".",PPNE2.1!$E49,".",PPNE2.1!$F49))</f>
        <v/>
      </c>
      <c r="C49" s="1" t="s">
        <v>457</v>
      </c>
      <c r="D49" s="1" t="s">
        <v>457</v>
      </c>
      <c r="E49" s="1" t="s">
        <v>457</v>
      </c>
      <c r="F49" s="1" t="s">
        <v>457</v>
      </c>
      <c r="G49" s="26"/>
      <c r="H49" s="27"/>
      <c r="I49" s="27"/>
      <c r="J49" s="26"/>
      <c r="K49" s="28"/>
      <c r="L49" s="29">
        <f>+PPNE2.1!$K49*PPNE2.1!$J49</f>
        <v>0</v>
      </c>
      <c r="M49" s="30"/>
      <c r="N49" s="27"/>
      <c r="O49" s="272"/>
      <c r="P49" s="272"/>
      <c r="Q49" s="272"/>
      <c r="R49" s="272"/>
      <c r="S49" s="272"/>
      <c r="T49" s="272"/>
      <c r="U49" s="272"/>
      <c r="V49" s="272"/>
      <c r="W49" s="272"/>
      <c r="X49" s="272"/>
      <c r="Y49" s="272"/>
      <c r="Z49" s="272"/>
    </row>
    <row r="50" spans="1:26" ht="15.75" customHeight="1">
      <c r="A50" s="272"/>
      <c r="B50" s="1" t="str">
        <f>IF(PPNE2.1!$G50="","",CONCATENATE(PPNE2.1!$C50,".",PPNE2.1!$D50,".",PPNE2.1!$E50,".",PPNE2.1!$F50))</f>
        <v/>
      </c>
      <c r="C50" s="1" t="s">
        <v>457</v>
      </c>
      <c r="D50" s="1" t="s">
        <v>457</v>
      </c>
      <c r="E50" s="1" t="s">
        <v>457</v>
      </c>
      <c r="F50" s="1" t="s">
        <v>457</v>
      </c>
      <c r="G50" s="26"/>
      <c r="H50" s="27"/>
      <c r="I50" s="27"/>
      <c r="J50" s="26"/>
      <c r="K50" s="28"/>
      <c r="L50" s="29">
        <f>+PPNE2.1!$K50*PPNE2.1!$J50</f>
        <v>0</v>
      </c>
      <c r="M50" s="30"/>
      <c r="N50" s="27"/>
      <c r="O50" s="272"/>
      <c r="P50" s="272"/>
      <c r="Q50" s="272"/>
      <c r="R50" s="272"/>
      <c r="S50" s="272"/>
      <c r="T50" s="272"/>
      <c r="U50" s="272"/>
      <c r="V50" s="272"/>
      <c r="W50" s="272"/>
      <c r="X50" s="272"/>
      <c r="Y50" s="272"/>
      <c r="Z50" s="272"/>
    </row>
    <row r="51" spans="1:26" ht="15.75" customHeight="1">
      <c r="A51" s="272"/>
      <c r="B51" s="1" t="str">
        <f>IF(PPNE2.1!$G51="","",CONCATENATE(PPNE2.1!$C51,".",PPNE2.1!$D51,".",PPNE2.1!$E51,".",PPNE2.1!$F51))</f>
        <v/>
      </c>
      <c r="C51" s="1" t="s">
        <v>457</v>
      </c>
      <c r="D51" s="1" t="s">
        <v>457</v>
      </c>
      <c r="E51" s="1" t="s">
        <v>457</v>
      </c>
      <c r="F51" s="1" t="s">
        <v>457</v>
      </c>
      <c r="G51" s="26"/>
      <c r="H51" s="27"/>
      <c r="I51" s="27"/>
      <c r="J51" s="26"/>
      <c r="K51" s="28"/>
      <c r="L51" s="29">
        <f>+PPNE2.1!$K51*PPNE2.1!$J51</f>
        <v>0</v>
      </c>
      <c r="M51" s="30"/>
      <c r="N51" s="27"/>
      <c r="O51" s="272"/>
      <c r="P51" s="272"/>
      <c r="Q51" s="272"/>
      <c r="R51" s="272"/>
      <c r="S51" s="272"/>
      <c r="T51" s="272"/>
      <c r="U51" s="272"/>
      <c r="V51" s="272"/>
      <c r="W51" s="272"/>
      <c r="X51" s="272"/>
      <c r="Y51" s="272"/>
      <c r="Z51" s="272"/>
    </row>
    <row r="52" spans="1:26" ht="15.75" customHeight="1">
      <c r="A52" s="272"/>
      <c r="B52" s="1" t="str">
        <f>IF(PPNE2.1!$G52="","",CONCATENATE(PPNE2.1!$C52,".",PPNE2.1!$D52,".",PPNE2.1!$E52,".",PPNE2.1!$F52))</f>
        <v/>
      </c>
      <c r="C52" s="1" t="s">
        <v>457</v>
      </c>
      <c r="D52" s="1" t="s">
        <v>457</v>
      </c>
      <c r="E52" s="1" t="s">
        <v>457</v>
      </c>
      <c r="F52" s="1" t="s">
        <v>457</v>
      </c>
      <c r="G52" s="26"/>
      <c r="H52" s="27"/>
      <c r="I52" s="27"/>
      <c r="J52" s="26"/>
      <c r="K52" s="28"/>
      <c r="L52" s="29">
        <f>+PPNE2.1!$K52*PPNE2.1!$J52</f>
        <v>0</v>
      </c>
      <c r="M52" s="30"/>
      <c r="N52" s="27"/>
      <c r="O52" s="272"/>
      <c r="P52" s="272"/>
      <c r="Q52" s="272"/>
      <c r="R52" s="272"/>
      <c r="S52" s="272"/>
      <c r="T52" s="272"/>
      <c r="U52" s="272"/>
      <c r="V52" s="272"/>
      <c r="W52" s="272"/>
      <c r="X52" s="272"/>
      <c r="Y52" s="272"/>
      <c r="Z52" s="272"/>
    </row>
    <row r="53" spans="1:26" ht="15.75" customHeight="1">
      <c r="A53" s="272"/>
      <c r="B53" s="1" t="str">
        <f>IF(PPNE2.1!$G53="","",CONCATENATE(PPNE2.1!$C53,".",PPNE2.1!$D53,".",PPNE2.1!$E53,".",PPNE2.1!$F53))</f>
        <v/>
      </c>
      <c r="C53" s="1" t="s">
        <v>457</v>
      </c>
      <c r="D53" s="1" t="s">
        <v>457</v>
      </c>
      <c r="E53" s="1" t="s">
        <v>457</v>
      </c>
      <c r="F53" s="1" t="s">
        <v>457</v>
      </c>
      <c r="G53" s="26"/>
      <c r="H53" s="27"/>
      <c r="I53" s="27"/>
      <c r="J53" s="26"/>
      <c r="K53" s="28"/>
      <c r="L53" s="29">
        <f>+PPNE2.1!$K53*PPNE2.1!$J53</f>
        <v>0</v>
      </c>
      <c r="M53" s="30"/>
      <c r="N53" s="27"/>
      <c r="O53" s="272"/>
      <c r="P53" s="272"/>
      <c r="Q53" s="272"/>
      <c r="R53" s="272"/>
      <c r="S53" s="272"/>
      <c r="T53" s="272"/>
      <c r="U53" s="272"/>
      <c r="V53" s="272"/>
      <c r="W53" s="272"/>
      <c r="X53" s="272"/>
      <c r="Y53" s="272"/>
      <c r="Z53" s="272"/>
    </row>
    <row r="54" spans="1:26" ht="15.75" customHeight="1">
      <c r="A54" s="272"/>
      <c r="B54" s="1" t="str">
        <f>IF(PPNE2.1!$G54="","",CONCATENATE(PPNE2.1!$C54,".",PPNE2.1!$D54,".",PPNE2.1!$E54,".",PPNE2.1!$F54))</f>
        <v/>
      </c>
      <c r="C54" s="1" t="s">
        <v>457</v>
      </c>
      <c r="D54" s="1" t="s">
        <v>457</v>
      </c>
      <c r="E54" s="1" t="s">
        <v>457</v>
      </c>
      <c r="F54" s="1" t="s">
        <v>457</v>
      </c>
      <c r="G54" s="26"/>
      <c r="H54" s="27"/>
      <c r="I54" s="27"/>
      <c r="J54" s="26"/>
      <c r="K54" s="28"/>
      <c r="L54" s="29">
        <f>+PPNE2.1!$K54*PPNE2.1!$J54</f>
        <v>0</v>
      </c>
      <c r="M54" s="30"/>
      <c r="N54" s="27"/>
      <c r="O54" s="272"/>
      <c r="P54" s="272"/>
      <c r="Q54" s="272"/>
      <c r="R54" s="272"/>
      <c r="S54" s="272"/>
      <c r="T54" s="272"/>
      <c r="U54" s="272"/>
      <c r="V54" s="272"/>
      <c r="W54" s="272"/>
      <c r="X54" s="272"/>
      <c r="Y54" s="272"/>
      <c r="Z54" s="272"/>
    </row>
    <row r="55" spans="1:26" ht="15.75" customHeight="1">
      <c r="A55" s="272"/>
      <c r="B55" s="1" t="str">
        <f>IF(PPNE2.1!$G55="","",CONCATENATE(PPNE2.1!$C55,".",PPNE2.1!$D55,".",PPNE2.1!$E55,".",PPNE2.1!$F55))</f>
        <v/>
      </c>
      <c r="C55" s="1" t="s">
        <v>457</v>
      </c>
      <c r="D55" s="1" t="s">
        <v>457</v>
      </c>
      <c r="E55" s="1" t="s">
        <v>457</v>
      </c>
      <c r="F55" s="1" t="s">
        <v>457</v>
      </c>
      <c r="G55" s="26"/>
      <c r="H55" s="27"/>
      <c r="I55" s="27"/>
      <c r="J55" s="26"/>
      <c r="K55" s="28"/>
      <c r="L55" s="29">
        <f>+PPNE2.1!$K55*PPNE2.1!$J55</f>
        <v>0</v>
      </c>
      <c r="M55" s="30"/>
      <c r="N55" s="27"/>
      <c r="O55" s="272"/>
      <c r="P55" s="272"/>
      <c r="Q55" s="272"/>
      <c r="R55" s="272"/>
      <c r="S55" s="272"/>
      <c r="T55" s="272"/>
      <c r="U55" s="272"/>
      <c r="V55" s="272"/>
      <c r="W55" s="272"/>
      <c r="X55" s="272"/>
      <c r="Y55" s="272"/>
      <c r="Z55" s="272"/>
    </row>
    <row r="56" spans="1:26" ht="15.75" customHeight="1">
      <c r="A56" s="272"/>
      <c r="B56" s="1" t="str">
        <f>IF(PPNE2.1!$G56="","",CONCATENATE(PPNE2.1!$C56,".",PPNE2.1!$D56,".",PPNE2.1!$E56,".",PPNE2.1!$F56))</f>
        <v/>
      </c>
      <c r="C56" s="1" t="s">
        <v>457</v>
      </c>
      <c r="D56" s="1" t="s">
        <v>457</v>
      </c>
      <c r="E56" s="1" t="s">
        <v>457</v>
      </c>
      <c r="F56" s="1" t="s">
        <v>457</v>
      </c>
      <c r="G56" s="26"/>
      <c r="H56" s="27"/>
      <c r="I56" s="27"/>
      <c r="J56" s="26"/>
      <c r="K56" s="28"/>
      <c r="L56" s="29">
        <f>+PPNE2.1!$K56*PPNE2.1!$J56</f>
        <v>0</v>
      </c>
      <c r="M56" s="30"/>
      <c r="N56" s="27"/>
      <c r="O56" s="272"/>
      <c r="P56" s="272"/>
      <c r="Q56" s="272"/>
      <c r="R56" s="272"/>
      <c r="S56" s="272"/>
      <c r="T56" s="272"/>
      <c r="U56" s="272"/>
      <c r="V56" s="272"/>
      <c r="W56" s="272"/>
      <c r="X56" s="272"/>
      <c r="Y56" s="272"/>
      <c r="Z56" s="272"/>
    </row>
    <row r="57" spans="1:26" ht="15.75" customHeight="1">
      <c r="A57" s="272"/>
      <c r="B57" s="1" t="str">
        <f>IF(PPNE2.1!$G57="","",CONCATENATE(PPNE2.1!$C57,".",PPNE2.1!$D57,".",PPNE2.1!$E57,".",PPNE2.1!$F57))</f>
        <v/>
      </c>
      <c r="C57" s="1" t="s">
        <v>457</v>
      </c>
      <c r="D57" s="1" t="s">
        <v>457</v>
      </c>
      <c r="E57" s="1" t="s">
        <v>457</v>
      </c>
      <c r="F57" s="1" t="s">
        <v>457</v>
      </c>
      <c r="G57" s="26"/>
      <c r="H57" s="27"/>
      <c r="I57" s="27"/>
      <c r="J57" s="26"/>
      <c r="K57" s="28"/>
      <c r="L57" s="29">
        <f>+PPNE2.1!$K57*PPNE2.1!$J57</f>
        <v>0</v>
      </c>
      <c r="M57" s="30"/>
      <c r="N57" s="27"/>
      <c r="O57" s="272"/>
      <c r="P57" s="272"/>
      <c r="Q57" s="272"/>
      <c r="R57" s="272"/>
      <c r="S57" s="272"/>
      <c r="T57" s="272"/>
      <c r="U57" s="272"/>
      <c r="V57" s="272"/>
      <c r="W57" s="272"/>
      <c r="X57" s="272"/>
      <c r="Y57" s="272"/>
      <c r="Z57" s="272"/>
    </row>
    <row r="58" spans="1:26" ht="15.75" customHeight="1">
      <c r="A58" s="272"/>
      <c r="B58" s="1" t="str">
        <f>IF(PPNE2.1!$G58="","",CONCATENATE(PPNE2.1!$C58,".",PPNE2.1!$D58,".",PPNE2.1!$E58,".",PPNE2.1!$F58))</f>
        <v/>
      </c>
      <c r="C58" s="1" t="s">
        <v>457</v>
      </c>
      <c r="D58" s="1" t="s">
        <v>457</v>
      </c>
      <c r="E58" s="1" t="s">
        <v>457</v>
      </c>
      <c r="F58" s="1" t="s">
        <v>457</v>
      </c>
      <c r="G58" s="26"/>
      <c r="H58" s="27"/>
      <c r="I58" s="27"/>
      <c r="J58" s="26"/>
      <c r="K58" s="28"/>
      <c r="L58" s="29">
        <f>+PPNE2.1!$K58*PPNE2.1!$J58</f>
        <v>0</v>
      </c>
      <c r="M58" s="30"/>
      <c r="N58" s="27"/>
      <c r="O58" s="272"/>
      <c r="P58" s="272"/>
      <c r="Q58" s="272"/>
      <c r="R58" s="272"/>
      <c r="S58" s="272"/>
      <c r="T58" s="272"/>
      <c r="U58" s="272"/>
      <c r="V58" s="272"/>
      <c r="W58" s="272"/>
      <c r="X58" s="272"/>
      <c r="Y58" s="272"/>
      <c r="Z58" s="272"/>
    </row>
    <row r="59" spans="1:26" ht="15.75" customHeight="1">
      <c r="A59" s="272"/>
      <c r="B59" s="1" t="str">
        <f>IF(PPNE2.1!$G59="","",CONCATENATE(PPNE2.1!$C59,".",PPNE2.1!$D59,".",PPNE2.1!$E59,".",PPNE2.1!$F59))</f>
        <v/>
      </c>
      <c r="C59" s="1" t="s">
        <v>457</v>
      </c>
      <c r="D59" s="1" t="s">
        <v>457</v>
      </c>
      <c r="E59" s="1" t="s">
        <v>457</v>
      </c>
      <c r="F59" s="1" t="s">
        <v>457</v>
      </c>
      <c r="G59" s="26"/>
      <c r="H59" s="27"/>
      <c r="I59" s="27"/>
      <c r="J59" s="26"/>
      <c r="K59" s="28"/>
      <c r="L59" s="29">
        <f>+PPNE2.1!$K59*PPNE2.1!$J59</f>
        <v>0</v>
      </c>
      <c r="M59" s="30"/>
      <c r="N59" s="27"/>
      <c r="O59" s="272"/>
      <c r="P59" s="272"/>
      <c r="Q59" s="272"/>
      <c r="R59" s="272"/>
      <c r="S59" s="272"/>
      <c r="T59" s="272"/>
      <c r="U59" s="272"/>
      <c r="V59" s="272"/>
      <c r="W59" s="272"/>
      <c r="X59" s="272"/>
      <c r="Y59" s="272"/>
      <c r="Z59" s="272"/>
    </row>
    <row r="60" spans="1:26" ht="15.75" customHeight="1">
      <c r="A60" s="272"/>
      <c r="B60" s="1" t="str">
        <f>IF(PPNE2.1!$G60="","",CONCATENATE(PPNE2.1!$C60,".",PPNE2.1!$D60,".",PPNE2.1!$E60,".",PPNE2.1!$F60))</f>
        <v/>
      </c>
      <c r="C60" s="1" t="s">
        <v>457</v>
      </c>
      <c r="D60" s="1" t="s">
        <v>457</v>
      </c>
      <c r="E60" s="1" t="s">
        <v>457</v>
      </c>
      <c r="F60" s="1" t="s">
        <v>457</v>
      </c>
      <c r="G60" s="26"/>
      <c r="H60" s="27"/>
      <c r="I60" s="27"/>
      <c r="J60" s="26"/>
      <c r="K60" s="28"/>
      <c r="L60" s="29">
        <f>+PPNE2.1!$K60*PPNE2.1!$J60</f>
        <v>0</v>
      </c>
      <c r="M60" s="30"/>
      <c r="N60" s="27"/>
      <c r="O60" s="272"/>
      <c r="P60" s="272"/>
      <c r="Q60" s="272"/>
      <c r="R60" s="272"/>
      <c r="S60" s="272"/>
      <c r="T60" s="272"/>
      <c r="U60" s="272"/>
      <c r="V60" s="272"/>
      <c r="W60" s="272"/>
      <c r="X60" s="272"/>
      <c r="Y60" s="272"/>
      <c r="Z60" s="272"/>
    </row>
    <row r="61" spans="1:26" ht="15.75" customHeight="1">
      <c r="A61" s="272"/>
      <c r="B61" s="1" t="str">
        <f>IF(PPNE2.1!$G61="","",CONCATENATE(PPNE2.1!$C61,".",PPNE2.1!$D61,".",PPNE2.1!$E61,".",PPNE2.1!$F61))</f>
        <v/>
      </c>
      <c r="C61" s="1" t="s">
        <v>457</v>
      </c>
      <c r="D61" s="1" t="s">
        <v>457</v>
      </c>
      <c r="E61" s="1" t="s">
        <v>457</v>
      </c>
      <c r="F61" s="1" t="s">
        <v>457</v>
      </c>
      <c r="G61" s="26"/>
      <c r="H61" s="27"/>
      <c r="I61" s="27"/>
      <c r="J61" s="26"/>
      <c r="K61" s="28"/>
      <c r="L61" s="29">
        <f>+PPNE2.1!$K61*PPNE2.1!$J61</f>
        <v>0</v>
      </c>
      <c r="M61" s="30"/>
      <c r="N61" s="27"/>
      <c r="O61" s="272"/>
      <c r="P61" s="272"/>
      <c r="Q61" s="272"/>
      <c r="R61" s="272"/>
      <c r="S61" s="272"/>
      <c r="T61" s="272"/>
      <c r="U61" s="272"/>
      <c r="V61" s="272"/>
      <c r="W61" s="272"/>
      <c r="X61" s="272"/>
      <c r="Y61" s="272"/>
      <c r="Z61" s="272"/>
    </row>
    <row r="62" spans="1:26" ht="15.75" customHeight="1">
      <c r="A62" s="272"/>
      <c r="B62" s="1" t="str">
        <f>IF(PPNE2.1!$G62="","",CONCATENATE(PPNE2.1!$C62,".",PPNE2.1!$D62,".",PPNE2.1!$E62,".",PPNE2.1!$F62))</f>
        <v/>
      </c>
      <c r="C62" s="1" t="s">
        <v>457</v>
      </c>
      <c r="D62" s="1" t="s">
        <v>457</v>
      </c>
      <c r="E62" s="1" t="s">
        <v>457</v>
      </c>
      <c r="F62" s="1" t="s">
        <v>457</v>
      </c>
      <c r="G62" s="26"/>
      <c r="H62" s="27"/>
      <c r="I62" s="27"/>
      <c r="J62" s="26"/>
      <c r="K62" s="28"/>
      <c r="L62" s="29">
        <f>+PPNE2.1!$K62*PPNE2.1!$J62</f>
        <v>0</v>
      </c>
      <c r="M62" s="30"/>
      <c r="N62" s="27"/>
      <c r="O62" s="272"/>
      <c r="P62" s="272"/>
      <c r="Q62" s="272"/>
      <c r="R62" s="272"/>
      <c r="S62" s="272"/>
      <c r="T62" s="272"/>
      <c r="U62" s="272"/>
      <c r="V62" s="272"/>
      <c r="W62" s="272"/>
      <c r="X62" s="272"/>
      <c r="Y62" s="272"/>
      <c r="Z62" s="272"/>
    </row>
    <row r="63" spans="1:26" ht="15.75" customHeight="1">
      <c r="A63" s="272"/>
      <c r="B63" s="1" t="str">
        <f>IF(PPNE2.1!$G63="","",CONCATENATE(PPNE2.1!$C63,".",PPNE2.1!$D63,".",PPNE2.1!$E63,".",PPNE2.1!$F63))</f>
        <v/>
      </c>
      <c r="C63" s="1" t="s">
        <v>457</v>
      </c>
      <c r="D63" s="1" t="s">
        <v>457</v>
      </c>
      <c r="E63" s="1" t="s">
        <v>457</v>
      </c>
      <c r="F63" s="1" t="s">
        <v>457</v>
      </c>
      <c r="G63" s="26"/>
      <c r="H63" s="27"/>
      <c r="I63" s="27"/>
      <c r="J63" s="26"/>
      <c r="K63" s="28"/>
      <c r="L63" s="29">
        <f>+PPNE2.1!$K63*PPNE2.1!$J63</f>
        <v>0</v>
      </c>
      <c r="M63" s="30"/>
      <c r="N63" s="27"/>
      <c r="O63" s="272"/>
      <c r="P63" s="272"/>
      <c r="Q63" s="272"/>
      <c r="R63" s="272"/>
      <c r="S63" s="272"/>
      <c r="T63" s="272"/>
      <c r="U63" s="272"/>
      <c r="V63" s="272"/>
      <c r="W63" s="272"/>
      <c r="X63" s="272"/>
      <c r="Y63" s="272"/>
      <c r="Z63" s="272"/>
    </row>
    <row r="64" spans="1:26" ht="15.75" customHeight="1">
      <c r="A64" s="272"/>
      <c r="B64" s="1" t="str">
        <f>IF(PPNE2.1!$G64="","",CONCATENATE(PPNE2.1!$C64,".",PPNE2.1!$D64,".",PPNE2.1!$E64,".",PPNE2.1!$F64))</f>
        <v/>
      </c>
      <c r="C64" s="1" t="s">
        <v>457</v>
      </c>
      <c r="D64" s="1" t="s">
        <v>457</v>
      </c>
      <c r="E64" s="1" t="s">
        <v>457</v>
      </c>
      <c r="F64" s="1" t="s">
        <v>457</v>
      </c>
      <c r="G64" s="26"/>
      <c r="H64" s="27"/>
      <c r="I64" s="27"/>
      <c r="J64" s="26"/>
      <c r="K64" s="28"/>
      <c r="L64" s="29">
        <f>+PPNE2.1!$K64*PPNE2.1!$J64</f>
        <v>0</v>
      </c>
      <c r="M64" s="30"/>
      <c r="N64" s="27"/>
      <c r="O64" s="272"/>
      <c r="P64" s="272"/>
      <c r="Q64" s="272"/>
      <c r="R64" s="272"/>
      <c r="S64" s="272"/>
      <c r="T64" s="272"/>
      <c r="U64" s="272"/>
      <c r="V64" s="272"/>
      <c r="W64" s="272"/>
      <c r="X64" s="272"/>
      <c r="Y64" s="272"/>
      <c r="Z64" s="272"/>
    </row>
    <row r="65" spans="1:26" ht="15.75" customHeight="1">
      <c r="A65" s="272"/>
      <c r="B65" s="1" t="str">
        <f>IF(PPNE2.1!$G65="","",CONCATENATE(PPNE2.1!$C65,".",PPNE2.1!$D65,".",PPNE2.1!$E65,".",PPNE2.1!$F65))</f>
        <v/>
      </c>
      <c r="C65" s="1" t="s">
        <v>457</v>
      </c>
      <c r="D65" s="1" t="s">
        <v>457</v>
      </c>
      <c r="E65" s="1" t="s">
        <v>457</v>
      </c>
      <c r="F65" s="1" t="s">
        <v>457</v>
      </c>
      <c r="G65" s="26"/>
      <c r="H65" s="27"/>
      <c r="I65" s="27"/>
      <c r="J65" s="26"/>
      <c r="K65" s="28"/>
      <c r="L65" s="29">
        <f>+PPNE2.1!$K65*PPNE2.1!$J65</f>
        <v>0</v>
      </c>
      <c r="M65" s="30"/>
      <c r="N65" s="27"/>
      <c r="O65" s="272"/>
      <c r="P65" s="272"/>
      <c r="Q65" s="272"/>
      <c r="R65" s="272"/>
      <c r="S65" s="272"/>
      <c r="T65" s="272"/>
      <c r="U65" s="272"/>
      <c r="V65" s="272"/>
      <c r="W65" s="272"/>
      <c r="X65" s="272"/>
      <c r="Y65" s="272"/>
      <c r="Z65" s="272"/>
    </row>
    <row r="66" spans="1:26" ht="15.75" customHeight="1">
      <c r="A66" s="272"/>
      <c r="B66" s="1" t="str">
        <f>IF(PPNE2.1!$G66="","",CONCATENATE(PPNE2.1!$C66,".",PPNE2.1!$D66,".",PPNE2.1!$E66,".",PPNE2.1!$F66))</f>
        <v/>
      </c>
      <c r="C66" s="1" t="s">
        <v>457</v>
      </c>
      <c r="D66" s="1" t="s">
        <v>457</v>
      </c>
      <c r="E66" s="1" t="s">
        <v>457</v>
      </c>
      <c r="F66" s="1" t="s">
        <v>457</v>
      </c>
      <c r="G66" s="26"/>
      <c r="H66" s="27"/>
      <c r="I66" s="27"/>
      <c r="J66" s="26"/>
      <c r="K66" s="28"/>
      <c r="L66" s="29">
        <f>+PPNE2.1!$K66*PPNE2.1!$J66</f>
        <v>0</v>
      </c>
      <c r="M66" s="30"/>
      <c r="N66" s="27"/>
      <c r="O66" s="272"/>
      <c r="P66" s="272"/>
      <c r="Q66" s="272"/>
      <c r="R66" s="272"/>
      <c r="S66" s="272"/>
      <c r="T66" s="272"/>
      <c r="U66" s="272"/>
      <c r="V66" s="272"/>
      <c r="W66" s="272"/>
      <c r="X66" s="272"/>
      <c r="Y66" s="272"/>
      <c r="Z66" s="272"/>
    </row>
    <row r="67" spans="1:26" ht="15.75" customHeight="1">
      <c r="A67" s="272"/>
      <c r="B67" s="1" t="str">
        <f>IF(PPNE2.1!$G67="","",CONCATENATE(PPNE2.1!$C67,".",PPNE2.1!$D67,".",PPNE2.1!$E67,".",PPNE2.1!$F67))</f>
        <v/>
      </c>
      <c r="C67" s="1" t="s">
        <v>457</v>
      </c>
      <c r="D67" s="1" t="s">
        <v>457</v>
      </c>
      <c r="E67" s="1" t="s">
        <v>457</v>
      </c>
      <c r="F67" s="1" t="s">
        <v>457</v>
      </c>
      <c r="G67" s="26"/>
      <c r="H67" s="27"/>
      <c r="I67" s="27"/>
      <c r="J67" s="26"/>
      <c r="K67" s="28"/>
      <c r="L67" s="29">
        <f>+PPNE2.1!$K67*PPNE2.1!$J67</f>
        <v>0</v>
      </c>
      <c r="M67" s="30"/>
      <c r="N67" s="27"/>
      <c r="O67" s="272"/>
      <c r="P67" s="272"/>
      <c r="Q67" s="272"/>
      <c r="R67" s="272"/>
      <c r="S67" s="272"/>
      <c r="T67" s="272"/>
      <c r="U67" s="272"/>
      <c r="V67" s="272"/>
      <c r="W67" s="272"/>
      <c r="X67" s="272"/>
      <c r="Y67" s="272"/>
      <c r="Z67" s="272"/>
    </row>
    <row r="68" spans="1:26" ht="15.75" customHeight="1">
      <c r="A68" s="272"/>
      <c r="B68" s="1" t="str">
        <f>IF(PPNE2.1!$G68="","",CONCATENATE(PPNE2.1!$C68,".",PPNE2.1!$D68,".",PPNE2.1!$E68,".",PPNE2.1!$F68))</f>
        <v/>
      </c>
      <c r="C68" s="1" t="s">
        <v>457</v>
      </c>
      <c r="D68" s="1" t="s">
        <v>457</v>
      </c>
      <c r="E68" s="1" t="s">
        <v>457</v>
      </c>
      <c r="F68" s="1" t="s">
        <v>457</v>
      </c>
      <c r="G68" s="26"/>
      <c r="H68" s="27"/>
      <c r="I68" s="27"/>
      <c r="J68" s="26"/>
      <c r="K68" s="28"/>
      <c r="L68" s="29">
        <f>+PPNE2.1!$K68*PPNE2.1!$J68</f>
        <v>0</v>
      </c>
      <c r="M68" s="30"/>
      <c r="N68" s="27"/>
      <c r="O68" s="272"/>
      <c r="P68" s="272"/>
      <c r="Q68" s="272"/>
      <c r="R68" s="272"/>
      <c r="S68" s="272"/>
      <c r="T68" s="272"/>
      <c r="U68" s="272"/>
      <c r="V68" s="272"/>
      <c r="W68" s="272"/>
      <c r="X68" s="272"/>
      <c r="Y68" s="272"/>
      <c r="Z68" s="272"/>
    </row>
    <row r="69" spans="1:26" ht="15.75" customHeight="1">
      <c r="A69" s="272"/>
      <c r="B69" s="1" t="str">
        <f>IF(PPNE2.1!$G69="","",CONCATENATE(PPNE2.1!$C69,".",PPNE2.1!$D69,".",PPNE2.1!$E69,".",PPNE2.1!$F69))</f>
        <v/>
      </c>
      <c r="C69" s="1" t="s">
        <v>457</v>
      </c>
      <c r="D69" s="1" t="s">
        <v>457</v>
      </c>
      <c r="E69" s="1" t="s">
        <v>457</v>
      </c>
      <c r="F69" s="1" t="s">
        <v>457</v>
      </c>
      <c r="G69" s="26"/>
      <c r="H69" s="27"/>
      <c r="I69" s="27"/>
      <c r="J69" s="26"/>
      <c r="K69" s="28"/>
      <c r="L69" s="29">
        <f>+PPNE2.1!$K69*PPNE2.1!$J69</f>
        <v>0</v>
      </c>
      <c r="M69" s="30"/>
      <c r="N69" s="27"/>
      <c r="O69" s="272"/>
      <c r="P69" s="272"/>
      <c r="Q69" s="272"/>
      <c r="R69" s="272"/>
      <c r="S69" s="272"/>
      <c r="T69" s="272"/>
      <c r="U69" s="272"/>
      <c r="V69" s="272"/>
      <c r="W69" s="272"/>
      <c r="X69" s="272"/>
      <c r="Y69" s="272"/>
      <c r="Z69" s="272"/>
    </row>
    <row r="70" spans="1:26" ht="15.75" customHeight="1">
      <c r="A70" s="272"/>
      <c r="B70" s="1" t="str">
        <f>IF(PPNE2.1!$G70="","",CONCATENATE(PPNE2.1!$C70,".",PPNE2.1!$D70,".",PPNE2.1!$E70,".",PPNE2.1!$F70))</f>
        <v/>
      </c>
      <c r="C70" s="1" t="s">
        <v>457</v>
      </c>
      <c r="D70" s="1" t="s">
        <v>457</v>
      </c>
      <c r="E70" s="1" t="s">
        <v>457</v>
      </c>
      <c r="F70" s="1" t="s">
        <v>457</v>
      </c>
      <c r="G70" s="26"/>
      <c r="H70" s="27"/>
      <c r="I70" s="27"/>
      <c r="J70" s="26"/>
      <c r="K70" s="28"/>
      <c r="L70" s="29">
        <f>+PPNE2.1!$K70*PPNE2.1!$J70</f>
        <v>0</v>
      </c>
      <c r="M70" s="30"/>
      <c r="N70" s="27"/>
      <c r="O70" s="272"/>
      <c r="P70" s="272"/>
      <c r="Q70" s="272"/>
      <c r="R70" s="272"/>
      <c r="S70" s="272"/>
      <c r="T70" s="272"/>
      <c r="U70" s="272"/>
      <c r="V70" s="272"/>
      <c r="W70" s="272"/>
      <c r="X70" s="272"/>
      <c r="Y70" s="272"/>
      <c r="Z70" s="272"/>
    </row>
    <row r="71" spans="1:26" ht="15.75" customHeight="1">
      <c r="A71" s="272"/>
      <c r="B71" s="1" t="str">
        <f>IF(PPNE2.1!$G71="","",CONCATENATE(PPNE2.1!$C71,".",PPNE2.1!$D71,".",PPNE2.1!$E71,".",PPNE2.1!$F71))</f>
        <v/>
      </c>
      <c r="C71" s="1" t="s">
        <v>457</v>
      </c>
      <c r="D71" s="1" t="s">
        <v>457</v>
      </c>
      <c r="E71" s="1" t="s">
        <v>457</v>
      </c>
      <c r="F71" s="1" t="s">
        <v>457</v>
      </c>
      <c r="G71" s="26"/>
      <c r="H71" s="27"/>
      <c r="I71" s="27"/>
      <c r="J71" s="26"/>
      <c r="K71" s="28"/>
      <c r="L71" s="29">
        <f>+PPNE2.1!$K71*PPNE2.1!$J71</f>
        <v>0</v>
      </c>
      <c r="M71" s="30"/>
      <c r="N71" s="27"/>
      <c r="O71" s="272"/>
      <c r="P71" s="272"/>
      <c r="Q71" s="272"/>
      <c r="R71" s="272"/>
      <c r="S71" s="272"/>
      <c r="T71" s="272"/>
      <c r="U71" s="272"/>
      <c r="V71" s="272"/>
      <c r="W71" s="272"/>
      <c r="X71" s="272"/>
      <c r="Y71" s="272"/>
      <c r="Z71" s="272"/>
    </row>
    <row r="72" spans="1:26" ht="15.75" customHeight="1">
      <c r="A72" s="272"/>
      <c r="B72" s="1" t="str">
        <f>IF(PPNE2.1!$G72="","",CONCATENATE(PPNE2.1!$C72,".",PPNE2.1!$D72,".",PPNE2.1!$E72,".",PPNE2.1!$F72))</f>
        <v/>
      </c>
      <c r="C72" s="1" t="s">
        <v>457</v>
      </c>
      <c r="D72" s="1" t="s">
        <v>457</v>
      </c>
      <c r="E72" s="1" t="s">
        <v>457</v>
      </c>
      <c r="F72" s="1" t="s">
        <v>457</v>
      </c>
      <c r="G72" s="26"/>
      <c r="H72" s="27"/>
      <c r="I72" s="27"/>
      <c r="J72" s="26"/>
      <c r="K72" s="28"/>
      <c r="L72" s="29">
        <f>+PPNE2.1!$K72*PPNE2.1!$J72</f>
        <v>0</v>
      </c>
      <c r="M72" s="30"/>
      <c r="N72" s="27"/>
      <c r="O72" s="272"/>
      <c r="P72" s="272"/>
      <c r="Q72" s="272"/>
      <c r="R72" s="272"/>
      <c r="S72" s="272"/>
      <c r="T72" s="272"/>
      <c r="U72" s="272"/>
      <c r="V72" s="272"/>
      <c r="W72" s="272"/>
      <c r="X72" s="272"/>
      <c r="Y72" s="272"/>
      <c r="Z72" s="272"/>
    </row>
    <row r="73" spans="1:26" ht="15.75" customHeight="1">
      <c r="A73" s="272"/>
      <c r="B73" s="1" t="str">
        <f>IF(PPNE2.1!$G73="","",CONCATENATE(PPNE2.1!$C73,".",PPNE2.1!$D73,".",PPNE2.1!$E73,".",PPNE2.1!$F73))</f>
        <v/>
      </c>
      <c r="C73" s="1" t="s">
        <v>457</v>
      </c>
      <c r="D73" s="1" t="s">
        <v>457</v>
      </c>
      <c r="E73" s="1" t="s">
        <v>457</v>
      </c>
      <c r="F73" s="1" t="s">
        <v>457</v>
      </c>
      <c r="G73" s="26"/>
      <c r="H73" s="27"/>
      <c r="I73" s="27"/>
      <c r="J73" s="26"/>
      <c r="K73" s="28"/>
      <c r="L73" s="29">
        <f>+PPNE2.1!$K73*PPNE2.1!$J73</f>
        <v>0</v>
      </c>
      <c r="M73" s="30"/>
      <c r="N73" s="27"/>
      <c r="O73" s="272"/>
      <c r="P73" s="272"/>
      <c r="Q73" s="272"/>
      <c r="R73" s="272"/>
      <c r="S73" s="272"/>
      <c r="T73" s="272"/>
      <c r="U73" s="272"/>
      <c r="V73" s="272"/>
      <c r="W73" s="272"/>
      <c r="X73" s="272"/>
      <c r="Y73" s="272"/>
      <c r="Z73" s="272"/>
    </row>
    <row r="74" spans="1:26" ht="15.75" customHeight="1">
      <c r="A74" s="272"/>
      <c r="B74" s="1" t="str">
        <f>IF(PPNE2.1!$G74="","",CONCATENATE(PPNE2.1!$C74,".",PPNE2.1!$D74,".",PPNE2.1!$E74,".",PPNE2.1!$F74))</f>
        <v/>
      </c>
      <c r="C74" s="1" t="s">
        <v>457</v>
      </c>
      <c r="D74" s="1" t="s">
        <v>457</v>
      </c>
      <c r="E74" s="1" t="s">
        <v>457</v>
      </c>
      <c r="F74" s="1" t="s">
        <v>457</v>
      </c>
      <c r="G74" s="26"/>
      <c r="H74" s="27"/>
      <c r="I74" s="27"/>
      <c r="J74" s="26"/>
      <c r="K74" s="28"/>
      <c r="L74" s="29">
        <f>+PPNE2.1!$K74*PPNE2.1!$J74</f>
        <v>0</v>
      </c>
      <c r="M74" s="30"/>
      <c r="N74" s="27"/>
      <c r="O74" s="272"/>
      <c r="P74" s="272"/>
      <c r="Q74" s="272"/>
      <c r="R74" s="272"/>
      <c r="S74" s="272"/>
      <c r="T74" s="272"/>
      <c r="U74" s="272"/>
      <c r="V74" s="272"/>
      <c r="W74" s="272"/>
      <c r="X74" s="272"/>
      <c r="Y74" s="272"/>
      <c r="Z74" s="272"/>
    </row>
    <row r="75" spans="1:26" ht="15.75" customHeight="1">
      <c r="A75" s="272"/>
      <c r="B75" s="1" t="str">
        <f>IF(PPNE2.1!$G75="","",CONCATENATE(PPNE2.1!$C75,".",PPNE2.1!$D75,".",PPNE2.1!$E75,".",PPNE2.1!$F75))</f>
        <v/>
      </c>
      <c r="C75" s="1" t="s">
        <v>457</v>
      </c>
      <c r="D75" s="1" t="s">
        <v>457</v>
      </c>
      <c r="E75" s="1" t="s">
        <v>457</v>
      </c>
      <c r="F75" s="1" t="s">
        <v>457</v>
      </c>
      <c r="G75" s="26"/>
      <c r="H75" s="27"/>
      <c r="I75" s="27"/>
      <c r="J75" s="26"/>
      <c r="K75" s="28"/>
      <c r="L75" s="29">
        <f>+PPNE2.1!$K75*PPNE2.1!$J75</f>
        <v>0</v>
      </c>
      <c r="M75" s="30"/>
      <c r="N75" s="27"/>
      <c r="O75" s="272"/>
      <c r="P75" s="272"/>
      <c r="Q75" s="272"/>
      <c r="R75" s="272"/>
      <c r="S75" s="272"/>
      <c r="T75" s="272"/>
      <c r="U75" s="272"/>
      <c r="V75" s="272"/>
      <c r="W75" s="272"/>
      <c r="X75" s="272"/>
      <c r="Y75" s="272"/>
      <c r="Z75" s="272"/>
    </row>
    <row r="76" spans="1:26" ht="15.75" customHeight="1">
      <c r="A76" s="272"/>
      <c r="B76" s="1" t="str">
        <f>IF(PPNE2.1!$G76="","",CONCATENATE(PPNE2.1!$C76,".",PPNE2.1!$D76,".",PPNE2.1!$E76,".",PPNE2.1!$F76))</f>
        <v/>
      </c>
      <c r="C76" s="1" t="s">
        <v>457</v>
      </c>
      <c r="D76" s="1" t="s">
        <v>457</v>
      </c>
      <c r="E76" s="1" t="s">
        <v>457</v>
      </c>
      <c r="F76" s="1" t="s">
        <v>457</v>
      </c>
      <c r="G76" s="26"/>
      <c r="H76" s="27"/>
      <c r="I76" s="27"/>
      <c r="J76" s="26"/>
      <c r="K76" s="28"/>
      <c r="L76" s="29">
        <f>+PPNE2.1!$K76*PPNE2.1!$J76</f>
        <v>0</v>
      </c>
      <c r="M76" s="30"/>
      <c r="N76" s="27"/>
      <c r="O76" s="272"/>
      <c r="P76" s="272"/>
      <c r="Q76" s="272"/>
      <c r="R76" s="272"/>
      <c r="S76" s="272"/>
      <c r="T76" s="272"/>
      <c r="U76" s="272"/>
      <c r="V76" s="272"/>
      <c r="W76" s="272"/>
      <c r="X76" s="272"/>
      <c r="Y76" s="272"/>
      <c r="Z76" s="272"/>
    </row>
    <row r="77" spans="1:26" ht="15.75" customHeight="1">
      <c r="A77" s="272"/>
      <c r="B77" s="1" t="str">
        <f>IF(PPNE2.1!$G77="","",CONCATENATE(PPNE2.1!$C77,".",PPNE2.1!$D77,".",PPNE2.1!$E77,".",PPNE2.1!$F77))</f>
        <v/>
      </c>
      <c r="C77" s="1" t="s">
        <v>457</v>
      </c>
      <c r="D77" s="1" t="s">
        <v>457</v>
      </c>
      <c r="E77" s="1" t="s">
        <v>457</v>
      </c>
      <c r="F77" s="1" t="s">
        <v>457</v>
      </c>
      <c r="G77" s="26"/>
      <c r="H77" s="27"/>
      <c r="I77" s="27"/>
      <c r="J77" s="26"/>
      <c r="K77" s="28"/>
      <c r="L77" s="29">
        <f>+PPNE2.1!$K77*PPNE2.1!$J77</f>
        <v>0</v>
      </c>
      <c r="M77" s="30"/>
      <c r="N77" s="27"/>
      <c r="O77" s="272"/>
      <c r="P77" s="272"/>
      <c r="Q77" s="272"/>
      <c r="R77" s="272"/>
      <c r="S77" s="272"/>
      <c r="T77" s="272"/>
      <c r="U77" s="272"/>
      <c r="V77" s="272"/>
      <c r="W77" s="272"/>
      <c r="X77" s="272"/>
      <c r="Y77" s="272"/>
      <c r="Z77" s="272"/>
    </row>
    <row r="78" spans="1:26" ht="15.75" customHeight="1">
      <c r="A78" s="272"/>
      <c r="B78" s="1" t="str">
        <f>IF(PPNE2.1!$G78="","",CONCATENATE(PPNE2.1!$C78,".",PPNE2.1!$D78,".",PPNE2.1!$E78,".",PPNE2.1!$F78))</f>
        <v/>
      </c>
      <c r="C78" s="1" t="s">
        <v>457</v>
      </c>
      <c r="D78" s="1" t="s">
        <v>457</v>
      </c>
      <c r="E78" s="1" t="s">
        <v>457</v>
      </c>
      <c r="F78" s="1" t="s">
        <v>457</v>
      </c>
      <c r="G78" s="26"/>
      <c r="H78" s="27"/>
      <c r="I78" s="27"/>
      <c r="J78" s="26"/>
      <c r="K78" s="28"/>
      <c r="L78" s="29">
        <f>+PPNE2.1!$K78*PPNE2.1!$J78</f>
        <v>0</v>
      </c>
      <c r="M78" s="30"/>
      <c r="N78" s="27"/>
      <c r="O78" s="272"/>
      <c r="P78" s="272"/>
      <c r="Q78" s="272"/>
      <c r="R78" s="272"/>
      <c r="S78" s="272"/>
      <c r="T78" s="272"/>
      <c r="U78" s="272"/>
      <c r="V78" s="272"/>
      <c r="W78" s="272"/>
      <c r="X78" s="272"/>
      <c r="Y78" s="272"/>
      <c r="Z78" s="272"/>
    </row>
    <row r="79" spans="1:26" ht="15.75" customHeight="1">
      <c r="A79" s="272"/>
      <c r="B79" s="1" t="str">
        <f>IF(PPNE2.1!$G79="","",CONCATENATE(PPNE2.1!$C79,".",PPNE2.1!$D79,".",PPNE2.1!$E79,".",PPNE2.1!$F79))</f>
        <v/>
      </c>
      <c r="C79" s="1" t="s">
        <v>457</v>
      </c>
      <c r="D79" s="1" t="s">
        <v>457</v>
      </c>
      <c r="E79" s="1" t="s">
        <v>457</v>
      </c>
      <c r="F79" s="1" t="s">
        <v>457</v>
      </c>
      <c r="G79" s="26"/>
      <c r="H79" s="27"/>
      <c r="I79" s="27"/>
      <c r="J79" s="26"/>
      <c r="K79" s="28"/>
      <c r="L79" s="29">
        <f>+PPNE2.1!$K79*PPNE2.1!$J79</f>
        <v>0</v>
      </c>
      <c r="M79" s="30"/>
      <c r="N79" s="27"/>
      <c r="O79" s="272"/>
      <c r="P79" s="272"/>
      <c r="Q79" s="272"/>
      <c r="R79" s="272"/>
      <c r="S79" s="272"/>
      <c r="T79" s="272"/>
      <c r="U79" s="272"/>
      <c r="V79" s="272"/>
      <c r="W79" s="272"/>
      <c r="X79" s="272"/>
      <c r="Y79" s="272"/>
      <c r="Z79" s="272"/>
    </row>
    <row r="80" spans="1:26" ht="15.75" customHeight="1">
      <c r="A80" s="272"/>
      <c r="B80" s="1" t="str">
        <f>IF(PPNE2.1!$G80="","",CONCATENATE(PPNE2.1!$C80,".",PPNE2.1!$D80,".",PPNE2.1!$E80,".",PPNE2.1!$F80))</f>
        <v/>
      </c>
      <c r="C80" s="1" t="s">
        <v>457</v>
      </c>
      <c r="D80" s="1" t="s">
        <v>457</v>
      </c>
      <c r="E80" s="1" t="s">
        <v>457</v>
      </c>
      <c r="F80" s="1" t="s">
        <v>457</v>
      </c>
      <c r="G80" s="26"/>
      <c r="H80" s="27"/>
      <c r="I80" s="27"/>
      <c r="J80" s="26"/>
      <c r="K80" s="28"/>
      <c r="L80" s="29">
        <f>+PPNE2.1!$K80*PPNE2.1!$J80</f>
        <v>0</v>
      </c>
      <c r="M80" s="30"/>
      <c r="N80" s="27"/>
      <c r="O80" s="272"/>
      <c r="P80" s="272"/>
      <c r="Q80" s="272"/>
      <c r="R80" s="272"/>
      <c r="S80" s="272"/>
      <c r="T80" s="272"/>
      <c r="U80" s="272"/>
      <c r="V80" s="272"/>
      <c r="W80" s="272"/>
      <c r="X80" s="272"/>
      <c r="Y80" s="272"/>
      <c r="Z80" s="272"/>
    </row>
    <row r="81" spans="1:26" ht="15.75" customHeight="1">
      <c r="A81" s="272"/>
      <c r="B81" s="1" t="str">
        <f>IF(PPNE2.1!$G81="","",CONCATENATE(PPNE2.1!$C81,".",PPNE2.1!$D81,".",PPNE2.1!$E81,".",PPNE2.1!$F81))</f>
        <v/>
      </c>
      <c r="C81" s="1" t="s">
        <v>457</v>
      </c>
      <c r="D81" s="1" t="s">
        <v>457</v>
      </c>
      <c r="E81" s="1" t="s">
        <v>457</v>
      </c>
      <c r="F81" s="1" t="s">
        <v>457</v>
      </c>
      <c r="G81" s="26"/>
      <c r="H81" s="27"/>
      <c r="I81" s="27"/>
      <c r="J81" s="26"/>
      <c r="K81" s="28"/>
      <c r="L81" s="29">
        <f>+PPNE2.1!$K81*PPNE2.1!$J81</f>
        <v>0</v>
      </c>
      <c r="M81" s="30"/>
      <c r="N81" s="27"/>
      <c r="O81" s="272"/>
      <c r="P81" s="272"/>
      <c r="Q81" s="272"/>
      <c r="R81" s="272"/>
      <c r="S81" s="272"/>
      <c r="T81" s="272"/>
      <c r="U81" s="272"/>
      <c r="V81" s="272"/>
      <c r="W81" s="272"/>
      <c r="X81" s="272"/>
      <c r="Y81" s="272"/>
      <c r="Z81" s="272"/>
    </row>
    <row r="82" spans="1:26" ht="15.75" customHeight="1">
      <c r="A82" s="272"/>
      <c r="B82" s="1" t="str">
        <f>IF(PPNE2.1!$G82="","",CONCATENATE(PPNE2.1!$C82,".",PPNE2.1!$D82,".",PPNE2.1!$E82,".",PPNE2.1!$F82))</f>
        <v/>
      </c>
      <c r="C82" s="1" t="s">
        <v>457</v>
      </c>
      <c r="D82" s="1" t="s">
        <v>457</v>
      </c>
      <c r="E82" s="1" t="s">
        <v>457</v>
      </c>
      <c r="F82" s="1" t="s">
        <v>457</v>
      </c>
      <c r="G82" s="26"/>
      <c r="H82" s="27"/>
      <c r="I82" s="27"/>
      <c r="J82" s="26"/>
      <c r="K82" s="28"/>
      <c r="L82" s="29">
        <f>+PPNE2.1!$K82*PPNE2.1!$J82</f>
        <v>0</v>
      </c>
      <c r="M82" s="30"/>
      <c r="N82" s="27"/>
      <c r="O82" s="272"/>
      <c r="P82" s="272"/>
      <c r="Q82" s="272"/>
      <c r="R82" s="272"/>
      <c r="S82" s="272"/>
      <c r="T82" s="272"/>
      <c r="U82" s="272"/>
      <c r="V82" s="272"/>
      <c r="W82" s="272"/>
      <c r="X82" s="272"/>
      <c r="Y82" s="272"/>
      <c r="Z82" s="272"/>
    </row>
    <row r="83" spans="1:26" ht="15.75" customHeight="1">
      <c r="A83" s="272"/>
      <c r="B83" s="1" t="str">
        <f>IF(PPNE2.1!$G83="","",CONCATENATE(PPNE2.1!$C83,".",PPNE2.1!$D83,".",PPNE2.1!$E83,".",PPNE2.1!$F83))</f>
        <v/>
      </c>
      <c r="C83" s="1" t="s">
        <v>457</v>
      </c>
      <c r="D83" s="1" t="s">
        <v>457</v>
      </c>
      <c r="E83" s="1" t="s">
        <v>457</v>
      </c>
      <c r="F83" s="1" t="s">
        <v>457</v>
      </c>
      <c r="G83" s="26"/>
      <c r="H83" s="27"/>
      <c r="I83" s="27"/>
      <c r="J83" s="26"/>
      <c r="K83" s="28"/>
      <c r="L83" s="29">
        <f>+PPNE2.1!$K83*PPNE2.1!$J83</f>
        <v>0</v>
      </c>
      <c r="M83" s="30"/>
      <c r="N83" s="27"/>
      <c r="O83" s="272"/>
      <c r="P83" s="272"/>
      <c r="Q83" s="272"/>
      <c r="R83" s="272"/>
      <c r="S83" s="272"/>
      <c r="T83" s="272"/>
      <c r="U83" s="272"/>
      <c r="V83" s="272"/>
      <c r="W83" s="272"/>
      <c r="X83" s="272"/>
      <c r="Y83" s="272"/>
      <c r="Z83" s="272"/>
    </row>
    <row r="84" spans="1:26" ht="15.75" customHeight="1">
      <c r="A84" s="272"/>
      <c r="B84" s="1" t="str">
        <f>IF(PPNE2.1!$G84="","",CONCATENATE(PPNE2.1!$C84,".",PPNE2.1!$D84,".",PPNE2.1!$E84,".",PPNE2.1!$F84))</f>
        <v/>
      </c>
      <c r="C84" s="1" t="s">
        <v>457</v>
      </c>
      <c r="D84" s="1" t="s">
        <v>457</v>
      </c>
      <c r="E84" s="1" t="s">
        <v>457</v>
      </c>
      <c r="F84" s="1" t="s">
        <v>457</v>
      </c>
      <c r="G84" s="26"/>
      <c r="H84" s="27"/>
      <c r="I84" s="27"/>
      <c r="J84" s="26"/>
      <c r="K84" s="28"/>
      <c r="L84" s="29">
        <f>+PPNE2.1!$K84*PPNE2.1!$J84</f>
        <v>0</v>
      </c>
      <c r="M84" s="30"/>
      <c r="N84" s="27"/>
      <c r="O84" s="272"/>
      <c r="P84" s="272"/>
      <c r="Q84" s="272"/>
      <c r="R84" s="272"/>
      <c r="S84" s="272"/>
      <c r="T84" s="272"/>
      <c r="U84" s="272"/>
      <c r="V84" s="272"/>
      <c r="W84" s="272"/>
      <c r="X84" s="272"/>
      <c r="Y84" s="272"/>
      <c r="Z84" s="272"/>
    </row>
    <row r="85" spans="1:26" ht="15.75" customHeight="1">
      <c r="A85" s="272"/>
      <c r="B85" s="1" t="str">
        <f>IF(PPNE2.1!$G85="","",CONCATENATE(PPNE2.1!$C85,".",PPNE2.1!$D85,".",PPNE2.1!$E85,".",PPNE2.1!$F85))</f>
        <v/>
      </c>
      <c r="C85" s="1" t="s">
        <v>457</v>
      </c>
      <c r="D85" s="1" t="s">
        <v>457</v>
      </c>
      <c r="E85" s="1" t="s">
        <v>457</v>
      </c>
      <c r="F85" s="1" t="s">
        <v>457</v>
      </c>
      <c r="G85" s="26"/>
      <c r="H85" s="27"/>
      <c r="I85" s="27"/>
      <c r="J85" s="26"/>
      <c r="K85" s="28"/>
      <c r="L85" s="29">
        <f>+PPNE2.1!$K85*PPNE2.1!$J85</f>
        <v>0</v>
      </c>
      <c r="M85" s="30"/>
      <c r="N85" s="27"/>
      <c r="O85" s="272"/>
      <c r="P85" s="272"/>
      <c r="Q85" s="272"/>
      <c r="R85" s="272"/>
      <c r="S85" s="272"/>
      <c r="T85" s="272"/>
      <c r="U85" s="272"/>
      <c r="V85" s="272"/>
      <c r="W85" s="272"/>
      <c r="X85" s="272"/>
      <c r="Y85" s="272"/>
      <c r="Z85" s="272"/>
    </row>
    <row r="86" spans="1:26" ht="15.75" customHeight="1">
      <c r="A86" s="272"/>
      <c r="B86" s="1" t="str">
        <f>IF(PPNE2.1!$G86="","",CONCATENATE(PPNE2.1!$C86,".",PPNE2.1!$D86,".",PPNE2.1!$E86,".",PPNE2.1!$F86))</f>
        <v/>
      </c>
      <c r="C86" s="1" t="s">
        <v>457</v>
      </c>
      <c r="D86" s="1" t="s">
        <v>457</v>
      </c>
      <c r="E86" s="1" t="s">
        <v>457</v>
      </c>
      <c r="F86" s="1" t="s">
        <v>457</v>
      </c>
      <c r="G86" s="26"/>
      <c r="H86" s="27"/>
      <c r="I86" s="27"/>
      <c r="J86" s="26"/>
      <c r="K86" s="28"/>
      <c r="L86" s="29">
        <f>+PPNE2.1!$K86*PPNE2.1!$J86</f>
        <v>0</v>
      </c>
      <c r="M86" s="30"/>
      <c r="N86" s="27"/>
      <c r="O86" s="272"/>
      <c r="P86" s="272"/>
      <c r="Q86" s="272"/>
      <c r="R86" s="272"/>
      <c r="S86" s="272"/>
      <c r="T86" s="272"/>
      <c r="U86" s="272"/>
      <c r="V86" s="272"/>
      <c r="W86" s="272"/>
      <c r="X86" s="272"/>
      <c r="Y86" s="272"/>
      <c r="Z86" s="272"/>
    </row>
    <row r="87" spans="1:26" ht="15.75" customHeight="1">
      <c r="A87" s="272"/>
      <c r="B87" s="1" t="str">
        <f>IF(PPNE2.1!$G87="","",CONCATENATE(PPNE2.1!$C87,".",PPNE2.1!$D87,".",PPNE2.1!$E87,".",PPNE2.1!$F87))</f>
        <v/>
      </c>
      <c r="C87" s="1" t="s">
        <v>457</v>
      </c>
      <c r="D87" s="1" t="s">
        <v>457</v>
      </c>
      <c r="E87" s="1" t="s">
        <v>457</v>
      </c>
      <c r="F87" s="1" t="s">
        <v>457</v>
      </c>
      <c r="G87" s="26"/>
      <c r="H87" s="27"/>
      <c r="I87" s="27"/>
      <c r="J87" s="26"/>
      <c r="K87" s="28"/>
      <c r="L87" s="29">
        <f>+PPNE2.1!$K87*PPNE2.1!$J87</f>
        <v>0</v>
      </c>
      <c r="M87" s="30"/>
      <c r="N87" s="27"/>
      <c r="O87" s="272"/>
      <c r="P87" s="272"/>
      <c r="Q87" s="272"/>
      <c r="R87" s="272"/>
      <c r="S87" s="272"/>
      <c r="T87" s="272"/>
      <c r="U87" s="272"/>
      <c r="V87" s="272"/>
      <c r="W87" s="272"/>
      <c r="X87" s="272"/>
      <c r="Y87" s="272"/>
      <c r="Z87" s="272"/>
    </row>
    <row r="88" spans="1:26" ht="15.75" customHeight="1">
      <c r="A88" s="272"/>
      <c r="B88" s="1" t="str">
        <f>IF(PPNE2.1!$G88="","",CONCATENATE(PPNE2.1!$C88,".",PPNE2.1!$D88,".",PPNE2.1!$E88,".",PPNE2.1!$F88))</f>
        <v/>
      </c>
      <c r="C88" s="1" t="s">
        <v>457</v>
      </c>
      <c r="D88" s="1" t="s">
        <v>457</v>
      </c>
      <c r="E88" s="1" t="s">
        <v>457</v>
      </c>
      <c r="F88" s="1" t="s">
        <v>457</v>
      </c>
      <c r="G88" s="26"/>
      <c r="H88" s="27"/>
      <c r="I88" s="27"/>
      <c r="J88" s="26"/>
      <c r="K88" s="28"/>
      <c r="L88" s="29">
        <f>+PPNE2.1!$K88*PPNE2.1!$J88</f>
        <v>0</v>
      </c>
      <c r="M88" s="30"/>
      <c r="N88" s="27"/>
      <c r="O88" s="272"/>
      <c r="P88" s="272"/>
      <c r="Q88" s="272"/>
      <c r="R88" s="272"/>
      <c r="S88" s="272"/>
      <c r="T88" s="272"/>
      <c r="U88" s="272"/>
      <c r="V88" s="272"/>
      <c r="W88" s="272"/>
      <c r="X88" s="272"/>
      <c r="Y88" s="272"/>
      <c r="Z88" s="272"/>
    </row>
    <row r="89" spans="1:26" ht="15.75" customHeight="1">
      <c r="A89" s="272"/>
      <c r="B89" s="1" t="str">
        <f>IF(PPNE2.1!$G89="","",CONCATENATE(PPNE2.1!$C89,".",PPNE2.1!$D89,".",PPNE2.1!$E89,".",PPNE2.1!$F89))</f>
        <v/>
      </c>
      <c r="C89" s="1" t="s">
        <v>457</v>
      </c>
      <c r="D89" s="1" t="s">
        <v>457</v>
      </c>
      <c r="E89" s="1" t="s">
        <v>457</v>
      </c>
      <c r="F89" s="1" t="s">
        <v>457</v>
      </c>
      <c r="G89" s="26"/>
      <c r="H89" s="27"/>
      <c r="I89" s="27"/>
      <c r="J89" s="26"/>
      <c r="K89" s="28"/>
      <c r="L89" s="29">
        <f>+PPNE2.1!$K89*PPNE2.1!$J89</f>
        <v>0</v>
      </c>
      <c r="M89" s="30"/>
      <c r="N89" s="27"/>
      <c r="O89" s="272"/>
      <c r="P89" s="272"/>
      <c r="Q89" s="272"/>
      <c r="R89" s="272"/>
      <c r="S89" s="272"/>
      <c r="T89" s="272"/>
      <c r="U89" s="272"/>
      <c r="V89" s="272"/>
      <c r="W89" s="272"/>
      <c r="X89" s="272"/>
      <c r="Y89" s="272"/>
      <c r="Z89" s="272"/>
    </row>
    <row r="90" spans="1:26" ht="15.75" customHeight="1">
      <c r="A90" s="272"/>
      <c r="B90" s="1" t="str">
        <f>IF(PPNE2.1!$G90="","",CONCATENATE(PPNE2.1!$C90,".",PPNE2.1!$D90,".",PPNE2.1!$E90,".",PPNE2.1!$F90))</f>
        <v/>
      </c>
      <c r="C90" s="1" t="s">
        <v>457</v>
      </c>
      <c r="D90" s="1" t="s">
        <v>457</v>
      </c>
      <c r="E90" s="1" t="s">
        <v>457</v>
      </c>
      <c r="F90" s="1" t="s">
        <v>457</v>
      </c>
      <c r="G90" s="26"/>
      <c r="H90" s="27"/>
      <c r="I90" s="27"/>
      <c r="J90" s="26"/>
      <c r="K90" s="28"/>
      <c r="L90" s="29">
        <f>+PPNE2.1!$K90*PPNE2.1!$J90</f>
        <v>0</v>
      </c>
      <c r="M90" s="30"/>
      <c r="N90" s="27"/>
      <c r="O90" s="272"/>
      <c r="P90" s="272"/>
      <c r="Q90" s="272"/>
      <c r="R90" s="272"/>
      <c r="S90" s="272"/>
      <c r="T90" s="272"/>
      <c r="U90" s="272"/>
      <c r="V90" s="272"/>
      <c r="W90" s="272"/>
      <c r="X90" s="272"/>
      <c r="Y90" s="272"/>
      <c r="Z90" s="272"/>
    </row>
    <row r="91" spans="1:26" ht="15.75" customHeight="1">
      <c r="A91" s="272"/>
      <c r="B91" s="1" t="str">
        <f>IF(PPNE2.1!$G91="","",CONCATENATE(PPNE2.1!$C91,".",PPNE2.1!$D91,".",PPNE2.1!$E91,".",PPNE2.1!$F91))</f>
        <v/>
      </c>
      <c r="C91" s="1" t="s">
        <v>457</v>
      </c>
      <c r="D91" s="1" t="s">
        <v>457</v>
      </c>
      <c r="E91" s="1" t="s">
        <v>457</v>
      </c>
      <c r="F91" s="1" t="s">
        <v>457</v>
      </c>
      <c r="G91" s="26"/>
      <c r="H91" s="27"/>
      <c r="I91" s="27"/>
      <c r="J91" s="26"/>
      <c r="K91" s="28"/>
      <c r="L91" s="29">
        <f>+PPNE2.1!$K91*PPNE2.1!$J91</f>
        <v>0</v>
      </c>
      <c r="M91" s="30"/>
      <c r="N91" s="27"/>
      <c r="O91" s="272"/>
      <c r="P91" s="272"/>
      <c r="Q91" s="272"/>
      <c r="R91" s="272"/>
      <c r="S91" s="272"/>
      <c r="T91" s="272"/>
      <c r="U91" s="272"/>
      <c r="V91" s="272"/>
      <c r="W91" s="272"/>
      <c r="X91" s="272"/>
      <c r="Y91" s="272"/>
      <c r="Z91" s="272"/>
    </row>
    <row r="92" spans="1:26" ht="15.75" customHeight="1">
      <c r="A92" s="272"/>
      <c r="B92" s="1" t="str">
        <f>IF(PPNE2.1!$G92="","",CONCATENATE(PPNE2.1!$C92,".",PPNE2.1!$D92,".",PPNE2.1!$E92,".",PPNE2.1!$F92))</f>
        <v/>
      </c>
      <c r="C92" s="1" t="s">
        <v>457</v>
      </c>
      <c r="D92" s="1" t="s">
        <v>457</v>
      </c>
      <c r="E92" s="1" t="s">
        <v>457</v>
      </c>
      <c r="F92" s="1" t="s">
        <v>457</v>
      </c>
      <c r="G92" s="26"/>
      <c r="H92" s="27"/>
      <c r="I92" s="27"/>
      <c r="J92" s="26"/>
      <c r="K92" s="28"/>
      <c r="L92" s="29">
        <f>+PPNE2.1!$K92*PPNE2.1!$J92</f>
        <v>0</v>
      </c>
      <c r="M92" s="30"/>
      <c r="N92" s="27"/>
      <c r="O92" s="272"/>
      <c r="P92" s="272"/>
      <c r="Q92" s="272"/>
      <c r="R92" s="272"/>
      <c r="S92" s="272"/>
      <c r="T92" s="272"/>
      <c r="U92" s="272"/>
      <c r="V92" s="272"/>
      <c r="W92" s="272"/>
      <c r="X92" s="272"/>
      <c r="Y92" s="272"/>
      <c r="Z92" s="272"/>
    </row>
    <row r="93" spans="1:26" ht="15.75" customHeight="1">
      <c r="A93" s="272"/>
      <c r="B93" s="1" t="str">
        <f>IF(PPNE2.1!$G93="","",CONCATENATE(PPNE2.1!$C93,".",PPNE2.1!$D93,".",PPNE2.1!$E93,".",PPNE2.1!$F93))</f>
        <v/>
      </c>
      <c r="C93" s="1" t="s">
        <v>457</v>
      </c>
      <c r="D93" s="1" t="s">
        <v>457</v>
      </c>
      <c r="E93" s="1" t="s">
        <v>457</v>
      </c>
      <c r="F93" s="1" t="s">
        <v>457</v>
      </c>
      <c r="G93" s="26"/>
      <c r="H93" s="27"/>
      <c r="I93" s="27"/>
      <c r="J93" s="26"/>
      <c r="K93" s="28"/>
      <c r="L93" s="29">
        <f>+PPNE2.1!$K93*PPNE2.1!$J93</f>
        <v>0</v>
      </c>
      <c r="M93" s="30"/>
      <c r="N93" s="27"/>
      <c r="O93" s="272"/>
      <c r="P93" s="272"/>
      <c r="Q93" s="272"/>
      <c r="R93" s="272"/>
      <c r="S93" s="272"/>
      <c r="T93" s="272"/>
      <c r="U93" s="272"/>
      <c r="V93" s="272"/>
      <c r="W93" s="272"/>
      <c r="X93" s="272"/>
      <c r="Y93" s="272"/>
      <c r="Z93" s="272"/>
    </row>
    <row r="94" spans="1:26" ht="15.75" customHeight="1">
      <c r="A94" s="272"/>
      <c r="B94" s="1" t="str">
        <f>IF(PPNE2.1!$G94="","",CONCATENATE(PPNE2.1!$C94,".",PPNE2.1!$D94,".",PPNE2.1!$E94,".",PPNE2.1!$F94))</f>
        <v/>
      </c>
      <c r="C94" s="1" t="s">
        <v>457</v>
      </c>
      <c r="D94" s="1" t="s">
        <v>457</v>
      </c>
      <c r="E94" s="1" t="s">
        <v>457</v>
      </c>
      <c r="F94" s="1" t="s">
        <v>457</v>
      </c>
      <c r="G94" s="26"/>
      <c r="H94" s="27"/>
      <c r="I94" s="27"/>
      <c r="J94" s="26"/>
      <c r="K94" s="28"/>
      <c r="L94" s="29">
        <f>+PPNE2.1!$K94*PPNE2.1!$J94</f>
        <v>0</v>
      </c>
      <c r="M94" s="30"/>
      <c r="N94" s="27"/>
      <c r="O94" s="272"/>
      <c r="P94" s="272"/>
      <c r="Q94" s="272"/>
      <c r="R94" s="272"/>
      <c r="S94" s="272"/>
      <c r="T94" s="272"/>
      <c r="U94" s="272"/>
      <c r="V94" s="272"/>
      <c r="W94" s="272"/>
      <c r="X94" s="272"/>
      <c r="Y94" s="272"/>
      <c r="Z94" s="272"/>
    </row>
    <row r="95" spans="1:26" ht="15.75" customHeight="1">
      <c r="A95" s="272"/>
      <c r="B95" s="1" t="str">
        <f>IF(PPNE2.1!$G95="","",CONCATENATE(PPNE2.1!$C95,".",PPNE2.1!$D95,".",PPNE2.1!$E95,".",PPNE2.1!$F95))</f>
        <v/>
      </c>
      <c r="C95" s="1" t="s">
        <v>457</v>
      </c>
      <c r="D95" s="1" t="s">
        <v>457</v>
      </c>
      <c r="E95" s="1" t="s">
        <v>457</v>
      </c>
      <c r="F95" s="1" t="s">
        <v>457</v>
      </c>
      <c r="G95" s="26"/>
      <c r="H95" s="27"/>
      <c r="I95" s="27"/>
      <c r="J95" s="26"/>
      <c r="K95" s="28"/>
      <c r="L95" s="29">
        <f>+PPNE2.1!$K95*PPNE2.1!$J95</f>
        <v>0</v>
      </c>
      <c r="M95" s="30"/>
      <c r="N95" s="27"/>
      <c r="O95" s="272"/>
      <c r="P95" s="272"/>
      <c r="Q95" s="272"/>
      <c r="R95" s="272"/>
      <c r="S95" s="272"/>
      <c r="T95" s="272"/>
      <c r="U95" s="272"/>
      <c r="V95" s="272"/>
      <c r="W95" s="272"/>
      <c r="X95" s="272"/>
      <c r="Y95" s="272"/>
      <c r="Z95" s="272"/>
    </row>
    <row r="96" spans="1:26" ht="15.75" customHeight="1">
      <c r="A96" s="272"/>
      <c r="B96" s="1" t="str">
        <f>IF(PPNE2.1!$G96="","",CONCATENATE(PPNE2.1!$C96,".",PPNE2.1!$D96,".",PPNE2.1!$E96,".",PPNE2.1!$F96))</f>
        <v/>
      </c>
      <c r="C96" s="1" t="s">
        <v>457</v>
      </c>
      <c r="D96" s="1" t="s">
        <v>457</v>
      </c>
      <c r="E96" s="1" t="s">
        <v>457</v>
      </c>
      <c r="F96" s="1" t="s">
        <v>457</v>
      </c>
      <c r="G96" s="26"/>
      <c r="H96" s="27"/>
      <c r="I96" s="27"/>
      <c r="J96" s="26"/>
      <c r="K96" s="28"/>
      <c r="L96" s="29">
        <f>+PPNE2.1!$K96*PPNE2.1!$J96</f>
        <v>0</v>
      </c>
      <c r="M96" s="30"/>
      <c r="N96" s="27"/>
      <c r="O96" s="272"/>
      <c r="P96" s="272"/>
      <c r="Q96" s="272"/>
      <c r="R96" s="272"/>
      <c r="S96" s="272"/>
      <c r="T96" s="272"/>
      <c r="U96" s="272"/>
      <c r="V96" s="272"/>
      <c r="W96" s="272"/>
      <c r="X96" s="272"/>
      <c r="Y96" s="272"/>
      <c r="Z96" s="272"/>
    </row>
    <row r="97" spans="1:26" ht="15.75" customHeight="1">
      <c r="A97" s="272"/>
      <c r="B97" s="1" t="str">
        <f>IF(PPNE2.1!$G97="","",CONCATENATE(PPNE2.1!$C97,".",PPNE2.1!$D97,".",PPNE2.1!$E97,".",PPNE2.1!$F97))</f>
        <v/>
      </c>
      <c r="C97" s="1" t="s">
        <v>457</v>
      </c>
      <c r="D97" s="1" t="s">
        <v>457</v>
      </c>
      <c r="E97" s="1" t="s">
        <v>457</v>
      </c>
      <c r="F97" s="1" t="s">
        <v>457</v>
      </c>
      <c r="G97" s="26"/>
      <c r="H97" s="27"/>
      <c r="I97" s="27"/>
      <c r="J97" s="26"/>
      <c r="K97" s="28"/>
      <c r="L97" s="29">
        <f>+PPNE2.1!$K97*PPNE2.1!$J97</f>
        <v>0</v>
      </c>
      <c r="M97" s="30"/>
      <c r="N97" s="27"/>
      <c r="O97" s="272"/>
      <c r="P97" s="272"/>
      <c r="Q97" s="272"/>
      <c r="R97" s="272"/>
      <c r="S97" s="272"/>
      <c r="T97" s="272"/>
      <c r="U97" s="272"/>
      <c r="V97" s="272"/>
      <c r="W97" s="272"/>
      <c r="X97" s="272"/>
      <c r="Y97" s="272"/>
      <c r="Z97" s="272"/>
    </row>
    <row r="98" spans="1:26" ht="15.75" customHeight="1">
      <c r="A98" s="272"/>
      <c r="B98" s="1" t="str">
        <f>IF(PPNE2.1!$G98="","",CONCATENATE(PPNE2.1!$C98,".",PPNE2.1!$D98,".",PPNE2.1!$E98,".",PPNE2.1!$F98))</f>
        <v/>
      </c>
      <c r="C98" s="1" t="s">
        <v>457</v>
      </c>
      <c r="D98" s="1" t="s">
        <v>457</v>
      </c>
      <c r="E98" s="1" t="s">
        <v>457</v>
      </c>
      <c r="F98" s="1" t="s">
        <v>457</v>
      </c>
      <c r="G98" s="26"/>
      <c r="H98" s="27"/>
      <c r="I98" s="27"/>
      <c r="J98" s="26"/>
      <c r="K98" s="28"/>
      <c r="L98" s="29">
        <f>+PPNE2.1!$K98*PPNE2.1!$J98</f>
        <v>0</v>
      </c>
      <c r="M98" s="30"/>
      <c r="N98" s="27"/>
      <c r="O98" s="272"/>
      <c r="P98" s="272"/>
      <c r="Q98" s="272"/>
      <c r="R98" s="272"/>
      <c r="S98" s="272"/>
      <c r="T98" s="272"/>
      <c r="U98" s="272"/>
      <c r="V98" s="272"/>
      <c r="W98" s="272"/>
      <c r="X98" s="272"/>
      <c r="Y98" s="272"/>
      <c r="Z98" s="272"/>
    </row>
    <row r="99" spans="1:26" ht="15.75" customHeight="1">
      <c r="A99" s="272"/>
      <c r="B99" s="1" t="str">
        <f>IF(PPNE2.1!$G99="","",CONCATENATE(PPNE2.1!$C99,".",PPNE2.1!$D99,".",PPNE2.1!$E99,".",PPNE2.1!$F99))</f>
        <v/>
      </c>
      <c r="C99" s="1" t="s">
        <v>457</v>
      </c>
      <c r="D99" s="1" t="s">
        <v>457</v>
      </c>
      <c r="E99" s="1" t="s">
        <v>457</v>
      </c>
      <c r="F99" s="1" t="s">
        <v>457</v>
      </c>
      <c r="G99" s="26"/>
      <c r="H99" s="27"/>
      <c r="I99" s="27"/>
      <c r="J99" s="26"/>
      <c r="K99" s="28"/>
      <c r="L99" s="29">
        <f>+PPNE2.1!$K99*PPNE2.1!$J99</f>
        <v>0</v>
      </c>
      <c r="M99" s="30"/>
      <c r="N99" s="27"/>
      <c r="O99" s="272"/>
      <c r="P99" s="272"/>
      <c r="Q99" s="272"/>
      <c r="R99" s="272"/>
      <c r="S99" s="272"/>
      <c r="T99" s="272"/>
      <c r="U99" s="272"/>
      <c r="V99" s="272"/>
      <c r="W99" s="272"/>
      <c r="X99" s="272"/>
      <c r="Y99" s="272"/>
      <c r="Z99" s="272"/>
    </row>
    <row r="100" spans="1:26" ht="15.75" customHeight="1">
      <c r="A100" s="272"/>
      <c r="B100" s="1" t="str">
        <f>IF(PPNE2.1!$G100="","",CONCATENATE(PPNE2.1!$C100,".",PPNE2.1!$D100,".",PPNE2.1!$E100,".",PPNE2.1!$F100))</f>
        <v/>
      </c>
      <c r="C100" s="1" t="s">
        <v>457</v>
      </c>
      <c r="D100" s="1" t="s">
        <v>457</v>
      </c>
      <c r="E100" s="1" t="s">
        <v>457</v>
      </c>
      <c r="F100" s="1" t="s">
        <v>457</v>
      </c>
      <c r="G100" s="26"/>
      <c r="H100" s="27"/>
      <c r="I100" s="27"/>
      <c r="J100" s="26"/>
      <c r="K100" s="28"/>
      <c r="L100" s="29">
        <f>+PPNE2.1!$K100*PPNE2.1!$J100</f>
        <v>0</v>
      </c>
      <c r="M100" s="30"/>
      <c r="N100" s="27"/>
      <c r="O100" s="272"/>
      <c r="P100" s="272"/>
      <c r="Q100" s="272"/>
      <c r="R100" s="272"/>
      <c r="S100" s="272"/>
      <c r="T100" s="272"/>
      <c r="U100" s="272"/>
      <c r="V100" s="272"/>
      <c r="W100" s="272"/>
      <c r="X100" s="272"/>
      <c r="Y100" s="272"/>
      <c r="Z100" s="272"/>
    </row>
    <row r="101" spans="1:26" ht="15.75" customHeight="1">
      <c r="A101" s="272"/>
      <c r="B101" s="1" t="str">
        <f>IF(PPNE2.1!$G101="","",CONCATENATE(PPNE2.1!$C101,".",PPNE2.1!$D101,".",PPNE2.1!$E101,".",PPNE2.1!$F101))</f>
        <v/>
      </c>
      <c r="C101" s="1" t="s">
        <v>457</v>
      </c>
      <c r="D101" s="1" t="s">
        <v>457</v>
      </c>
      <c r="E101" s="1" t="s">
        <v>457</v>
      </c>
      <c r="F101" s="1" t="s">
        <v>457</v>
      </c>
      <c r="G101" s="26"/>
      <c r="H101" s="27"/>
      <c r="I101" s="27"/>
      <c r="J101" s="26"/>
      <c r="K101" s="28"/>
      <c r="L101" s="29">
        <f>+PPNE2.1!$K101*PPNE2.1!$J101</f>
        <v>0</v>
      </c>
      <c r="M101" s="30"/>
      <c r="N101" s="27"/>
      <c r="O101" s="272"/>
      <c r="P101" s="272"/>
      <c r="Q101" s="272"/>
      <c r="R101" s="272"/>
      <c r="S101" s="272"/>
      <c r="T101" s="272"/>
      <c r="U101" s="272"/>
      <c r="V101" s="272"/>
      <c r="W101" s="272"/>
      <c r="X101" s="272"/>
      <c r="Y101" s="272"/>
      <c r="Z101" s="272"/>
    </row>
    <row r="102" spans="1:26" ht="15.75" customHeight="1">
      <c r="A102" s="272"/>
      <c r="B102" s="1" t="str">
        <f>IF(PPNE2.1!$G102="","",CONCATENATE(PPNE2.1!$C102,".",PPNE2.1!$D102,".",PPNE2.1!$E102,".",PPNE2.1!$F102))</f>
        <v/>
      </c>
      <c r="C102" s="1" t="s">
        <v>457</v>
      </c>
      <c r="D102" s="1" t="s">
        <v>457</v>
      </c>
      <c r="E102" s="1" t="s">
        <v>457</v>
      </c>
      <c r="F102" s="1" t="s">
        <v>457</v>
      </c>
      <c r="G102" s="26"/>
      <c r="H102" s="27"/>
      <c r="I102" s="27"/>
      <c r="J102" s="26"/>
      <c r="K102" s="28"/>
      <c r="L102" s="29">
        <f>+PPNE2.1!$K102*PPNE2.1!$J102</f>
        <v>0</v>
      </c>
      <c r="M102" s="30"/>
      <c r="N102" s="27"/>
      <c r="O102" s="272"/>
      <c r="P102" s="272"/>
      <c r="Q102" s="272"/>
      <c r="R102" s="272"/>
      <c r="S102" s="272"/>
      <c r="T102" s="272"/>
      <c r="U102" s="272"/>
      <c r="V102" s="272"/>
      <c r="W102" s="272"/>
      <c r="X102" s="272"/>
      <c r="Y102" s="272"/>
      <c r="Z102" s="272"/>
    </row>
    <row r="103" spans="1:26" ht="15.75" customHeight="1">
      <c r="A103" s="272"/>
      <c r="B103" s="1" t="str">
        <f>IF(PPNE2.1!$G103="","",CONCATENATE(PPNE2.1!$C103,".",PPNE2.1!$D103,".",PPNE2.1!$E103,".",PPNE2.1!$F103))</f>
        <v/>
      </c>
      <c r="C103" s="1" t="s">
        <v>457</v>
      </c>
      <c r="D103" s="1" t="s">
        <v>457</v>
      </c>
      <c r="E103" s="1" t="s">
        <v>457</v>
      </c>
      <c r="F103" s="1" t="s">
        <v>457</v>
      </c>
      <c r="G103" s="26"/>
      <c r="H103" s="27"/>
      <c r="I103" s="27"/>
      <c r="J103" s="26"/>
      <c r="K103" s="28"/>
      <c r="L103" s="29">
        <f>+PPNE2.1!$K103*PPNE2.1!$J103</f>
        <v>0</v>
      </c>
      <c r="M103" s="30"/>
      <c r="N103" s="27"/>
      <c r="O103" s="272"/>
      <c r="P103" s="272"/>
      <c r="Q103" s="272"/>
      <c r="R103" s="272"/>
      <c r="S103" s="272"/>
      <c r="T103" s="272"/>
      <c r="U103" s="272"/>
      <c r="V103" s="272"/>
      <c r="W103" s="272"/>
      <c r="X103" s="272"/>
      <c r="Y103" s="272"/>
      <c r="Z103" s="272"/>
    </row>
    <row r="104" spans="1:26" ht="15.75" customHeight="1">
      <c r="A104" s="272"/>
      <c r="B104" s="1" t="str">
        <f>IF(PPNE2.1!$G104="","",CONCATENATE(PPNE2.1!$C104,".",PPNE2.1!$D104,".",PPNE2.1!$E104,".",PPNE2.1!$F104))</f>
        <v/>
      </c>
      <c r="C104" s="1" t="s">
        <v>457</v>
      </c>
      <c r="D104" s="1" t="s">
        <v>457</v>
      </c>
      <c r="E104" s="1" t="s">
        <v>457</v>
      </c>
      <c r="F104" s="1" t="s">
        <v>457</v>
      </c>
      <c r="G104" s="26"/>
      <c r="H104" s="27"/>
      <c r="I104" s="27"/>
      <c r="J104" s="26"/>
      <c r="K104" s="28"/>
      <c r="L104" s="29">
        <f>+PPNE2.1!$K104*PPNE2.1!$J104</f>
        <v>0</v>
      </c>
      <c r="M104" s="30"/>
      <c r="N104" s="27"/>
      <c r="O104" s="272"/>
      <c r="P104" s="272"/>
      <c r="Q104" s="272"/>
      <c r="R104" s="272"/>
      <c r="S104" s="272"/>
      <c r="T104" s="272"/>
      <c r="U104" s="272"/>
      <c r="V104" s="272"/>
      <c r="W104" s="272"/>
      <c r="X104" s="272"/>
      <c r="Y104" s="272"/>
      <c r="Z104" s="272"/>
    </row>
    <row r="105" spans="1:26" ht="15.75" customHeight="1">
      <c r="A105" s="272"/>
      <c r="B105" s="1" t="str">
        <f>IF(PPNE2.1!$G105="","",CONCATENATE(PPNE2.1!$C105,".",PPNE2.1!$D105,".",PPNE2.1!$E105,".",PPNE2.1!$F105))</f>
        <v/>
      </c>
      <c r="C105" s="1" t="s">
        <v>457</v>
      </c>
      <c r="D105" s="1" t="s">
        <v>457</v>
      </c>
      <c r="E105" s="1" t="s">
        <v>457</v>
      </c>
      <c r="F105" s="1" t="s">
        <v>457</v>
      </c>
      <c r="G105" s="26"/>
      <c r="H105" s="27"/>
      <c r="I105" s="27"/>
      <c r="J105" s="26"/>
      <c r="K105" s="28"/>
      <c r="L105" s="29">
        <f>+PPNE2.1!$K105*PPNE2.1!$J105</f>
        <v>0</v>
      </c>
      <c r="M105" s="30"/>
      <c r="N105" s="27"/>
      <c r="O105" s="272"/>
      <c r="P105" s="272"/>
      <c r="Q105" s="272"/>
      <c r="R105" s="272"/>
      <c r="S105" s="272"/>
      <c r="T105" s="272"/>
      <c r="U105" s="272"/>
      <c r="V105" s="272"/>
      <c r="W105" s="272"/>
      <c r="X105" s="272"/>
      <c r="Y105" s="272"/>
      <c r="Z105" s="272"/>
    </row>
    <row r="106" spans="1:26" ht="15.75" customHeight="1">
      <c r="A106" s="272"/>
      <c r="B106" s="1" t="str">
        <f>IF(PPNE2.1!$G106="","",CONCATENATE(PPNE2.1!$C106,".",PPNE2.1!$D106,".",PPNE2.1!$E106,".",PPNE2.1!$F106))</f>
        <v/>
      </c>
      <c r="C106" s="1" t="s">
        <v>457</v>
      </c>
      <c r="D106" s="1" t="s">
        <v>457</v>
      </c>
      <c r="E106" s="1" t="s">
        <v>457</v>
      </c>
      <c r="F106" s="1" t="s">
        <v>457</v>
      </c>
      <c r="G106" s="26"/>
      <c r="H106" s="27"/>
      <c r="I106" s="27"/>
      <c r="J106" s="26"/>
      <c r="K106" s="28"/>
      <c r="L106" s="29">
        <f>+PPNE2.1!$K106*PPNE2.1!$J106</f>
        <v>0</v>
      </c>
      <c r="M106" s="30"/>
      <c r="N106" s="27"/>
      <c r="O106" s="272"/>
      <c r="P106" s="272"/>
      <c r="Q106" s="272"/>
      <c r="R106" s="272"/>
      <c r="S106" s="272"/>
      <c r="T106" s="272"/>
      <c r="U106" s="272"/>
      <c r="V106" s="272"/>
      <c r="W106" s="272"/>
      <c r="X106" s="272"/>
      <c r="Y106" s="272"/>
      <c r="Z106" s="272"/>
    </row>
    <row r="107" spans="1:26" ht="15.75" customHeight="1">
      <c r="A107" s="272"/>
      <c r="B107" s="1" t="str">
        <f>IF(PPNE2.1!$G107="","",CONCATENATE(PPNE2.1!$C107,".",PPNE2.1!$D107,".",PPNE2.1!$E107,".",PPNE2.1!$F107))</f>
        <v/>
      </c>
      <c r="C107" s="1" t="s">
        <v>457</v>
      </c>
      <c r="D107" s="1" t="s">
        <v>457</v>
      </c>
      <c r="E107" s="1" t="s">
        <v>457</v>
      </c>
      <c r="F107" s="1" t="s">
        <v>457</v>
      </c>
      <c r="G107" s="26"/>
      <c r="H107" s="27"/>
      <c r="I107" s="27"/>
      <c r="J107" s="26"/>
      <c r="K107" s="28"/>
      <c r="L107" s="29">
        <f>+PPNE2.1!$K107*PPNE2.1!$J107</f>
        <v>0</v>
      </c>
      <c r="M107" s="30"/>
      <c r="N107" s="27"/>
      <c r="O107" s="272"/>
      <c r="P107" s="272"/>
      <c r="Q107" s="272"/>
      <c r="R107" s="272"/>
      <c r="S107" s="272"/>
      <c r="T107" s="272"/>
      <c r="U107" s="272"/>
      <c r="V107" s="272"/>
      <c r="W107" s="272"/>
      <c r="X107" s="272"/>
      <c r="Y107" s="272"/>
      <c r="Z107" s="272"/>
    </row>
    <row r="108" spans="1:26" ht="15.75" customHeight="1">
      <c r="A108" s="272"/>
      <c r="B108" s="1" t="str">
        <f>IF(PPNE2.1!$G108="","",CONCATENATE(PPNE2.1!$C108,".",PPNE2.1!$D108,".",PPNE2.1!$E108,".",PPNE2.1!$F108))</f>
        <v/>
      </c>
      <c r="C108" s="1" t="s">
        <v>457</v>
      </c>
      <c r="D108" s="1" t="s">
        <v>457</v>
      </c>
      <c r="E108" s="1" t="s">
        <v>457</v>
      </c>
      <c r="F108" s="1" t="s">
        <v>457</v>
      </c>
      <c r="G108" s="26"/>
      <c r="H108" s="27"/>
      <c r="I108" s="27"/>
      <c r="J108" s="26"/>
      <c r="K108" s="28"/>
      <c r="L108" s="29">
        <f>+PPNE2.1!$K108*PPNE2.1!$J108</f>
        <v>0</v>
      </c>
      <c r="M108" s="30"/>
      <c r="N108" s="27"/>
      <c r="O108" s="272"/>
      <c r="P108" s="272"/>
      <c r="Q108" s="272"/>
      <c r="R108" s="272"/>
      <c r="S108" s="272"/>
      <c r="T108" s="272"/>
      <c r="U108" s="272"/>
      <c r="V108" s="272"/>
      <c r="W108" s="272"/>
      <c r="X108" s="272"/>
      <c r="Y108" s="272"/>
      <c r="Z108" s="272"/>
    </row>
    <row r="109" spans="1:26" ht="15.75" customHeight="1">
      <c r="A109" s="272"/>
      <c r="B109" s="1" t="str">
        <f>IF(PPNE2.1!$G109="","",CONCATENATE(PPNE2.1!$C109,".",PPNE2.1!$D109,".",PPNE2.1!$E109,".",PPNE2.1!$F109))</f>
        <v/>
      </c>
      <c r="C109" s="1" t="s">
        <v>457</v>
      </c>
      <c r="D109" s="1" t="s">
        <v>457</v>
      </c>
      <c r="E109" s="1" t="s">
        <v>457</v>
      </c>
      <c r="F109" s="1" t="s">
        <v>457</v>
      </c>
      <c r="G109" s="26"/>
      <c r="H109" s="27"/>
      <c r="I109" s="27"/>
      <c r="J109" s="26"/>
      <c r="K109" s="28"/>
      <c r="L109" s="29">
        <f>+PPNE2.1!$K109*PPNE2.1!$J109</f>
        <v>0</v>
      </c>
      <c r="M109" s="30"/>
      <c r="N109" s="27"/>
      <c r="O109" s="272"/>
      <c r="P109" s="272"/>
      <c r="Q109" s="272"/>
      <c r="R109" s="272"/>
      <c r="S109" s="272"/>
      <c r="T109" s="272"/>
      <c r="U109" s="272"/>
      <c r="V109" s="272"/>
      <c r="W109" s="272"/>
      <c r="X109" s="272"/>
      <c r="Y109" s="272"/>
      <c r="Z109" s="272"/>
    </row>
    <row r="110" spans="1:26" ht="15.75" customHeight="1">
      <c r="A110" s="272"/>
      <c r="B110" s="1" t="str">
        <f>IF(PPNE2.1!$G110="","",CONCATENATE(PPNE2.1!$C110,".",PPNE2.1!$D110,".",PPNE2.1!$E110,".",PPNE2.1!$F110))</f>
        <v/>
      </c>
      <c r="C110" s="1" t="s">
        <v>457</v>
      </c>
      <c r="D110" s="1" t="s">
        <v>457</v>
      </c>
      <c r="E110" s="1" t="s">
        <v>457</v>
      </c>
      <c r="F110" s="1" t="s">
        <v>457</v>
      </c>
      <c r="G110" s="26"/>
      <c r="H110" s="27"/>
      <c r="I110" s="27"/>
      <c r="J110" s="26"/>
      <c r="K110" s="28"/>
      <c r="L110" s="29">
        <f>+PPNE2.1!$K110*PPNE2.1!$J110</f>
        <v>0</v>
      </c>
      <c r="M110" s="30"/>
      <c r="N110" s="27"/>
      <c r="O110" s="272"/>
      <c r="P110" s="272"/>
      <c r="Q110" s="272"/>
      <c r="R110" s="272"/>
      <c r="S110" s="272"/>
      <c r="T110" s="272"/>
      <c r="U110" s="272"/>
      <c r="V110" s="272"/>
      <c r="W110" s="272"/>
      <c r="X110" s="272"/>
      <c r="Y110" s="272"/>
      <c r="Z110" s="272"/>
    </row>
    <row r="111" spans="1:26" ht="15.75" customHeight="1">
      <c r="A111" s="272"/>
      <c r="B111" s="1" t="str">
        <f>IF(PPNE2.1!$G111="","",CONCATENATE(PPNE2.1!$C111,".",PPNE2.1!$D111,".",PPNE2.1!$E111,".",PPNE2.1!$F111))</f>
        <v/>
      </c>
      <c r="C111" s="1" t="s">
        <v>457</v>
      </c>
      <c r="D111" s="1" t="s">
        <v>457</v>
      </c>
      <c r="E111" s="1" t="s">
        <v>457</v>
      </c>
      <c r="F111" s="1" t="s">
        <v>457</v>
      </c>
      <c r="G111" s="26"/>
      <c r="H111" s="27"/>
      <c r="I111" s="27"/>
      <c r="J111" s="26"/>
      <c r="K111" s="28"/>
      <c r="L111" s="29">
        <f>+PPNE2.1!$K111*PPNE2.1!$J111</f>
        <v>0</v>
      </c>
      <c r="M111" s="30"/>
      <c r="N111" s="27"/>
      <c r="O111" s="272"/>
      <c r="P111" s="272"/>
      <c r="Q111" s="272"/>
      <c r="R111" s="272"/>
      <c r="S111" s="272"/>
      <c r="T111" s="272"/>
      <c r="U111" s="272"/>
      <c r="V111" s="272"/>
      <c r="W111" s="272"/>
      <c r="X111" s="272"/>
      <c r="Y111" s="272"/>
      <c r="Z111" s="272"/>
    </row>
    <row r="112" spans="1:26" ht="15.75" customHeight="1">
      <c r="A112" s="272"/>
      <c r="B112" s="1" t="str">
        <f>IF(PPNE2.1!$G112="","",CONCATENATE(PPNE2.1!$C112,".",PPNE2.1!$D112,".",PPNE2.1!$E112,".",PPNE2.1!$F112))</f>
        <v/>
      </c>
      <c r="C112" s="1" t="s">
        <v>457</v>
      </c>
      <c r="D112" s="1" t="s">
        <v>457</v>
      </c>
      <c r="E112" s="1" t="s">
        <v>457</v>
      </c>
      <c r="F112" s="1" t="s">
        <v>457</v>
      </c>
      <c r="G112" s="26"/>
      <c r="H112" s="27"/>
      <c r="I112" s="27"/>
      <c r="J112" s="26"/>
      <c r="K112" s="28"/>
      <c r="L112" s="29">
        <f>+PPNE2.1!$K112*PPNE2.1!$J112</f>
        <v>0</v>
      </c>
      <c r="M112" s="30"/>
      <c r="N112" s="27"/>
      <c r="O112" s="272"/>
      <c r="P112" s="272"/>
      <c r="Q112" s="272"/>
      <c r="R112" s="272"/>
      <c r="S112" s="272"/>
      <c r="T112" s="272"/>
      <c r="U112" s="272"/>
      <c r="V112" s="272"/>
      <c r="W112" s="272"/>
      <c r="X112" s="272"/>
      <c r="Y112" s="272"/>
      <c r="Z112" s="272"/>
    </row>
    <row r="113" spans="1:26" ht="15.75" customHeight="1">
      <c r="A113" s="272"/>
      <c r="B113" s="1" t="str">
        <f>IF(PPNE2.1!$G113="","",CONCATENATE(PPNE2.1!$C113,".",PPNE2.1!$D113,".",PPNE2.1!$E113,".",PPNE2.1!$F113))</f>
        <v/>
      </c>
      <c r="C113" s="1" t="s">
        <v>457</v>
      </c>
      <c r="D113" s="1" t="s">
        <v>457</v>
      </c>
      <c r="E113" s="1" t="s">
        <v>457</v>
      </c>
      <c r="F113" s="1" t="s">
        <v>457</v>
      </c>
      <c r="G113" s="26"/>
      <c r="H113" s="27"/>
      <c r="I113" s="27"/>
      <c r="J113" s="26"/>
      <c r="K113" s="28"/>
      <c r="L113" s="29">
        <f>+PPNE2.1!$K113*PPNE2.1!$J113</f>
        <v>0</v>
      </c>
      <c r="M113" s="30"/>
      <c r="N113" s="27"/>
      <c r="O113" s="272"/>
      <c r="P113" s="272"/>
      <c r="Q113" s="272"/>
      <c r="R113" s="272"/>
      <c r="S113" s="272"/>
      <c r="T113" s="272"/>
      <c r="U113" s="272"/>
      <c r="V113" s="272"/>
      <c r="W113" s="272"/>
      <c r="X113" s="272"/>
      <c r="Y113" s="272"/>
      <c r="Z113" s="272"/>
    </row>
    <row r="114" spans="1:26" ht="15.75" customHeight="1">
      <c r="A114" s="272"/>
      <c r="B114" s="1" t="str">
        <f>IF(PPNE2.1!$G114="","",CONCATENATE(PPNE2.1!$C114,".",PPNE2.1!$D114,".",PPNE2.1!$E114,".",PPNE2.1!$F114))</f>
        <v/>
      </c>
      <c r="C114" s="1" t="s">
        <v>457</v>
      </c>
      <c r="D114" s="1" t="s">
        <v>457</v>
      </c>
      <c r="E114" s="1" t="s">
        <v>457</v>
      </c>
      <c r="F114" s="1" t="s">
        <v>457</v>
      </c>
      <c r="G114" s="26"/>
      <c r="H114" s="27"/>
      <c r="I114" s="27"/>
      <c r="J114" s="26"/>
      <c r="K114" s="28"/>
      <c r="L114" s="29">
        <f>+PPNE2.1!$K114*PPNE2.1!$J114</f>
        <v>0</v>
      </c>
      <c r="M114" s="30"/>
      <c r="N114" s="27"/>
      <c r="O114" s="272"/>
      <c r="P114" s="272"/>
      <c r="Q114" s="272"/>
      <c r="R114" s="272"/>
      <c r="S114" s="272"/>
      <c r="T114" s="272"/>
      <c r="U114" s="272"/>
      <c r="V114" s="272"/>
      <c r="W114" s="272"/>
      <c r="X114" s="272"/>
      <c r="Y114" s="272"/>
      <c r="Z114" s="272"/>
    </row>
    <row r="115" spans="1:26" ht="15.75" customHeight="1">
      <c r="A115" s="272"/>
      <c r="B115" s="1" t="str">
        <f>IF(PPNE2.1!$G115="","",CONCATENATE(PPNE2.1!$C115,".",PPNE2.1!$D115,".",PPNE2.1!$E115,".",PPNE2.1!$F115))</f>
        <v/>
      </c>
      <c r="C115" s="1" t="s">
        <v>457</v>
      </c>
      <c r="D115" s="1" t="s">
        <v>457</v>
      </c>
      <c r="E115" s="1" t="s">
        <v>457</v>
      </c>
      <c r="F115" s="1" t="s">
        <v>457</v>
      </c>
      <c r="G115" s="26"/>
      <c r="H115" s="27"/>
      <c r="I115" s="27"/>
      <c r="J115" s="26"/>
      <c r="K115" s="28"/>
      <c r="L115" s="29">
        <f>+PPNE2.1!$K115*PPNE2.1!$J115</f>
        <v>0</v>
      </c>
      <c r="M115" s="30"/>
      <c r="N115" s="27"/>
      <c r="O115" s="272"/>
      <c r="P115" s="272"/>
      <c r="Q115" s="272"/>
      <c r="R115" s="272"/>
      <c r="S115" s="272"/>
      <c r="T115" s="272"/>
      <c r="U115" s="272"/>
      <c r="V115" s="272"/>
      <c r="W115" s="272"/>
      <c r="X115" s="272"/>
      <c r="Y115" s="272"/>
      <c r="Z115" s="272"/>
    </row>
    <row r="116" spans="1:26" ht="15.75" customHeight="1">
      <c r="A116" s="272"/>
      <c r="B116" s="1" t="str">
        <f>IF(PPNE2.1!$G116="","",CONCATENATE(PPNE2.1!$C116,".",PPNE2.1!$D116,".",PPNE2.1!$E116,".",PPNE2.1!$F116))</f>
        <v/>
      </c>
      <c r="C116" s="1" t="s">
        <v>457</v>
      </c>
      <c r="D116" s="1" t="s">
        <v>457</v>
      </c>
      <c r="E116" s="1" t="s">
        <v>457</v>
      </c>
      <c r="F116" s="1" t="s">
        <v>457</v>
      </c>
      <c r="G116" s="26"/>
      <c r="H116" s="27"/>
      <c r="I116" s="27"/>
      <c r="J116" s="26"/>
      <c r="K116" s="28"/>
      <c r="L116" s="29">
        <f>+PPNE2.1!$K116*PPNE2.1!$J116</f>
        <v>0</v>
      </c>
      <c r="M116" s="30"/>
      <c r="N116" s="27"/>
      <c r="O116" s="272"/>
      <c r="P116" s="272"/>
      <c r="Q116" s="272"/>
      <c r="R116" s="272"/>
      <c r="S116" s="272"/>
      <c r="T116" s="272"/>
      <c r="U116" s="272"/>
      <c r="V116" s="272"/>
      <c r="W116" s="272"/>
      <c r="X116" s="272"/>
      <c r="Y116" s="272"/>
      <c r="Z116" s="272"/>
    </row>
    <row r="117" spans="1:26" ht="15.75" customHeight="1">
      <c r="A117" s="272"/>
      <c r="B117" s="1" t="str">
        <f>IF(PPNE2.1!$G117="","",CONCATENATE(PPNE2.1!$C117,".",PPNE2.1!$D117,".",PPNE2.1!$E117,".",PPNE2.1!$F117))</f>
        <v/>
      </c>
      <c r="C117" s="1" t="s">
        <v>457</v>
      </c>
      <c r="D117" s="1" t="s">
        <v>457</v>
      </c>
      <c r="E117" s="1" t="s">
        <v>457</v>
      </c>
      <c r="F117" s="1" t="s">
        <v>457</v>
      </c>
      <c r="G117" s="26"/>
      <c r="H117" s="27"/>
      <c r="I117" s="27"/>
      <c r="J117" s="26"/>
      <c r="K117" s="28"/>
      <c r="L117" s="29">
        <f>+PPNE2.1!$K117*PPNE2.1!$J117</f>
        <v>0</v>
      </c>
      <c r="M117" s="30"/>
      <c r="N117" s="27"/>
      <c r="O117" s="272"/>
      <c r="P117" s="272"/>
      <c r="Q117" s="272"/>
      <c r="R117" s="272"/>
      <c r="S117" s="272"/>
      <c r="T117" s="272"/>
      <c r="U117" s="272"/>
      <c r="V117" s="272"/>
      <c r="W117" s="272"/>
      <c r="X117" s="272"/>
      <c r="Y117" s="272"/>
      <c r="Z117" s="272"/>
    </row>
    <row r="118" spans="1:26" ht="15.75" customHeight="1">
      <c r="A118" s="272"/>
      <c r="B118" s="1" t="str">
        <f>IF(PPNE2.1!$G118="","",CONCATENATE(PPNE2.1!$C118,".",PPNE2.1!$D118,".",PPNE2.1!$E118,".",PPNE2.1!$F118))</f>
        <v/>
      </c>
      <c r="C118" s="1" t="s">
        <v>457</v>
      </c>
      <c r="D118" s="1" t="s">
        <v>457</v>
      </c>
      <c r="E118" s="1" t="s">
        <v>457</v>
      </c>
      <c r="F118" s="1" t="s">
        <v>457</v>
      </c>
      <c r="G118" s="26"/>
      <c r="H118" s="27"/>
      <c r="I118" s="27"/>
      <c r="J118" s="26"/>
      <c r="K118" s="28"/>
      <c r="L118" s="29">
        <f>+PPNE2.1!$K118*PPNE2.1!$J118</f>
        <v>0</v>
      </c>
      <c r="M118" s="30"/>
      <c r="N118" s="27"/>
      <c r="O118" s="272"/>
      <c r="P118" s="272"/>
      <c r="Q118" s="272"/>
      <c r="R118" s="272"/>
      <c r="S118" s="272"/>
      <c r="T118" s="272"/>
      <c r="U118" s="272"/>
      <c r="V118" s="272"/>
      <c r="W118" s="272"/>
      <c r="X118" s="272"/>
      <c r="Y118" s="272"/>
      <c r="Z118" s="272"/>
    </row>
    <row r="119" spans="1:26" ht="15.75" customHeight="1">
      <c r="A119" s="272"/>
      <c r="B119" s="1" t="str">
        <f>IF(PPNE2.1!$G119="","",CONCATENATE(PPNE2.1!$C119,".",PPNE2.1!$D119,".",PPNE2.1!$E119,".",PPNE2.1!$F119))</f>
        <v/>
      </c>
      <c r="C119" s="1" t="s">
        <v>457</v>
      </c>
      <c r="D119" s="1" t="s">
        <v>457</v>
      </c>
      <c r="E119" s="1" t="s">
        <v>457</v>
      </c>
      <c r="F119" s="1" t="s">
        <v>457</v>
      </c>
      <c r="G119" s="26"/>
      <c r="H119" s="27"/>
      <c r="I119" s="27"/>
      <c r="J119" s="26"/>
      <c r="K119" s="28"/>
      <c r="L119" s="29">
        <f>+PPNE2.1!$K119*PPNE2.1!$J119</f>
        <v>0</v>
      </c>
      <c r="M119" s="30"/>
      <c r="N119" s="27"/>
      <c r="O119" s="272"/>
      <c r="P119" s="272"/>
      <c r="Q119" s="272"/>
      <c r="R119" s="272"/>
      <c r="S119" s="272"/>
      <c r="T119" s="272"/>
      <c r="U119" s="272"/>
      <c r="V119" s="272"/>
      <c r="W119" s="272"/>
      <c r="X119" s="272"/>
      <c r="Y119" s="272"/>
      <c r="Z119" s="272"/>
    </row>
    <row r="120" spans="1:26" ht="15.75" customHeight="1">
      <c r="A120" s="272"/>
      <c r="B120" s="1" t="str">
        <f>IF(PPNE2.1!$G120="","",CONCATENATE(PPNE2.1!$C120,".",PPNE2.1!$D120,".",PPNE2.1!$E120,".",PPNE2.1!$F120))</f>
        <v/>
      </c>
      <c r="C120" s="1" t="s">
        <v>457</v>
      </c>
      <c r="D120" s="1" t="s">
        <v>457</v>
      </c>
      <c r="E120" s="1" t="s">
        <v>457</v>
      </c>
      <c r="F120" s="1" t="s">
        <v>457</v>
      </c>
      <c r="G120" s="26"/>
      <c r="H120" s="27"/>
      <c r="I120" s="27"/>
      <c r="J120" s="26"/>
      <c r="K120" s="28"/>
      <c r="L120" s="29">
        <f>+PPNE2.1!$K120*PPNE2.1!$J120</f>
        <v>0</v>
      </c>
      <c r="M120" s="30"/>
      <c r="N120" s="27"/>
      <c r="O120" s="272"/>
      <c r="P120" s="272"/>
      <c r="Q120" s="272"/>
      <c r="R120" s="272"/>
      <c r="S120" s="272"/>
      <c r="T120" s="272"/>
      <c r="U120" s="272"/>
      <c r="V120" s="272"/>
      <c r="W120" s="272"/>
      <c r="X120" s="272"/>
      <c r="Y120" s="272"/>
      <c r="Z120" s="272"/>
    </row>
    <row r="121" spans="1:26" ht="15.75" customHeight="1">
      <c r="A121" s="272"/>
      <c r="B121" s="1" t="str">
        <f>IF(PPNE2.1!$G121="","",CONCATENATE(PPNE2.1!$C121,".",PPNE2.1!$D121,".",PPNE2.1!$E121,".",PPNE2.1!$F121))</f>
        <v/>
      </c>
      <c r="C121" s="1" t="s">
        <v>457</v>
      </c>
      <c r="D121" s="1" t="s">
        <v>457</v>
      </c>
      <c r="E121" s="1" t="s">
        <v>457</v>
      </c>
      <c r="F121" s="1" t="s">
        <v>457</v>
      </c>
      <c r="G121" s="26"/>
      <c r="H121" s="27"/>
      <c r="I121" s="27"/>
      <c r="J121" s="26"/>
      <c r="K121" s="28"/>
      <c r="L121" s="29">
        <f>+PPNE2.1!$K121*PPNE2.1!$J121</f>
        <v>0</v>
      </c>
      <c r="M121" s="30"/>
      <c r="N121" s="27"/>
      <c r="O121" s="272"/>
      <c r="P121" s="272"/>
      <c r="Q121" s="272"/>
      <c r="R121" s="272"/>
      <c r="S121" s="272"/>
      <c r="T121" s="272"/>
      <c r="U121" s="272"/>
      <c r="V121" s="272"/>
      <c r="W121" s="272"/>
      <c r="X121" s="272"/>
      <c r="Y121" s="272"/>
      <c r="Z121" s="272"/>
    </row>
    <row r="122" spans="1:26" ht="15.75" customHeight="1">
      <c r="A122" s="272"/>
      <c r="B122" s="1" t="str">
        <f>IF(PPNE2.1!$G122="","",CONCATENATE(PPNE2.1!$C122,".",PPNE2.1!$D122,".",PPNE2.1!$E122,".",PPNE2.1!$F122))</f>
        <v/>
      </c>
      <c r="C122" s="1" t="s">
        <v>457</v>
      </c>
      <c r="D122" s="1" t="s">
        <v>457</v>
      </c>
      <c r="E122" s="1" t="s">
        <v>457</v>
      </c>
      <c r="F122" s="1" t="s">
        <v>457</v>
      </c>
      <c r="G122" s="26"/>
      <c r="H122" s="27"/>
      <c r="I122" s="27"/>
      <c r="J122" s="26"/>
      <c r="K122" s="28"/>
      <c r="L122" s="29">
        <f>+PPNE2.1!$K122*PPNE2.1!$J122</f>
        <v>0</v>
      </c>
      <c r="M122" s="30"/>
      <c r="N122" s="27"/>
      <c r="O122" s="272"/>
      <c r="P122" s="272"/>
      <c r="Q122" s="272"/>
      <c r="R122" s="272"/>
      <c r="S122" s="272"/>
      <c r="T122" s="272"/>
      <c r="U122" s="272"/>
      <c r="V122" s="272"/>
      <c r="W122" s="272"/>
      <c r="X122" s="272"/>
      <c r="Y122" s="272"/>
      <c r="Z122" s="272"/>
    </row>
    <row r="123" spans="1:26" ht="15.75" customHeight="1">
      <c r="A123" s="272"/>
      <c r="B123" s="1" t="str">
        <f>IF(PPNE2.1!$G123="","",CONCATENATE(PPNE2.1!$C123,".",PPNE2.1!$D123,".",PPNE2.1!$E123,".",PPNE2.1!$F123))</f>
        <v/>
      </c>
      <c r="C123" s="1" t="s">
        <v>457</v>
      </c>
      <c r="D123" s="1" t="s">
        <v>457</v>
      </c>
      <c r="E123" s="1" t="s">
        <v>457</v>
      </c>
      <c r="F123" s="1" t="s">
        <v>457</v>
      </c>
      <c r="G123" s="26"/>
      <c r="H123" s="27"/>
      <c r="I123" s="27"/>
      <c r="J123" s="26"/>
      <c r="K123" s="28"/>
      <c r="L123" s="29">
        <f>+PPNE2.1!$K123*PPNE2.1!$J123</f>
        <v>0</v>
      </c>
      <c r="M123" s="30"/>
      <c r="N123" s="27"/>
      <c r="O123" s="272"/>
      <c r="P123" s="272"/>
      <c r="Q123" s="272"/>
      <c r="R123" s="272"/>
      <c r="S123" s="272"/>
      <c r="T123" s="272"/>
      <c r="U123" s="272"/>
      <c r="V123" s="272"/>
      <c r="W123" s="272"/>
      <c r="X123" s="272"/>
      <c r="Y123" s="272"/>
      <c r="Z123" s="272"/>
    </row>
    <row r="124" spans="1:26" ht="15.75" customHeight="1">
      <c r="A124" s="272"/>
      <c r="B124" s="1" t="str">
        <f>IF(PPNE2.1!$G124="","",CONCATENATE(PPNE2.1!$C124,".",PPNE2.1!$D124,".",PPNE2.1!$E124,".",PPNE2.1!$F124))</f>
        <v/>
      </c>
      <c r="C124" s="1" t="s">
        <v>457</v>
      </c>
      <c r="D124" s="1" t="s">
        <v>457</v>
      </c>
      <c r="E124" s="1" t="s">
        <v>457</v>
      </c>
      <c r="F124" s="1" t="s">
        <v>457</v>
      </c>
      <c r="G124" s="26"/>
      <c r="H124" s="27"/>
      <c r="I124" s="27"/>
      <c r="J124" s="26"/>
      <c r="K124" s="28"/>
      <c r="L124" s="29">
        <f>+PPNE2.1!$K124*PPNE2.1!$J124</f>
        <v>0</v>
      </c>
      <c r="M124" s="30"/>
      <c r="N124" s="27"/>
      <c r="O124" s="272"/>
      <c r="P124" s="272"/>
      <c r="Q124" s="272"/>
      <c r="R124" s="272"/>
      <c r="S124" s="272"/>
      <c r="T124" s="272"/>
      <c r="U124" s="272"/>
      <c r="V124" s="272"/>
      <c r="W124" s="272"/>
      <c r="X124" s="272"/>
      <c r="Y124" s="272"/>
      <c r="Z124" s="272"/>
    </row>
    <row r="125" spans="1:26" ht="15.75" customHeight="1">
      <c r="A125" s="272"/>
      <c r="B125" s="1" t="str">
        <f>IF(PPNE2.1!$G125="","",CONCATENATE(PPNE2.1!$C125,".",PPNE2.1!$D125,".",PPNE2.1!$E125,".",PPNE2.1!$F125))</f>
        <v/>
      </c>
      <c r="C125" s="1" t="s">
        <v>457</v>
      </c>
      <c r="D125" s="1" t="s">
        <v>457</v>
      </c>
      <c r="E125" s="1" t="s">
        <v>457</v>
      </c>
      <c r="F125" s="1" t="s">
        <v>457</v>
      </c>
      <c r="G125" s="26"/>
      <c r="H125" s="27"/>
      <c r="I125" s="27"/>
      <c r="J125" s="26"/>
      <c r="K125" s="28"/>
      <c r="L125" s="29">
        <f>+PPNE2.1!$K125*PPNE2.1!$J125</f>
        <v>0</v>
      </c>
      <c r="M125" s="30"/>
      <c r="N125" s="27"/>
      <c r="O125" s="272"/>
      <c r="P125" s="272"/>
      <c r="Q125" s="272"/>
      <c r="R125" s="272"/>
      <c r="S125" s="272"/>
      <c r="T125" s="272"/>
      <c r="U125" s="272"/>
      <c r="V125" s="272"/>
      <c r="W125" s="272"/>
      <c r="X125" s="272"/>
      <c r="Y125" s="272"/>
      <c r="Z125" s="272"/>
    </row>
    <row r="126" spans="1:26" ht="15.75" customHeight="1">
      <c r="A126" s="272"/>
      <c r="B126" s="1" t="str">
        <f>IF(PPNE2.1!$G126="","",CONCATENATE(PPNE2.1!$C126,".",PPNE2.1!$D126,".",PPNE2.1!$E126,".",PPNE2.1!$F126))</f>
        <v/>
      </c>
      <c r="C126" s="1" t="s">
        <v>457</v>
      </c>
      <c r="D126" s="1" t="s">
        <v>457</v>
      </c>
      <c r="E126" s="1" t="s">
        <v>457</v>
      </c>
      <c r="F126" s="1" t="s">
        <v>457</v>
      </c>
      <c r="G126" s="26"/>
      <c r="H126" s="27"/>
      <c r="I126" s="27"/>
      <c r="J126" s="26"/>
      <c r="K126" s="28"/>
      <c r="L126" s="29">
        <f>+PPNE2.1!$K126*PPNE2.1!$J126</f>
        <v>0</v>
      </c>
      <c r="M126" s="30"/>
      <c r="N126" s="27"/>
      <c r="O126" s="272"/>
      <c r="P126" s="272"/>
      <c r="Q126" s="272"/>
      <c r="R126" s="272"/>
      <c r="S126" s="272"/>
      <c r="T126" s="272"/>
      <c r="U126" s="272"/>
      <c r="V126" s="272"/>
      <c r="W126" s="272"/>
      <c r="X126" s="272"/>
      <c r="Y126" s="272"/>
      <c r="Z126" s="272"/>
    </row>
    <row r="127" spans="1:26" ht="15.75" customHeight="1">
      <c r="A127" s="272"/>
      <c r="B127" s="1" t="str">
        <f>IF(PPNE2.1!$G127="","",CONCATENATE(PPNE2.1!$C127,".",PPNE2.1!$D127,".",PPNE2.1!$E127,".",PPNE2.1!$F127))</f>
        <v/>
      </c>
      <c r="C127" s="1" t="s">
        <v>457</v>
      </c>
      <c r="D127" s="1" t="s">
        <v>457</v>
      </c>
      <c r="E127" s="1" t="s">
        <v>457</v>
      </c>
      <c r="F127" s="1" t="s">
        <v>457</v>
      </c>
      <c r="G127" s="26"/>
      <c r="H127" s="27"/>
      <c r="I127" s="27"/>
      <c r="J127" s="26"/>
      <c r="K127" s="28"/>
      <c r="L127" s="29">
        <f>+PPNE2.1!$K127*PPNE2.1!$J127</f>
        <v>0</v>
      </c>
      <c r="M127" s="30"/>
      <c r="N127" s="27"/>
      <c r="O127" s="272"/>
      <c r="P127" s="272"/>
      <c r="Q127" s="272"/>
      <c r="R127" s="272"/>
      <c r="S127" s="272"/>
      <c r="T127" s="272"/>
      <c r="U127" s="272"/>
      <c r="V127" s="272"/>
      <c r="W127" s="272"/>
      <c r="X127" s="272"/>
      <c r="Y127" s="272"/>
      <c r="Z127" s="272"/>
    </row>
    <row r="128" spans="1:26" ht="15.75" customHeight="1">
      <c r="A128" s="272"/>
      <c r="B128" s="1" t="str">
        <f>IF(PPNE2.1!$G128="","",CONCATENATE(PPNE2.1!$C128,".",PPNE2.1!$D128,".",PPNE2.1!$E128,".",PPNE2.1!$F128))</f>
        <v/>
      </c>
      <c r="C128" s="1" t="s">
        <v>457</v>
      </c>
      <c r="D128" s="1" t="s">
        <v>457</v>
      </c>
      <c r="E128" s="1" t="s">
        <v>457</v>
      </c>
      <c r="F128" s="1" t="s">
        <v>457</v>
      </c>
      <c r="G128" s="26"/>
      <c r="H128" s="27"/>
      <c r="I128" s="27"/>
      <c r="J128" s="26"/>
      <c r="K128" s="28"/>
      <c r="L128" s="29">
        <f>+PPNE2.1!$K128*PPNE2.1!$J128</f>
        <v>0</v>
      </c>
      <c r="M128" s="30"/>
      <c r="N128" s="27"/>
      <c r="O128" s="272"/>
      <c r="P128" s="272"/>
      <c r="Q128" s="272"/>
      <c r="R128" s="272"/>
      <c r="S128" s="272"/>
      <c r="T128" s="272"/>
      <c r="U128" s="272"/>
      <c r="V128" s="272"/>
      <c r="W128" s="272"/>
      <c r="X128" s="272"/>
      <c r="Y128" s="272"/>
      <c r="Z128" s="272"/>
    </row>
    <row r="129" spans="1:26" ht="15.75" customHeight="1">
      <c r="A129" s="272"/>
      <c r="B129" s="1" t="str">
        <f>IF(PPNE2.1!$G129="","",CONCATENATE(PPNE2.1!$C129,".",PPNE2.1!$D129,".",PPNE2.1!$E129,".",PPNE2.1!$F129))</f>
        <v/>
      </c>
      <c r="C129" s="1" t="s">
        <v>457</v>
      </c>
      <c r="D129" s="1" t="s">
        <v>457</v>
      </c>
      <c r="E129" s="1" t="s">
        <v>457</v>
      </c>
      <c r="F129" s="1" t="s">
        <v>457</v>
      </c>
      <c r="G129" s="26"/>
      <c r="H129" s="27"/>
      <c r="I129" s="27"/>
      <c r="J129" s="26"/>
      <c r="K129" s="28"/>
      <c r="L129" s="29">
        <f>+PPNE2.1!$K129*PPNE2.1!$J129</f>
        <v>0</v>
      </c>
      <c r="M129" s="30"/>
      <c r="N129" s="27"/>
      <c r="O129" s="272"/>
      <c r="P129" s="272"/>
      <c r="Q129" s="272"/>
      <c r="R129" s="272"/>
      <c r="S129" s="272"/>
      <c r="T129" s="272"/>
      <c r="U129" s="272"/>
      <c r="V129" s="272"/>
      <c r="W129" s="272"/>
      <c r="X129" s="272"/>
      <c r="Y129" s="272"/>
      <c r="Z129" s="272"/>
    </row>
    <row r="130" spans="1:26" ht="15.75" customHeight="1">
      <c r="A130" s="272"/>
      <c r="B130" s="1" t="str">
        <f>IF(PPNE2.1!$G130="","",CONCATENATE(PPNE2.1!$C130,".",PPNE2.1!$D130,".",PPNE2.1!$E130,".",PPNE2.1!$F130))</f>
        <v/>
      </c>
      <c r="C130" s="1" t="s">
        <v>457</v>
      </c>
      <c r="D130" s="1" t="s">
        <v>457</v>
      </c>
      <c r="E130" s="1" t="s">
        <v>457</v>
      </c>
      <c r="F130" s="1" t="s">
        <v>457</v>
      </c>
      <c r="G130" s="26"/>
      <c r="H130" s="27"/>
      <c r="I130" s="27"/>
      <c r="J130" s="26"/>
      <c r="K130" s="28"/>
      <c r="L130" s="29">
        <f>+PPNE2.1!$K130*PPNE2.1!$J130</f>
        <v>0</v>
      </c>
      <c r="M130" s="30"/>
      <c r="N130" s="27"/>
      <c r="O130" s="272"/>
      <c r="P130" s="272"/>
      <c r="Q130" s="272"/>
      <c r="R130" s="272"/>
      <c r="S130" s="272"/>
      <c r="T130" s="272"/>
      <c r="U130" s="272"/>
      <c r="V130" s="272"/>
      <c r="W130" s="272"/>
      <c r="X130" s="272"/>
      <c r="Y130" s="272"/>
      <c r="Z130" s="272"/>
    </row>
    <row r="131" spans="1:26" ht="15.75" customHeight="1">
      <c r="A131" s="272"/>
      <c r="B131" s="1" t="str">
        <f>IF(PPNE2.1!$G131="","",CONCATENATE(PPNE2.1!$C131,".",PPNE2.1!$D131,".",PPNE2.1!$E131,".",PPNE2.1!$F131))</f>
        <v/>
      </c>
      <c r="C131" s="1" t="s">
        <v>457</v>
      </c>
      <c r="D131" s="1" t="s">
        <v>457</v>
      </c>
      <c r="E131" s="1" t="s">
        <v>457</v>
      </c>
      <c r="F131" s="1" t="s">
        <v>457</v>
      </c>
      <c r="G131" s="26"/>
      <c r="H131" s="27"/>
      <c r="I131" s="27"/>
      <c r="J131" s="26"/>
      <c r="K131" s="28"/>
      <c r="L131" s="29">
        <f>+PPNE2.1!$K131*PPNE2.1!$J131</f>
        <v>0</v>
      </c>
      <c r="M131" s="30"/>
      <c r="N131" s="27"/>
      <c r="O131" s="272"/>
      <c r="P131" s="272"/>
      <c r="Q131" s="272"/>
      <c r="R131" s="272"/>
      <c r="S131" s="272"/>
      <c r="T131" s="272"/>
      <c r="U131" s="272"/>
      <c r="V131" s="272"/>
      <c r="W131" s="272"/>
      <c r="X131" s="272"/>
      <c r="Y131" s="272"/>
      <c r="Z131" s="272"/>
    </row>
    <row r="132" spans="1:26" ht="15.75" customHeight="1">
      <c r="A132" s="272"/>
      <c r="B132" s="1" t="str">
        <f>IF(PPNE2.1!$G132="","",CONCATENATE(PPNE2.1!$C132,".",PPNE2.1!$D132,".",PPNE2.1!$E132,".",PPNE2.1!$F132))</f>
        <v/>
      </c>
      <c r="C132" s="1" t="s">
        <v>457</v>
      </c>
      <c r="D132" s="1" t="s">
        <v>457</v>
      </c>
      <c r="E132" s="1" t="s">
        <v>457</v>
      </c>
      <c r="F132" s="1" t="s">
        <v>457</v>
      </c>
      <c r="G132" s="26"/>
      <c r="H132" s="27"/>
      <c r="I132" s="27"/>
      <c r="J132" s="26"/>
      <c r="K132" s="28"/>
      <c r="L132" s="29">
        <f>+PPNE2.1!$K132*PPNE2.1!$J132</f>
        <v>0</v>
      </c>
      <c r="M132" s="30"/>
      <c r="N132" s="27"/>
      <c r="O132" s="272"/>
      <c r="P132" s="272"/>
      <c r="Q132" s="272"/>
      <c r="R132" s="272"/>
      <c r="S132" s="272"/>
      <c r="T132" s="272"/>
      <c r="U132" s="272"/>
      <c r="V132" s="272"/>
      <c r="W132" s="272"/>
      <c r="X132" s="272"/>
      <c r="Y132" s="272"/>
      <c r="Z132" s="272"/>
    </row>
    <row r="133" spans="1:26" ht="15.75" customHeight="1">
      <c r="A133" s="272"/>
      <c r="B133" s="1" t="str">
        <f>IF(PPNE2.1!$G133="","",CONCATENATE(PPNE2.1!$C133,".",PPNE2.1!$D133,".",PPNE2.1!$E133,".",PPNE2.1!$F133))</f>
        <v/>
      </c>
      <c r="C133" s="1" t="s">
        <v>457</v>
      </c>
      <c r="D133" s="1" t="s">
        <v>457</v>
      </c>
      <c r="E133" s="1" t="s">
        <v>457</v>
      </c>
      <c r="F133" s="1" t="s">
        <v>457</v>
      </c>
      <c r="G133" s="26"/>
      <c r="H133" s="27"/>
      <c r="I133" s="27"/>
      <c r="J133" s="26"/>
      <c r="K133" s="28"/>
      <c r="L133" s="29">
        <f>+PPNE2.1!$K133*PPNE2.1!$J133</f>
        <v>0</v>
      </c>
      <c r="M133" s="30"/>
      <c r="N133" s="27"/>
      <c r="O133" s="272"/>
      <c r="P133" s="272"/>
      <c r="Q133" s="272"/>
      <c r="R133" s="272"/>
      <c r="S133" s="272"/>
      <c r="T133" s="272"/>
      <c r="U133" s="272"/>
      <c r="V133" s="272"/>
      <c r="W133" s="272"/>
      <c r="X133" s="272"/>
      <c r="Y133" s="272"/>
      <c r="Z133" s="272"/>
    </row>
    <row r="134" spans="1:26" ht="15.75" customHeight="1">
      <c r="A134" s="272"/>
      <c r="B134" s="1" t="str">
        <f>IF(PPNE2.1!$G134="","",CONCATENATE(PPNE2.1!$C134,".",PPNE2.1!$D134,".",PPNE2.1!$E134,".",PPNE2.1!$F134))</f>
        <v/>
      </c>
      <c r="C134" s="1" t="s">
        <v>457</v>
      </c>
      <c r="D134" s="1" t="s">
        <v>457</v>
      </c>
      <c r="E134" s="1" t="s">
        <v>457</v>
      </c>
      <c r="F134" s="1" t="s">
        <v>457</v>
      </c>
      <c r="G134" s="26"/>
      <c r="H134" s="27"/>
      <c r="I134" s="27"/>
      <c r="J134" s="26"/>
      <c r="K134" s="28"/>
      <c r="L134" s="29">
        <f>+PPNE2.1!$K134*PPNE2.1!$J134</f>
        <v>0</v>
      </c>
      <c r="M134" s="30"/>
      <c r="N134" s="27"/>
      <c r="O134" s="272"/>
      <c r="P134" s="272"/>
      <c r="Q134" s="272"/>
      <c r="R134" s="272"/>
      <c r="S134" s="272"/>
      <c r="T134" s="272"/>
      <c r="U134" s="272"/>
      <c r="V134" s="272"/>
      <c r="W134" s="272"/>
      <c r="X134" s="272"/>
      <c r="Y134" s="272"/>
      <c r="Z134" s="272"/>
    </row>
    <row r="135" spans="1:26" ht="15.75" customHeight="1">
      <c r="A135" s="272"/>
      <c r="B135" s="1" t="str">
        <f>IF(PPNE2.1!$G135="","",CONCATENATE(PPNE2.1!$C135,".",PPNE2.1!$D135,".",PPNE2.1!$E135,".",PPNE2.1!$F135))</f>
        <v/>
      </c>
      <c r="C135" s="1" t="s">
        <v>457</v>
      </c>
      <c r="D135" s="1" t="s">
        <v>457</v>
      </c>
      <c r="E135" s="1" t="s">
        <v>457</v>
      </c>
      <c r="F135" s="1" t="s">
        <v>457</v>
      </c>
      <c r="G135" s="26"/>
      <c r="H135" s="27"/>
      <c r="I135" s="27"/>
      <c r="J135" s="26"/>
      <c r="K135" s="28"/>
      <c r="L135" s="29">
        <f>+PPNE2.1!$K135*PPNE2.1!$J135</f>
        <v>0</v>
      </c>
      <c r="M135" s="30"/>
      <c r="N135" s="27"/>
      <c r="O135" s="272"/>
      <c r="P135" s="272"/>
      <c r="Q135" s="272"/>
      <c r="R135" s="272"/>
      <c r="S135" s="272"/>
      <c r="T135" s="272"/>
      <c r="U135" s="272"/>
      <c r="V135" s="272"/>
      <c r="W135" s="272"/>
      <c r="X135" s="272"/>
      <c r="Y135" s="272"/>
      <c r="Z135" s="272"/>
    </row>
    <row r="136" spans="1:26" ht="15.75" customHeight="1">
      <c r="A136" s="272"/>
      <c r="B136" s="1" t="str">
        <f>IF(PPNE2.1!$G136="","",CONCATENATE(PPNE2.1!$C136,".",PPNE2.1!$D136,".",PPNE2.1!$E136,".",PPNE2.1!$F136))</f>
        <v/>
      </c>
      <c r="C136" s="1" t="s">
        <v>457</v>
      </c>
      <c r="D136" s="1" t="s">
        <v>457</v>
      </c>
      <c r="E136" s="1" t="s">
        <v>457</v>
      </c>
      <c r="F136" s="1" t="s">
        <v>457</v>
      </c>
      <c r="G136" s="26"/>
      <c r="H136" s="27"/>
      <c r="I136" s="27"/>
      <c r="J136" s="26"/>
      <c r="K136" s="28"/>
      <c r="L136" s="29">
        <f>+PPNE2.1!$K136*PPNE2.1!$J136</f>
        <v>0</v>
      </c>
      <c r="M136" s="30"/>
      <c r="N136" s="27"/>
      <c r="O136" s="272"/>
      <c r="P136" s="272"/>
      <c r="Q136" s="272"/>
      <c r="R136" s="272"/>
      <c r="S136" s="272"/>
      <c r="T136" s="272"/>
      <c r="U136" s="272"/>
      <c r="V136" s="272"/>
      <c r="W136" s="272"/>
      <c r="X136" s="272"/>
      <c r="Y136" s="272"/>
      <c r="Z136" s="272"/>
    </row>
    <row r="137" spans="1:26" ht="15.75" customHeight="1">
      <c r="A137" s="272"/>
      <c r="B137" s="1" t="str">
        <f>IF(PPNE2.1!$G137="","",CONCATENATE(PPNE2.1!$C137,".",PPNE2.1!$D137,".",PPNE2.1!$E137,".",PPNE2.1!$F137))</f>
        <v/>
      </c>
      <c r="C137" s="1" t="s">
        <v>457</v>
      </c>
      <c r="D137" s="1" t="s">
        <v>457</v>
      </c>
      <c r="E137" s="1" t="s">
        <v>457</v>
      </c>
      <c r="F137" s="1" t="s">
        <v>457</v>
      </c>
      <c r="G137" s="26"/>
      <c r="H137" s="27"/>
      <c r="I137" s="27"/>
      <c r="J137" s="26"/>
      <c r="K137" s="28"/>
      <c r="L137" s="29">
        <f>+PPNE2.1!$K137*PPNE2.1!$J137</f>
        <v>0</v>
      </c>
      <c r="M137" s="30"/>
      <c r="N137" s="27"/>
      <c r="O137" s="272"/>
      <c r="P137" s="272"/>
      <c r="Q137" s="272"/>
      <c r="R137" s="272"/>
      <c r="S137" s="272"/>
      <c r="T137" s="272"/>
      <c r="U137" s="272"/>
      <c r="V137" s="272"/>
      <c r="W137" s="272"/>
      <c r="X137" s="272"/>
      <c r="Y137" s="272"/>
      <c r="Z137" s="272"/>
    </row>
    <row r="138" spans="1:26" ht="15.75" customHeight="1">
      <c r="A138" s="272"/>
      <c r="B138" s="1" t="str">
        <f>IF(PPNE2.1!$G138="","",CONCATENATE(PPNE2.1!$C138,".",PPNE2.1!$D138,".",PPNE2.1!$E138,".",PPNE2.1!$F138))</f>
        <v/>
      </c>
      <c r="C138" s="1" t="s">
        <v>457</v>
      </c>
      <c r="D138" s="1" t="s">
        <v>457</v>
      </c>
      <c r="E138" s="1" t="s">
        <v>457</v>
      </c>
      <c r="F138" s="1" t="s">
        <v>457</v>
      </c>
      <c r="G138" s="26"/>
      <c r="H138" s="27"/>
      <c r="I138" s="27"/>
      <c r="J138" s="26"/>
      <c r="K138" s="28"/>
      <c r="L138" s="29">
        <f>+PPNE2.1!$K138*PPNE2.1!$J138</f>
        <v>0</v>
      </c>
      <c r="M138" s="30"/>
      <c r="N138" s="27"/>
      <c r="O138" s="272"/>
      <c r="P138" s="272"/>
      <c r="Q138" s="272"/>
      <c r="R138" s="272"/>
      <c r="S138" s="272"/>
      <c r="T138" s="272"/>
      <c r="U138" s="272"/>
      <c r="V138" s="272"/>
      <c r="W138" s="272"/>
      <c r="X138" s="272"/>
      <c r="Y138" s="272"/>
      <c r="Z138" s="272"/>
    </row>
    <row r="139" spans="1:26" ht="15.75" customHeight="1">
      <c r="A139" s="272"/>
      <c r="B139" s="1" t="str">
        <f>IF(PPNE2.1!$G139="","",CONCATENATE(PPNE2.1!$C139,".",PPNE2.1!$D139,".",PPNE2.1!$E139,".",PPNE2.1!$F139))</f>
        <v/>
      </c>
      <c r="C139" s="1" t="s">
        <v>457</v>
      </c>
      <c r="D139" s="1" t="s">
        <v>457</v>
      </c>
      <c r="E139" s="1" t="s">
        <v>457</v>
      </c>
      <c r="F139" s="1" t="s">
        <v>457</v>
      </c>
      <c r="G139" s="26"/>
      <c r="H139" s="27"/>
      <c r="I139" s="27"/>
      <c r="J139" s="26"/>
      <c r="K139" s="28"/>
      <c r="L139" s="29">
        <f>+PPNE2.1!$K139*PPNE2.1!$J139</f>
        <v>0</v>
      </c>
      <c r="M139" s="30"/>
      <c r="N139" s="27"/>
      <c r="O139" s="272"/>
      <c r="P139" s="272"/>
      <c r="Q139" s="272"/>
      <c r="R139" s="272"/>
      <c r="S139" s="272"/>
      <c r="T139" s="272"/>
      <c r="U139" s="272"/>
      <c r="V139" s="272"/>
      <c r="W139" s="272"/>
      <c r="X139" s="272"/>
      <c r="Y139" s="272"/>
      <c r="Z139" s="272"/>
    </row>
    <row r="140" spans="1:26" ht="15.75" customHeight="1">
      <c r="A140" s="272"/>
      <c r="B140" s="1" t="str">
        <f>IF(PPNE2.1!$G140="","",CONCATENATE(PPNE2.1!$C140,".",PPNE2.1!$D140,".",PPNE2.1!$E140,".",PPNE2.1!$F140))</f>
        <v/>
      </c>
      <c r="C140" s="1" t="s">
        <v>457</v>
      </c>
      <c r="D140" s="1" t="s">
        <v>457</v>
      </c>
      <c r="E140" s="1" t="s">
        <v>457</v>
      </c>
      <c r="F140" s="1" t="s">
        <v>457</v>
      </c>
      <c r="G140" s="26"/>
      <c r="H140" s="27"/>
      <c r="I140" s="27"/>
      <c r="J140" s="26"/>
      <c r="K140" s="28"/>
      <c r="L140" s="29">
        <f>+PPNE2.1!$K140*PPNE2.1!$J140</f>
        <v>0</v>
      </c>
      <c r="M140" s="30"/>
      <c r="N140" s="27"/>
      <c r="O140" s="272"/>
      <c r="P140" s="272"/>
      <c r="Q140" s="272"/>
      <c r="R140" s="272"/>
      <c r="S140" s="272"/>
      <c r="T140" s="272"/>
      <c r="U140" s="272"/>
      <c r="V140" s="272"/>
      <c r="W140" s="272"/>
      <c r="X140" s="272"/>
      <c r="Y140" s="272"/>
      <c r="Z140" s="272"/>
    </row>
    <row r="141" spans="1:26" ht="15.75" customHeight="1">
      <c r="A141" s="272"/>
      <c r="B141" s="1" t="str">
        <f>IF(PPNE2.1!$G141="","",CONCATENATE(PPNE2.1!$C141,".",PPNE2.1!$D141,".",PPNE2.1!$E141,".",PPNE2.1!$F141))</f>
        <v/>
      </c>
      <c r="C141" s="1" t="s">
        <v>457</v>
      </c>
      <c r="D141" s="1" t="s">
        <v>457</v>
      </c>
      <c r="E141" s="1" t="s">
        <v>457</v>
      </c>
      <c r="F141" s="1" t="s">
        <v>457</v>
      </c>
      <c r="G141" s="26"/>
      <c r="H141" s="27"/>
      <c r="I141" s="27"/>
      <c r="J141" s="26"/>
      <c r="K141" s="28"/>
      <c r="L141" s="29">
        <f>+PPNE2.1!$K141*PPNE2.1!$J141</f>
        <v>0</v>
      </c>
      <c r="M141" s="30"/>
      <c r="N141" s="27"/>
      <c r="O141" s="272"/>
      <c r="P141" s="272"/>
      <c r="Q141" s="272"/>
      <c r="R141" s="272"/>
      <c r="S141" s="272"/>
      <c r="T141" s="272"/>
      <c r="U141" s="272"/>
      <c r="V141" s="272"/>
      <c r="W141" s="272"/>
      <c r="X141" s="272"/>
      <c r="Y141" s="272"/>
      <c r="Z141" s="272"/>
    </row>
    <row r="142" spans="1:26" ht="15.75" customHeight="1">
      <c r="A142" s="272"/>
      <c r="B142" s="1" t="str">
        <f>IF(PPNE2.1!$G142="","",CONCATENATE(PPNE2.1!$C142,".",PPNE2.1!$D142,".",PPNE2.1!$E142,".",PPNE2.1!$F142))</f>
        <v/>
      </c>
      <c r="C142" s="1" t="s">
        <v>457</v>
      </c>
      <c r="D142" s="1" t="s">
        <v>457</v>
      </c>
      <c r="E142" s="1" t="s">
        <v>457</v>
      </c>
      <c r="F142" s="1" t="s">
        <v>457</v>
      </c>
      <c r="G142" s="26"/>
      <c r="H142" s="27"/>
      <c r="I142" s="27"/>
      <c r="J142" s="26"/>
      <c r="K142" s="28"/>
      <c r="L142" s="29">
        <f>+PPNE2.1!$K142*PPNE2.1!$J142</f>
        <v>0</v>
      </c>
      <c r="M142" s="30"/>
      <c r="N142" s="27"/>
      <c r="O142" s="272"/>
      <c r="P142" s="272"/>
      <c r="Q142" s="272"/>
      <c r="R142" s="272"/>
      <c r="S142" s="272"/>
      <c r="T142" s="272"/>
      <c r="U142" s="272"/>
      <c r="V142" s="272"/>
      <c r="W142" s="272"/>
      <c r="X142" s="272"/>
      <c r="Y142" s="272"/>
      <c r="Z142" s="272"/>
    </row>
    <row r="143" spans="1:26" ht="15.75" customHeight="1">
      <c r="A143" s="272"/>
      <c r="B143" s="1" t="str">
        <f>IF(PPNE2.1!$G143="","",CONCATENATE(PPNE2.1!$C143,".",PPNE2.1!$D143,".",PPNE2.1!$E143,".",PPNE2.1!$F143))</f>
        <v/>
      </c>
      <c r="C143" s="1" t="s">
        <v>457</v>
      </c>
      <c r="D143" s="1" t="s">
        <v>457</v>
      </c>
      <c r="E143" s="1" t="s">
        <v>457</v>
      </c>
      <c r="F143" s="1" t="s">
        <v>457</v>
      </c>
      <c r="G143" s="26"/>
      <c r="H143" s="27"/>
      <c r="I143" s="27"/>
      <c r="J143" s="26"/>
      <c r="K143" s="28"/>
      <c r="L143" s="29">
        <f>+PPNE2.1!$K143*PPNE2.1!$J143</f>
        <v>0</v>
      </c>
      <c r="M143" s="30"/>
      <c r="N143" s="27"/>
      <c r="O143" s="272"/>
      <c r="P143" s="272"/>
      <c r="Q143" s="272"/>
      <c r="R143" s="272"/>
      <c r="S143" s="272"/>
      <c r="T143" s="272"/>
      <c r="U143" s="272"/>
      <c r="V143" s="272"/>
      <c r="W143" s="272"/>
      <c r="X143" s="272"/>
      <c r="Y143" s="272"/>
      <c r="Z143" s="272"/>
    </row>
    <row r="144" spans="1:26" ht="15.75" customHeight="1">
      <c r="A144" s="272"/>
      <c r="B144" s="1" t="str">
        <f>IF(PPNE2.1!$G144="","",CONCATENATE(PPNE2.1!$C144,".",PPNE2.1!$D144,".",PPNE2.1!$E144,".",PPNE2.1!$F144))</f>
        <v/>
      </c>
      <c r="C144" s="1" t="s">
        <v>457</v>
      </c>
      <c r="D144" s="1" t="s">
        <v>457</v>
      </c>
      <c r="E144" s="1" t="s">
        <v>457</v>
      </c>
      <c r="F144" s="1" t="s">
        <v>457</v>
      </c>
      <c r="G144" s="26"/>
      <c r="H144" s="27"/>
      <c r="I144" s="27"/>
      <c r="J144" s="26"/>
      <c r="K144" s="28"/>
      <c r="L144" s="29">
        <f>+PPNE2.1!$K144*PPNE2.1!$J144</f>
        <v>0</v>
      </c>
      <c r="M144" s="30"/>
      <c r="N144" s="27"/>
      <c r="O144" s="272"/>
      <c r="P144" s="272"/>
      <c r="Q144" s="272"/>
      <c r="R144" s="272"/>
      <c r="S144" s="272"/>
      <c r="T144" s="272"/>
      <c r="U144" s="272"/>
      <c r="V144" s="272"/>
      <c r="W144" s="272"/>
      <c r="X144" s="272"/>
      <c r="Y144" s="272"/>
      <c r="Z144" s="272"/>
    </row>
    <row r="145" spans="1:26" ht="15.75" customHeight="1">
      <c r="A145" s="272"/>
      <c r="B145" s="1" t="str">
        <f>IF(PPNE2.1!$G145="","",CONCATENATE(PPNE2.1!$C145,".",PPNE2.1!$D145,".",PPNE2.1!$E145,".",PPNE2.1!$F145))</f>
        <v/>
      </c>
      <c r="C145" s="1" t="s">
        <v>457</v>
      </c>
      <c r="D145" s="1" t="s">
        <v>457</v>
      </c>
      <c r="E145" s="1" t="s">
        <v>457</v>
      </c>
      <c r="F145" s="1" t="s">
        <v>457</v>
      </c>
      <c r="G145" s="26"/>
      <c r="H145" s="27"/>
      <c r="I145" s="27"/>
      <c r="J145" s="26"/>
      <c r="K145" s="28"/>
      <c r="L145" s="29">
        <f>+PPNE2.1!$K145*PPNE2.1!$J145</f>
        <v>0</v>
      </c>
      <c r="M145" s="30"/>
      <c r="N145" s="27"/>
      <c r="O145" s="272"/>
      <c r="P145" s="272"/>
      <c r="Q145" s="272"/>
      <c r="R145" s="272"/>
      <c r="S145" s="272"/>
      <c r="T145" s="272"/>
      <c r="U145" s="272"/>
      <c r="V145" s="272"/>
      <c r="W145" s="272"/>
      <c r="X145" s="272"/>
      <c r="Y145" s="272"/>
      <c r="Z145" s="272"/>
    </row>
    <row r="146" spans="1:26" ht="15.75" customHeight="1">
      <c r="A146" s="272"/>
      <c r="B146" s="1" t="str">
        <f>IF(PPNE2.1!$G146="","",CONCATENATE(PPNE2.1!$C146,".",PPNE2.1!$D146,".",PPNE2.1!$E146,".",PPNE2.1!$F146))</f>
        <v/>
      </c>
      <c r="C146" s="1" t="s">
        <v>457</v>
      </c>
      <c r="D146" s="1" t="s">
        <v>457</v>
      </c>
      <c r="E146" s="1" t="s">
        <v>457</v>
      </c>
      <c r="F146" s="1" t="s">
        <v>457</v>
      </c>
      <c r="G146" s="26"/>
      <c r="H146" s="27"/>
      <c r="I146" s="27"/>
      <c r="J146" s="26"/>
      <c r="K146" s="28"/>
      <c r="L146" s="29">
        <f>+PPNE2.1!$K146*PPNE2.1!$J146</f>
        <v>0</v>
      </c>
      <c r="M146" s="30"/>
      <c r="N146" s="27"/>
      <c r="O146" s="272"/>
      <c r="P146" s="272"/>
      <c r="Q146" s="272"/>
      <c r="R146" s="272"/>
      <c r="S146" s="272"/>
      <c r="T146" s="272"/>
      <c r="U146" s="272"/>
      <c r="V146" s="272"/>
      <c r="W146" s="272"/>
      <c r="X146" s="272"/>
      <c r="Y146" s="272"/>
      <c r="Z146" s="272"/>
    </row>
    <row r="147" spans="1:26" ht="15.75" customHeight="1">
      <c r="A147" s="272"/>
      <c r="B147" s="1" t="str">
        <f>IF(PPNE2.1!$G147="","",CONCATENATE(PPNE2.1!$C147,".",PPNE2.1!$D147,".",PPNE2.1!$E147,".",PPNE2.1!$F147))</f>
        <v/>
      </c>
      <c r="C147" s="1" t="s">
        <v>457</v>
      </c>
      <c r="D147" s="1" t="s">
        <v>457</v>
      </c>
      <c r="E147" s="1" t="s">
        <v>457</v>
      </c>
      <c r="F147" s="1" t="s">
        <v>457</v>
      </c>
      <c r="G147" s="26"/>
      <c r="H147" s="27"/>
      <c r="I147" s="27"/>
      <c r="J147" s="26"/>
      <c r="K147" s="28"/>
      <c r="L147" s="29">
        <f>+PPNE2.1!$K147*PPNE2.1!$J147</f>
        <v>0</v>
      </c>
      <c r="M147" s="30"/>
      <c r="N147" s="27"/>
      <c r="O147" s="272"/>
      <c r="P147" s="272"/>
      <c r="Q147" s="272"/>
      <c r="R147" s="272"/>
      <c r="S147" s="272"/>
      <c r="T147" s="272"/>
      <c r="U147" s="272"/>
      <c r="V147" s="272"/>
      <c r="W147" s="272"/>
      <c r="X147" s="272"/>
      <c r="Y147" s="272"/>
      <c r="Z147" s="272"/>
    </row>
    <row r="148" spans="1:26" ht="15.75" customHeight="1">
      <c r="A148" s="272"/>
      <c r="B148" s="1" t="str">
        <f>IF(PPNE2.1!$G148="","",CONCATENATE(PPNE2.1!$C148,".",PPNE2.1!$D148,".",PPNE2.1!$E148,".",PPNE2.1!$F148))</f>
        <v/>
      </c>
      <c r="C148" s="1" t="s">
        <v>457</v>
      </c>
      <c r="D148" s="1" t="s">
        <v>457</v>
      </c>
      <c r="E148" s="1" t="s">
        <v>457</v>
      </c>
      <c r="F148" s="1" t="s">
        <v>457</v>
      </c>
      <c r="G148" s="26"/>
      <c r="H148" s="27"/>
      <c r="I148" s="27"/>
      <c r="J148" s="26"/>
      <c r="K148" s="28"/>
      <c r="L148" s="29">
        <f>+PPNE2.1!$K148*PPNE2.1!$J148</f>
        <v>0</v>
      </c>
      <c r="M148" s="30"/>
      <c r="N148" s="27"/>
      <c r="O148" s="272"/>
      <c r="P148" s="272"/>
      <c r="Q148" s="272"/>
      <c r="R148" s="272"/>
      <c r="S148" s="272"/>
      <c r="T148" s="272"/>
      <c r="U148" s="272"/>
      <c r="V148" s="272"/>
      <c r="W148" s="272"/>
      <c r="X148" s="272"/>
      <c r="Y148" s="272"/>
      <c r="Z148" s="272"/>
    </row>
    <row r="149" spans="1:26" ht="15.75" customHeight="1">
      <c r="A149" s="272"/>
      <c r="B149" s="1" t="str">
        <f>IF(PPNE2.1!$G149="","",CONCATENATE(PPNE2.1!$C149,".",PPNE2.1!$D149,".",PPNE2.1!$E149,".",PPNE2.1!$F149))</f>
        <v/>
      </c>
      <c r="C149" s="1" t="s">
        <v>457</v>
      </c>
      <c r="D149" s="1" t="s">
        <v>457</v>
      </c>
      <c r="E149" s="1" t="s">
        <v>457</v>
      </c>
      <c r="F149" s="1" t="s">
        <v>457</v>
      </c>
      <c r="G149" s="26"/>
      <c r="H149" s="27"/>
      <c r="I149" s="27"/>
      <c r="J149" s="26"/>
      <c r="K149" s="28"/>
      <c r="L149" s="29">
        <f>+PPNE2.1!$K149*PPNE2.1!$J149</f>
        <v>0</v>
      </c>
      <c r="M149" s="30"/>
      <c r="N149" s="27"/>
      <c r="O149" s="272"/>
      <c r="P149" s="272"/>
      <c r="Q149" s="272"/>
      <c r="R149" s="272"/>
      <c r="S149" s="272"/>
      <c r="T149" s="272"/>
      <c r="U149" s="272"/>
      <c r="V149" s="272"/>
      <c r="W149" s="272"/>
      <c r="X149" s="272"/>
      <c r="Y149" s="272"/>
      <c r="Z149" s="272"/>
    </row>
    <row r="150" spans="1:26" ht="15.75" customHeight="1">
      <c r="A150" s="272"/>
      <c r="B150" s="1" t="str">
        <f>IF(PPNE2.1!$G150="","",CONCATENATE(PPNE2.1!$C150,".",PPNE2.1!$D150,".",PPNE2.1!$E150,".",PPNE2.1!$F150))</f>
        <v/>
      </c>
      <c r="C150" s="1" t="s">
        <v>457</v>
      </c>
      <c r="D150" s="1" t="s">
        <v>457</v>
      </c>
      <c r="E150" s="1" t="s">
        <v>457</v>
      </c>
      <c r="F150" s="1" t="s">
        <v>457</v>
      </c>
      <c r="G150" s="26"/>
      <c r="H150" s="27"/>
      <c r="I150" s="27"/>
      <c r="J150" s="26"/>
      <c r="K150" s="28"/>
      <c r="L150" s="29">
        <f>+PPNE2.1!$K150*PPNE2.1!$J150</f>
        <v>0</v>
      </c>
      <c r="M150" s="30"/>
      <c r="N150" s="27"/>
      <c r="O150" s="272"/>
      <c r="P150" s="272"/>
      <c r="Q150" s="272"/>
      <c r="R150" s="272"/>
      <c r="S150" s="272"/>
      <c r="T150" s="272"/>
      <c r="U150" s="272"/>
      <c r="V150" s="272"/>
      <c r="W150" s="272"/>
      <c r="X150" s="272"/>
      <c r="Y150" s="272"/>
      <c r="Z150" s="272"/>
    </row>
    <row r="151" spans="1:26" ht="15.75" customHeight="1">
      <c r="A151" s="272"/>
      <c r="B151" s="1" t="str">
        <f>IF(PPNE2.1!$G151="","",CONCATENATE(PPNE2.1!$C151,".",PPNE2.1!$D151,".",PPNE2.1!$E151,".",PPNE2.1!$F151))</f>
        <v/>
      </c>
      <c r="C151" s="1" t="s">
        <v>457</v>
      </c>
      <c r="D151" s="1" t="s">
        <v>457</v>
      </c>
      <c r="E151" s="1" t="s">
        <v>457</v>
      </c>
      <c r="F151" s="1" t="s">
        <v>457</v>
      </c>
      <c r="G151" s="26"/>
      <c r="H151" s="27"/>
      <c r="I151" s="27"/>
      <c r="J151" s="26"/>
      <c r="K151" s="28"/>
      <c r="L151" s="29">
        <f>+PPNE2.1!$K151*PPNE2.1!$J151</f>
        <v>0</v>
      </c>
      <c r="M151" s="30"/>
      <c r="N151" s="27"/>
      <c r="O151" s="272"/>
      <c r="P151" s="272"/>
      <c r="Q151" s="272"/>
      <c r="R151" s="272"/>
      <c r="S151" s="272"/>
      <c r="T151" s="272"/>
      <c r="U151" s="272"/>
      <c r="V151" s="272"/>
      <c r="W151" s="272"/>
      <c r="X151" s="272"/>
      <c r="Y151" s="272"/>
      <c r="Z151" s="272"/>
    </row>
    <row r="152" spans="1:26" ht="15.75" customHeight="1">
      <c r="A152" s="272"/>
      <c r="B152" s="1" t="str">
        <f>IF(PPNE2.1!$G152="","",CONCATENATE(PPNE2.1!$C152,".",PPNE2.1!$D152,".",PPNE2.1!$E152,".",PPNE2.1!$F152))</f>
        <v/>
      </c>
      <c r="C152" s="1" t="s">
        <v>457</v>
      </c>
      <c r="D152" s="1" t="s">
        <v>457</v>
      </c>
      <c r="E152" s="1" t="s">
        <v>457</v>
      </c>
      <c r="F152" s="1" t="s">
        <v>457</v>
      </c>
      <c r="G152" s="26"/>
      <c r="H152" s="27"/>
      <c r="I152" s="27"/>
      <c r="J152" s="26"/>
      <c r="K152" s="28"/>
      <c r="L152" s="29">
        <f>+PPNE2.1!$K152*PPNE2.1!$J152</f>
        <v>0</v>
      </c>
      <c r="M152" s="30"/>
      <c r="N152" s="27"/>
      <c r="O152" s="272"/>
      <c r="P152" s="272"/>
      <c r="Q152" s="272"/>
      <c r="R152" s="272"/>
      <c r="S152" s="272"/>
      <c r="T152" s="272"/>
      <c r="U152" s="272"/>
      <c r="V152" s="272"/>
      <c r="W152" s="272"/>
      <c r="X152" s="272"/>
      <c r="Y152" s="272"/>
      <c r="Z152" s="272"/>
    </row>
    <row r="153" spans="1:26" ht="15.75" customHeight="1">
      <c r="A153" s="272"/>
      <c r="B153" s="1" t="str">
        <f>IF(PPNE2.1!$G153="","",CONCATENATE(PPNE2.1!$C153,".",PPNE2.1!$D153,".",PPNE2.1!$E153,".",PPNE2.1!$F153))</f>
        <v/>
      </c>
      <c r="C153" s="1" t="s">
        <v>457</v>
      </c>
      <c r="D153" s="1" t="s">
        <v>457</v>
      </c>
      <c r="E153" s="1" t="s">
        <v>457</v>
      </c>
      <c r="F153" s="1" t="s">
        <v>457</v>
      </c>
      <c r="G153" s="26"/>
      <c r="H153" s="27"/>
      <c r="I153" s="27"/>
      <c r="J153" s="26"/>
      <c r="K153" s="28"/>
      <c r="L153" s="29">
        <f>+PPNE2.1!$K153*PPNE2.1!$J153</f>
        <v>0</v>
      </c>
      <c r="M153" s="30"/>
      <c r="N153" s="27"/>
      <c r="O153" s="272"/>
      <c r="P153" s="272"/>
      <c r="Q153" s="272"/>
      <c r="R153" s="272"/>
      <c r="S153" s="272"/>
      <c r="T153" s="272"/>
      <c r="U153" s="272"/>
      <c r="V153" s="272"/>
      <c r="W153" s="272"/>
      <c r="X153" s="272"/>
      <c r="Y153" s="272"/>
      <c r="Z153" s="272"/>
    </row>
    <row r="154" spans="1:26" ht="15.75" customHeight="1">
      <c r="A154" s="272"/>
      <c r="B154" s="1" t="str">
        <f>IF(PPNE2.1!$G154="","",CONCATENATE(PPNE2.1!$C154,".",PPNE2.1!$D154,".",PPNE2.1!$E154,".",PPNE2.1!$F154))</f>
        <v/>
      </c>
      <c r="C154" s="1" t="s">
        <v>457</v>
      </c>
      <c r="D154" s="1" t="s">
        <v>457</v>
      </c>
      <c r="E154" s="1" t="s">
        <v>457</v>
      </c>
      <c r="F154" s="1" t="s">
        <v>457</v>
      </c>
      <c r="G154" s="26"/>
      <c r="H154" s="27"/>
      <c r="I154" s="27"/>
      <c r="J154" s="26"/>
      <c r="K154" s="28"/>
      <c r="L154" s="29">
        <f>+PPNE2.1!$K154*PPNE2.1!$J154</f>
        <v>0</v>
      </c>
      <c r="M154" s="30"/>
      <c r="N154" s="27"/>
      <c r="O154" s="272"/>
      <c r="P154" s="272"/>
      <c r="Q154" s="272"/>
      <c r="R154" s="272"/>
      <c r="S154" s="272"/>
      <c r="T154" s="272"/>
      <c r="U154" s="272"/>
      <c r="V154" s="272"/>
      <c r="W154" s="272"/>
      <c r="X154" s="272"/>
      <c r="Y154" s="272"/>
      <c r="Z154" s="272"/>
    </row>
    <row r="155" spans="1:26" ht="15.75" customHeight="1">
      <c r="A155" s="272"/>
      <c r="B155" s="1" t="str">
        <f>IF(PPNE2.1!$G155="","",CONCATENATE(PPNE2.1!$C155,".",PPNE2.1!$D155,".",PPNE2.1!$E155,".",PPNE2.1!$F155))</f>
        <v/>
      </c>
      <c r="C155" s="1" t="s">
        <v>457</v>
      </c>
      <c r="D155" s="1" t="s">
        <v>457</v>
      </c>
      <c r="E155" s="1" t="s">
        <v>457</v>
      </c>
      <c r="F155" s="1" t="s">
        <v>457</v>
      </c>
      <c r="G155" s="26"/>
      <c r="H155" s="27"/>
      <c r="I155" s="27"/>
      <c r="J155" s="26"/>
      <c r="K155" s="28"/>
      <c r="L155" s="29">
        <f>+PPNE2.1!$K155*PPNE2.1!$J155</f>
        <v>0</v>
      </c>
      <c r="M155" s="30"/>
      <c r="N155" s="27"/>
      <c r="O155" s="272"/>
      <c r="P155" s="272"/>
      <c r="Q155" s="272"/>
      <c r="R155" s="272"/>
      <c r="S155" s="272"/>
      <c r="T155" s="272"/>
      <c r="U155" s="272"/>
      <c r="V155" s="272"/>
      <c r="W155" s="272"/>
      <c r="X155" s="272"/>
      <c r="Y155" s="272"/>
      <c r="Z155" s="272"/>
    </row>
    <row r="156" spans="1:26" ht="15.75" customHeight="1">
      <c r="A156" s="272"/>
      <c r="B156" s="1" t="str">
        <f>IF(PPNE2.1!$G156="","",CONCATENATE(PPNE2.1!$C156,".",PPNE2.1!$D156,".",PPNE2.1!$E156,".",PPNE2.1!$F156))</f>
        <v/>
      </c>
      <c r="C156" s="1" t="s">
        <v>457</v>
      </c>
      <c r="D156" s="1" t="s">
        <v>457</v>
      </c>
      <c r="E156" s="1" t="s">
        <v>457</v>
      </c>
      <c r="F156" s="1" t="s">
        <v>457</v>
      </c>
      <c r="G156" s="26"/>
      <c r="H156" s="27"/>
      <c r="I156" s="27"/>
      <c r="J156" s="26"/>
      <c r="K156" s="28"/>
      <c r="L156" s="29">
        <f>+PPNE2.1!$K156*PPNE2.1!$J156</f>
        <v>0</v>
      </c>
      <c r="M156" s="30"/>
      <c r="N156" s="27"/>
      <c r="O156" s="272"/>
      <c r="P156" s="272"/>
      <c r="Q156" s="272"/>
      <c r="R156" s="272"/>
      <c r="S156" s="272"/>
      <c r="T156" s="272"/>
      <c r="U156" s="272"/>
      <c r="V156" s="272"/>
      <c r="W156" s="272"/>
      <c r="X156" s="272"/>
      <c r="Y156" s="272"/>
      <c r="Z156" s="272"/>
    </row>
    <row r="157" spans="1:26" ht="15.75" customHeight="1">
      <c r="A157" s="272"/>
      <c r="B157" s="1" t="str">
        <f>IF(PPNE2.1!$G157="","",CONCATENATE(PPNE2.1!$C157,".",PPNE2.1!$D157,".",PPNE2.1!$E157,".",PPNE2.1!$F157))</f>
        <v/>
      </c>
      <c r="C157" s="1" t="s">
        <v>457</v>
      </c>
      <c r="D157" s="1" t="s">
        <v>457</v>
      </c>
      <c r="E157" s="1" t="s">
        <v>457</v>
      </c>
      <c r="F157" s="1" t="s">
        <v>457</v>
      </c>
      <c r="G157" s="26"/>
      <c r="H157" s="27"/>
      <c r="I157" s="27"/>
      <c r="J157" s="26"/>
      <c r="K157" s="28"/>
      <c r="L157" s="29">
        <f>+PPNE2.1!$K157*PPNE2.1!$J157</f>
        <v>0</v>
      </c>
      <c r="M157" s="30"/>
      <c r="N157" s="27"/>
      <c r="O157" s="272"/>
      <c r="P157" s="272"/>
      <c r="Q157" s="272"/>
      <c r="R157" s="272"/>
      <c r="S157" s="272"/>
      <c r="T157" s="272"/>
      <c r="U157" s="272"/>
      <c r="V157" s="272"/>
      <c r="W157" s="272"/>
      <c r="X157" s="272"/>
      <c r="Y157" s="272"/>
      <c r="Z157" s="272"/>
    </row>
    <row r="158" spans="1:26" ht="15.75" customHeight="1">
      <c r="A158" s="272"/>
      <c r="B158" s="1" t="str">
        <f>IF(PPNE2.1!$G158="","",CONCATENATE(PPNE2.1!$C158,".",PPNE2.1!$D158,".",PPNE2.1!$E158,".",PPNE2.1!$F158))</f>
        <v/>
      </c>
      <c r="C158" s="1" t="s">
        <v>457</v>
      </c>
      <c r="D158" s="1" t="s">
        <v>457</v>
      </c>
      <c r="E158" s="1" t="s">
        <v>457</v>
      </c>
      <c r="F158" s="1" t="s">
        <v>457</v>
      </c>
      <c r="G158" s="26"/>
      <c r="H158" s="27"/>
      <c r="I158" s="27"/>
      <c r="J158" s="26"/>
      <c r="K158" s="28"/>
      <c r="L158" s="29">
        <f>+PPNE2.1!$K158*PPNE2.1!$J158</f>
        <v>0</v>
      </c>
      <c r="M158" s="30"/>
      <c r="N158" s="27"/>
      <c r="O158" s="272"/>
      <c r="P158" s="272"/>
      <c r="Q158" s="272"/>
      <c r="R158" s="272"/>
      <c r="S158" s="272"/>
      <c r="T158" s="272"/>
      <c r="U158" s="272"/>
      <c r="V158" s="272"/>
      <c r="W158" s="272"/>
      <c r="X158" s="272"/>
      <c r="Y158" s="272"/>
      <c r="Z158" s="272"/>
    </row>
    <row r="159" spans="1:26" ht="15.75" customHeight="1">
      <c r="A159" s="272"/>
      <c r="B159" s="1" t="str">
        <f>IF(PPNE2.1!$G159="","",CONCATENATE(PPNE2.1!$C159,".",PPNE2.1!$D159,".",PPNE2.1!$E159,".",PPNE2.1!$F159))</f>
        <v/>
      </c>
      <c r="C159" s="1" t="s">
        <v>457</v>
      </c>
      <c r="D159" s="1" t="s">
        <v>457</v>
      </c>
      <c r="E159" s="1" t="s">
        <v>457</v>
      </c>
      <c r="F159" s="1" t="s">
        <v>457</v>
      </c>
      <c r="G159" s="26"/>
      <c r="H159" s="27"/>
      <c r="I159" s="27"/>
      <c r="J159" s="26"/>
      <c r="K159" s="28"/>
      <c r="L159" s="29">
        <f>+PPNE2.1!$K159*PPNE2.1!$J159</f>
        <v>0</v>
      </c>
      <c r="M159" s="30"/>
      <c r="N159" s="27"/>
      <c r="O159" s="272"/>
      <c r="P159" s="272"/>
      <c r="Q159" s="272"/>
      <c r="R159" s="272"/>
      <c r="S159" s="272"/>
      <c r="T159" s="272"/>
      <c r="U159" s="272"/>
      <c r="V159" s="272"/>
      <c r="W159" s="272"/>
      <c r="X159" s="272"/>
      <c r="Y159" s="272"/>
      <c r="Z159" s="272"/>
    </row>
    <row r="160" spans="1:26" ht="15.75" customHeight="1">
      <c r="A160" s="272"/>
      <c r="B160" s="1" t="str">
        <f>IF(PPNE2.1!$G160="","",CONCATENATE(PPNE2.1!$C160,".",PPNE2.1!$D160,".",PPNE2.1!$E160,".",PPNE2.1!$F160))</f>
        <v/>
      </c>
      <c r="C160" s="1" t="s">
        <v>457</v>
      </c>
      <c r="D160" s="1" t="s">
        <v>457</v>
      </c>
      <c r="E160" s="1" t="s">
        <v>457</v>
      </c>
      <c r="F160" s="1" t="s">
        <v>457</v>
      </c>
      <c r="G160" s="26"/>
      <c r="H160" s="27"/>
      <c r="I160" s="27"/>
      <c r="J160" s="26"/>
      <c r="K160" s="28"/>
      <c r="L160" s="29">
        <f>+PPNE2.1!$K160*PPNE2.1!$J160</f>
        <v>0</v>
      </c>
      <c r="M160" s="30"/>
      <c r="N160" s="27"/>
      <c r="O160" s="272"/>
      <c r="P160" s="272"/>
      <c r="Q160" s="272"/>
      <c r="R160" s="272"/>
      <c r="S160" s="272"/>
      <c r="T160" s="272"/>
      <c r="U160" s="272"/>
      <c r="V160" s="272"/>
      <c r="W160" s="272"/>
      <c r="X160" s="272"/>
      <c r="Y160" s="272"/>
      <c r="Z160" s="272"/>
    </row>
    <row r="161" spans="1:26" ht="15.75" customHeight="1">
      <c r="A161" s="272"/>
      <c r="B161" s="1" t="str">
        <f>IF(PPNE2.1!$G161="","",CONCATENATE(PPNE2.1!$C161,".",PPNE2.1!$D161,".",PPNE2.1!$E161,".",PPNE2.1!$F161))</f>
        <v/>
      </c>
      <c r="C161" s="1" t="s">
        <v>457</v>
      </c>
      <c r="D161" s="1" t="s">
        <v>457</v>
      </c>
      <c r="E161" s="1" t="s">
        <v>457</v>
      </c>
      <c r="F161" s="1" t="s">
        <v>457</v>
      </c>
      <c r="G161" s="26"/>
      <c r="H161" s="27"/>
      <c r="I161" s="27"/>
      <c r="J161" s="26"/>
      <c r="K161" s="28"/>
      <c r="L161" s="29">
        <f>+PPNE2.1!$K161*PPNE2.1!$J161</f>
        <v>0</v>
      </c>
      <c r="M161" s="30"/>
      <c r="N161" s="27"/>
      <c r="O161" s="272"/>
      <c r="P161" s="272"/>
      <c r="Q161" s="272"/>
      <c r="R161" s="272"/>
      <c r="S161" s="272"/>
      <c r="T161" s="272"/>
      <c r="U161" s="272"/>
      <c r="V161" s="272"/>
      <c r="W161" s="272"/>
      <c r="X161" s="272"/>
      <c r="Y161" s="272"/>
      <c r="Z161" s="272"/>
    </row>
    <row r="162" spans="1:26" ht="15.75" customHeight="1">
      <c r="A162" s="272"/>
      <c r="B162" s="1" t="str">
        <f>IF(PPNE2.1!$G162="","",CONCATENATE(PPNE2.1!$C162,".",PPNE2.1!$D162,".",PPNE2.1!$E162,".",PPNE2.1!$F162))</f>
        <v/>
      </c>
      <c r="C162" s="1" t="s">
        <v>457</v>
      </c>
      <c r="D162" s="1" t="s">
        <v>457</v>
      </c>
      <c r="E162" s="1" t="s">
        <v>457</v>
      </c>
      <c r="F162" s="1" t="s">
        <v>457</v>
      </c>
      <c r="G162" s="26"/>
      <c r="H162" s="27"/>
      <c r="I162" s="27"/>
      <c r="J162" s="26"/>
      <c r="K162" s="28"/>
      <c r="L162" s="29">
        <f>+PPNE2.1!$K162*PPNE2.1!$J162</f>
        <v>0</v>
      </c>
      <c r="M162" s="30"/>
      <c r="N162" s="27"/>
      <c r="O162" s="272"/>
      <c r="P162" s="272"/>
      <c r="Q162" s="272"/>
      <c r="R162" s="272"/>
      <c r="S162" s="272"/>
      <c r="T162" s="272"/>
      <c r="U162" s="272"/>
      <c r="V162" s="272"/>
      <c r="W162" s="272"/>
      <c r="X162" s="272"/>
      <c r="Y162" s="272"/>
      <c r="Z162" s="272"/>
    </row>
    <row r="163" spans="1:26" ht="15.75" customHeight="1">
      <c r="A163" s="272"/>
      <c r="B163" s="1" t="str">
        <f>IF(PPNE2.1!$G163="","",CONCATENATE(PPNE2.1!$C163,".",PPNE2.1!$D163,".",PPNE2.1!$E163,".",PPNE2.1!$F163))</f>
        <v/>
      </c>
      <c r="C163" s="1" t="s">
        <v>457</v>
      </c>
      <c r="D163" s="1" t="s">
        <v>457</v>
      </c>
      <c r="E163" s="1" t="s">
        <v>457</v>
      </c>
      <c r="F163" s="1" t="s">
        <v>457</v>
      </c>
      <c r="G163" s="26"/>
      <c r="H163" s="27"/>
      <c r="I163" s="27"/>
      <c r="J163" s="26"/>
      <c r="K163" s="28"/>
      <c r="L163" s="29">
        <f>+PPNE2.1!$K163*PPNE2.1!$J163</f>
        <v>0</v>
      </c>
      <c r="M163" s="30"/>
      <c r="N163" s="27"/>
      <c r="O163" s="272"/>
      <c r="P163" s="272"/>
      <c r="Q163" s="272"/>
      <c r="R163" s="272"/>
      <c r="S163" s="272"/>
      <c r="T163" s="272"/>
      <c r="U163" s="272"/>
      <c r="V163" s="272"/>
      <c r="W163" s="272"/>
      <c r="X163" s="272"/>
      <c r="Y163" s="272"/>
      <c r="Z163" s="272"/>
    </row>
    <row r="164" spans="1:26" ht="15.75" customHeight="1">
      <c r="A164" s="272"/>
      <c r="B164" s="1" t="str">
        <f>IF(PPNE2.1!$G164="","",CONCATENATE(PPNE2.1!$C164,".",PPNE2.1!$D164,".",PPNE2.1!$E164,".",PPNE2.1!$F164))</f>
        <v/>
      </c>
      <c r="C164" s="1" t="s">
        <v>457</v>
      </c>
      <c r="D164" s="1" t="s">
        <v>457</v>
      </c>
      <c r="E164" s="1" t="s">
        <v>457</v>
      </c>
      <c r="F164" s="1" t="s">
        <v>457</v>
      </c>
      <c r="G164" s="26"/>
      <c r="H164" s="27"/>
      <c r="I164" s="27"/>
      <c r="J164" s="26"/>
      <c r="K164" s="28"/>
      <c r="L164" s="29">
        <f>+PPNE2.1!$K164*PPNE2.1!$J164</f>
        <v>0</v>
      </c>
      <c r="M164" s="30"/>
      <c r="N164" s="27"/>
      <c r="O164" s="272"/>
      <c r="P164" s="272"/>
      <c r="Q164" s="272"/>
      <c r="R164" s="272"/>
      <c r="S164" s="272"/>
      <c r="T164" s="272"/>
      <c r="U164" s="272"/>
      <c r="V164" s="272"/>
      <c r="W164" s="272"/>
      <c r="X164" s="272"/>
      <c r="Y164" s="272"/>
      <c r="Z164" s="272"/>
    </row>
    <row r="165" spans="1:26" ht="15.75" customHeight="1">
      <c r="A165" s="272"/>
      <c r="B165" s="1" t="str">
        <f>IF(PPNE2.1!$G165="","",CONCATENATE(PPNE2.1!$C165,".",PPNE2.1!$D165,".",PPNE2.1!$E165,".",PPNE2.1!$F165))</f>
        <v/>
      </c>
      <c r="C165" s="1" t="s">
        <v>457</v>
      </c>
      <c r="D165" s="1" t="s">
        <v>457</v>
      </c>
      <c r="E165" s="1" t="s">
        <v>457</v>
      </c>
      <c r="F165" s="1" t="s">
        <v>457</v>
      </c>
      <c r="G165" s="26"/>
      <c r="H165" s="27"/>
      <c r="I165" s="27"/>
      <c r="J165" s="26"/>
      <c r="K165" s="28"/>
      <c r="L165" s="29">
        <f>+PPNE2.1!$K165*PPNE2.1!$J165</f>
        <v>0</v>
      </c>
      <c r="M165" s="30"/>
      <c r="N165" s="27"/>
      <c r="O165" s="272"/>
      <c r="P165" s="272"/>
      <c r="Q165" s="272"/>
      <c r="R165" s="272"/>
      <c r="S165" s="272"/>
      <c r="T165" s="272"/>
      <c r="U165" s="272"/>
      <c r="V165" s="272"/>
      <c r="W165" s="272"/>
      <c r="X165" s="272"/>
      <c r="Y165" s="272"/>
      <c r="Z165" s="272"/>
    </row>
    <row r="166" spans="1:26" ht="15.75" customHeight="1">
      <c r="A166" s="272"/>
      <c r="B166" s="1" t="str">
        <f>IF(PPNE2.1!$G166="","",CONCATENATE(PPNE2.1!$C166,".",PPNE2.1!$D166,".",PPNE2.1!$E166,".",PPNE2.1!$F166))</f>
        <v/>
      </c>
      <c r="C166" s="1" t="s">
        <v>457</v>
      </c>
      <c r="D166" s="1" t="s">
        <v>457</v>
      </c>
      <c r="E166" s="1" t="s">
        <v>457</v>
      </c>
      <c r="F166" s="1" t="s">
        <v>457</v>
      </c>
      <c r="G166" s="26"/>
      <c r="H166" s="27"/>
      <c r="I166" s="27"/>
      <c r="J166" s="26"/>
      <c r="K166" s="28"/>
      <c r="L166" s="29">
        <f>+PPNE2.1!$K166*PPNE2.1!$J166</f>
        <v>0</v>
      </c>
      <c r="M166" s="30"/>
      <c r="N166" s="27"/>
      <c r="O166" s="272"/>
      <c r="P166" s="272"/>
      <c r="Q166" s="272"/>
      <c r="R166" s="272"/>
      <c r="S166" s="272"/>
      <c r="T166" s="272"/>
      <c r="U166" s="272"/>
      <c r="V166" s="272"/>
      <c r="W166" s="272"/>
      <c r="X166" s="272"/>
      <c r="Y166" s="272"/>
      <c r="Z166" s="272"/>
    </row>
    <row r="167" spans="1:26" ht="15.75" customHeight="1">
      <c r="A167" s="272"/>
      <c r="B167" s="1" t="str">
        <f>IF(PPNE2.1!$G167="","",CONCATENATE(PPNE2.1!$C167,".",PPNE2.1!$D167,".",PPNE2.1!$E167,".",PPNE2.1!$F167))</f>
        <v/>
      </c>
      <c r="C167" s="1" t="s">
        <v>457</v>
      </c>
      <c r="D167" s="1" t="s">
        <v>457</v>
      </c>
      <c r="E167" s="1" t="s">
        <v>457</v>
      </c>
      <c r="F167" s="1" t="s">
        <v>457</v>
      </c>
      <c r="G167" s="26"/>
      <c r="H167" s="27"/>
      <c r="I167" s="27"/>
      <c r="J167" s="26"/>
      <c r="K167" s="28"/>
      <c r="L167" s="29">
        <f>+PPNE2.1!$K167*PPNE2.1!$J167</f>
        <v>0</v>
      </c>
      <c r="M167" s="30"/>
      <c r="N167" s="27"/>
      <c r="O167" s="272"/>
      <c r="P167" s="272"/>
      <c r="Q167" s="272"/>
      <c r="R167" s="272"/>
      <c r="S167" s="272"/>
      <c r="T167" s="272"/>
      <c r="U167" s="272"/>
      <c r="V167" s="272"/>
      <c r="W167" s="272"/>
      <c r="X167" s="272"/>
      <c r="Y167" s="272"/>
      <c r="Z167" s="272"/>
    </row>
    <row r="168" spans="1:26" ht="15.75" customHeight="1">
      <c r="A168" s="272"/>
      <c r="B168" s="1" t="str">
        <f>IF(PPNE2.1!$G168="","",CONCATENATE(PPNE2.1!$C168,".",PPNE2.1!$D168,".",PPNE2.1!$E168,".",PPNE2.1!$F168))</f>
        <v/>
      </c>
      <c r="C168" s="1" t="s">
        <v>457</v>
      </c>
      <c r="D168" s="1" t="s">
        <v>457</v>
      </c>
      <c r="E168" s="1" t="s">
        <v>457</v>
      </c>
      <c r="F168" s="1" t="s">
        <v>457</v>
      </c>
      <c r="G168" s="26"/>
      <c r="H168" s="27"/>
      <c r="I168" s="27"/>
      <c r="J168" s="26"/>
      <c r="K168" s="28"/>
      <c r="L168" s="29">
        <f>+PPNE2.1!$K168*PPNE2.1!$J168</f>
        <v>0</v>
      </c>
      <c r="M168" s="30"/>
      <c r="N168" s="27"/>
      <c r="O168" s="272"/>
      <c r="P168" s="272"/>
      <c r="Q168" s="272"/>
      <c r="R168" s="272"/>
      <c r="S168" s="272"/>
      <c r="T168" s="272"/>
      <c r="U168" s="272"/>
      <c r="V168" s="272"/>
      <c r="W168" s="272"/>
      <c r="X168" s="272"/>
      <c r="Y168" s="272"/>
      <c r="Z168" s="272"/>
    </row>
    <row r="169" spans="1:26" ht="15.75" customHeight="1">
      <c r="A169" s="272"/>
      <c r="B169" s="1" t="str">
        <f>IF(PPNE2.1!$G169="","",CONCATENATE(PPNE2.1!$C169,".",PPNE2.1!$D169,".",PPNE2.1!$E169,".",PPNE2.1!$F169))</f>
        <v/>
      </c>
      <c r="C169" s="1" t="s">
        <v>457</v>
      </c>
      <c r="D169" s="1" t="s">
        <v>457</v>
      </c>
      <c r="E169" s="1" t="s">
        <v>457</v>
      </c>
      <c r="F169" s="1" t="s">
        <v>457</v>
      </c>
      <c r="G169" s="26"/>
      <c r="H169" s="27"/>
      <c r="I169" s="27"/>
      <c r="J169" s="26"/>
      <c r="K169" s="28"/>
      <c r="L169" s="29">
        <f>+PPNE2.1!$K169*PPNE2.1!$J169</f>
        <v>0</v>
      </c>
      <c r="M169" s="30"/>
      <c r="N169" s="27"/>
      <c r="O169" s="272"/>
      <c r="P169" s="272"/>
      <c r="Q169" s="272"/>
      <c r="R169" s="272"/>
      <c r="S169" s="272"/>
      <c r="T169" s="272"/>
      <c r="U169" s="272"/>
      <c r="V169" s="272"/>
      <c r="W169" s="272"/>
      <c r="X169" s="272"/>
      <c r="Y169" s="272"/>
      <c r="Z169" s="272"/>
    </row>
    <row r="170" spans="1:26" ht="15.75" customHeight="1">
      <c r="A170" s="272"/>
      <c r="B170" s="1" t="str">
        <f>IF(PPNE2.1!$G170="","",CONCATENATE(PPNE2.1!$C170,".",PPNE2.1!$D170,".",PPNE2.1!$E170,".",PPNE2.1!$F170))</f>
        <v/>
      </c>
      <c r="C170" s="1" t="s">
        <v>457</v>
      </c>
      <c r="D170" s="1" t="s">
        <v>457</v>
      </c>
      <c r="E170" s="1" t="s">
        <v>457</v>
      </c>
      <c r="F170" s="1" t="s">
        <v>457</v>
      </c>
      <c r="G170" s="26"/>
      <c r="H170" s="27"/>
      <c r="I170" s="27"/>
      <c r="J170" s="26"/>
      <c r="K170" s="28"/>
      <c r="L170" s="29">
        <f>+PPNE2.1!$K170*PPNE2.1!$J170</f>
        <v>0</v>
      </c>
      <c r="M170" s="30"/>
      <c r="N170" s="27"/>
      <c r="O170" s="272"/>
      <c r="P170" s="272"/>
      <c r="Q170" s="272"/>
      <c r="R170" s="272"/>
      <c r="S170" s="272"/>
      <c r="T170" s="272"/>
      <c r="U170" s="272"/>
      <c r="V170" s="272"/>
      <c r="W170" s="272"/>
      <c r="X170" s="272"/>
      <c r="Y170" s="272"/>
      <c r="Z170" s="272"/>
    </row>
    <row r="171" spans="1:26" ht="15.75" customHeight="1">
      <c r="A171" s="272"/>
      <c r="B171" s="1" t="str">
        <f>IF(PPNE2.1!$G171="","",CONCATENATE(PPNE2.1!$C171,".",PPNE2.1!$D171,".",PPNE2.1!$E171,".",PPNE2.1!$F171))</f>
        <v/>
      </c>
      <c r="C171" s="1" t="s">
        <v>457</v>
      </c>
      <c r="D171" s="1" t="s">
        <v>457</v>
      </c>
      <c r="E171" s="1" t="s">
        <v>457</v>
      </c>
      <c r="F171" s="1" t="s">
        <v>457</v>
      </c>
      <c r="G171" s="26"/>
      <c r="H171" s="27"/>
      <c r="I171" s="27"/>
      <c r="J171" s="26"/>
      <c r="K171" s="28"/>
      <c r="L171" s="29">
        <f>+PPNE2.1!$K171*PPNE2.1!$J171</f>
        <v>0</v>
      </c>
      <c r="M171" s="30"/>
      <c r="N171" s="27"/>
      <c r="O171" s="272"/>
      <c r="P171" s="272"/>
      <c r="Q171" s="272"/>
      <c r="R171" s="272"/>
      <c r="S171" s="272"/>
      <c r="T171" s="272"/>
      <c r="U171" s="272"/>
      <c r="V171" s="272"/>
      <c r="W171" s="272"/>
      <c r="X171" s="272"/>
      <c r="Y171" s="272"/>
      <c r="Z171" s="272"/>
    </row>
    <row r="172" spans="1:26" ht="15.75" customHeight="1">
      <c r="A172" s="272"/>
      <c r="B172" s="1" t="str">
        <f>IF(PPNE2.1!$G172="","",CONCATENATE(PPNE2.1!$C172,".",PPNE2.1!$D172,".",PPNE2.1!$E172,".",PPNE2.1!$F172))</f>
        <v/>
      </c>
      <c r="C172" s="1" t="s">
        <v>457</v>
      </c>
      <c r="D172" s="1" t="s">
        <v>457</v>
      </c>
      <c r="E172" s="1" t="s">
        <v>457</v>
      </c>
      <c r="F172" s="1" t="s">
        <v>457</v>
      </c>
      <c r="G172" s="26"/>
      <c r="H172" s="27"/>
      <c r="I172" s="27"/>
      <c r="J172" s="26"/>
      <c r="K172" s="28"/>
      <c r="L172" s="29">
        <f>+PPNE2.1!$K172*PPNE2.1!$J172</f>
        <v>0</v>
      </c>
      <c r="M172" s="30"/>
      <c r="N172" s="27"/>
      <c r="O172" s="272"/>
      <c r="P172" s="272"/>
      <c r="Q172" s="272"/>
      <c r="R172" s="272"/>
      <c r="S172" s="272"/>
      <c r="T172" s="272"/>
      <c r="U172" s="272"/>
      <c r="V172" s="272"/>
      <c r="W172" s="272"/>
      <c r="X172" s="272"/>
      <c r="Y172" s="272"/>
      <c r="Z172" s="272"/>
    </row>
    <row r="173" spans="1:26" ht="15.75" customHeight="1">
      <c r="A173" s="272"/>
      <c r="B173" s="1" t="str">
        <f>IF(PPNE2.1!$G173="","",CONCATENATE(PPNE2.1!$C173,".",PPNE2.1!$D173,".",PPNE2.1!$E173,".",PPNE2.1!$F173))</f>
        <v/>
      </c>
      <c r="C173" s="1" t="s">
        <v>457</v>
      </c>
      <c r="D173" s="1" t="s">
        <v>457</v>
      </c>
      <c r="E173" s="1" t="s">
        <v>457</v>
      </c>
      <c r="F173" s="1" t="s">
        <v>457</v>
      </c>
      <c r="G173" s="26"/>
      <c r="H173" s="27"/>
      <c r="I173" s="27"/>
      <c r="J173" s="26"/>
      <c r="K173" s="28"/>
      <c r="L173" s="29">
        <f>+PPNE2.1!$K173*PPNE2.1!$J173</f>
        <v>0</v>
      </c>
      <c r="M173" s="30"/>
      <c r="N173" s="27"/>
      <c r="O173" s="272"/>
      <c r="P173" s="272"/>
      <c r="Q173" s="272"/>
      <c r="R173" s="272"/>
      <c r="S173" s="272"/>
      <c r="T173" s="272"/>
      <c r="U173" s="272"/>
      <c r="V173" s="272"/>
      <c r="W173" s="272"/>
      <c r="X173" s="272"/>
      <c r="Y173" s="272"/>
      <c r="Z173" s="272"/>
    </row>
    <row r="174" spans="1:26" ht="15.75" customHeight="1">
      <c r="A174" s="272"/>
      <c r="B174" s="1" t="str">
        <f>IF(PPNE2.1!$G174="","",CONCATENATE(PPNE2.1!$C174,".",PPNE2.1!$D174,".",PPNE2.1!$E174,".",PPNE2.1!$F174))</f>
        <v/>
      </c>
      <c r="C174" s="1" t="s">
        <v>457</v>
      </c>
      <c r="D174" s="1" t="s">
        <v>457</v>
      </c>
      <c r="E174" s="1" t="s">
        <v>457</v>
      </c>
      <c r="F174" s="1" t="s">
        <v>457</v>
      </c>
      <c r="G174" s="26"/>
      <c r="H174" s="27"/>
      <c r="I174" s="27"/>
      <c r="J174" s="26"/>
      <c r="K174" s="28"/>
      <c r="L174" s="29">
        <f>+PPNE2.1!$K174*PPNE2.1!$J174</f>
        <v>0</v>
      </c>
      <c r="M174" s="30"/>
      <c r="N174" s="27"/>
      <c r="O174" s="272"/>
      <c r="P174" s="272"/>
      <c r="Q174" s="272"/>
      <c r="R174" s="272"/>
      <c r="S174" s="272"/>
      <c r="T174" s="272"/>
      <c r="U174" s="272"/>
      <c r="V174" s="272"/>
      <c r="W174" s="272"/>
      <c r="X174" s="272"/>
      <c r="Y174" s="272"/>
      <c r="Z174" s="272"/>
    </row>
    <row r="175" spans="1:26" ht="15.75" customHeight="1">
      <c r="A175" s="272"/>
      <c r="B175" s="1" t="str">
        <f>IF(PPNE2.1!$G175="","",CONCATENATE(PPNE2.1!$C175,".",PPNE2.1!$D175,".",PPNE2.1!$E175,".",PPNE2.1!$F175))</f>
        <v/>
      </c>
      <c r="C175" s="1" t="s">
        <v>457</v>
      </c>
      <c r="D175" s="1" t="s">
        <v>457</v>
      </c>
      <c r="E175" s="1" t="s">
        <v>457</v>
      </c>
      <c r="F175" s="1" t="s">
        <v>457</v>
      </c>
      <c r="G175" s="26"/>
      <c r="H175" s="27"/>
      <c r="I175" s="27"/>
      <c r="J175" s="26"/>
      <c r="K175" s="28"/>
      <c r="L175" s="29">
        <f>+PPNE2.1!$K175*PPNE2.1!$J175</f>
        <v>0</v>
      </c>
      <c r="M175" s="30"/>
      <c r="N175" s="27"/>
      <c r="O175" s="272"/>
      <c r="P175" s="272"/>
      <c r="Q175" s="272"/>
      <c r="R175" s="272"/>
      <c r="S175" s="272"/>
      <c r="T175" s="272"/>
      <c r="U175" s="272"/>
      <c r="V175" s="272"/>
      <c r="W175" s="272"/>
      <c r="X175" s="272"/>
      <c r="Y175" s="272"/>
      <c r="Z175" s="272"/>
    </row>
    <row r="176" spans="1:26" ht="15.75" customHeight="1">
      <c r="A176" s="272"/>
      <c r="B176" s="1" t="str">
        <f>IF(PPNE2.1!$G176="","",CONCATENATE(PPNE2.1!$C176,".",PPNE2.1!$D176,".",PPNE2.1!$E176,".",PPNE2.1!$F176))</f>
        <v/>
      </c>
      <c r="C176" s="1" t="s">
        <v>457</v>
      </c>
      <c r="D176" s="1" t="s">
        <v>457</v>
      </c>
      <c r="E176" s="1" t="s">
        <v>457</v>
      </c>
      <c r="F176" s="1" t="s">
        <v>457</v>
      </c>
      <c r="G176" s="26"/>
      <c r="H176" s="27"/>
      <c r="I176" s="27"/>
      <c r="J176" s="26"/>
      <c r="K176" s="28"/>
      <c r="L176" s="29">
        <f>+PPNE2.1!$K176*PPNE2.1!$J176</f>
        <v>0</v>
      </c>
      <c r="M176" s="30"/>
      <c r="N176" s="27"/>
      <c r="O176" s="272"/>
      <c r="P176" s="272"/>
      <c r="Q176" s="272"/>
      <c r="R176" s="272"/>
      <c r="S176" s="272"/>
      <c r="T176" s="272"/>
      <c r="U176" s="272"/>
      <c r="V176" s="272"/>
      <c r="W176" s="272"/>
      <c r="X176" s="272"/>
      <c r="Y176" s="272"/>
      <c r="Z176" s="272"/>
    </row>
    <row r="177" spans="1:26" ht="15.75" customHeight="1">
      <c r="A177" s="272"/>
      <c r="B177" s="1" t="str">
        <f>IF(PPNE2.1!$G177="","",CONCATENATE(PPNE2.1!$C177,".",PPNE2.1!$D177,".",PPNE2.1!$E177,".",PPNE2.1!$F177))</f>
        <v/>
      </c>
      <c r="C177" s="1" t="s">
        <v>457</v>
      </c>
      <c r="D177" s="1" t="s">
        <v>457</v>
      </c>
      <c r="E177" s="1" t="s">
        <v>457</v>
      </c>
      <c r="F177" s="1" t="s">
        <v>457</v>
      </c>
      <c r="G177" s="26"/>
      <c r="H177" s="27"/>
      <c r="I177" s="27"/>
      <c r="J177" s="26"/>
      <c r="K177" s="28"/>
      <c r="L177" s="29">
        <f>+PPNE2.1!$K177*PPNE2.1!$J177</f>
        <v>0</v>
      </c>
      <c r="M177" s="30"/>
      <c r="N177" s="27"/>
      <c r="O177" s="272"/>
      <c r="P177" s="272"/>
      <c r="Q177" s="272"/>
      <c r="R177" s="272"/>
      <c r="S177" s="272"/>
      <c r="T177" s="272"/>
      <c r="U177" s="272"/>
      <c r="V177" s="272"/>
      <c r="W177" s="272"/>
      <c r="X177" s="272"/>
      <c r="Y177" s="272"/>
      <c r="Z177" s="272"/>
    </row>
    <row r="178" spans="1:26" ht="15.75" customHeight="1">
      <c r="A178" s="272"/>
      <c r="B178" s="1" t="str">
        <f>IF(PPNE2.1!$G178="","",CONCATENATE(PPNE2.1!$C178,".",PPNE2.1!$D178,".",PPNE2.1!$E178,".",PPNE2.1!$F178))</f>
        <v/>
      </c>
      <c r="C178" s="1" t="s">
        <v>457</v>
      </c>
      <c r="D178" s="1" t="s">
        <v>457</v>
      </c>
      <c r="E178" s="1" t="s">
        <v>457</v>
      </c>
      <c r="F178" s="1" t="s">
        <v>457</v>
      </c>
      <c r="G178" s="26"/>
      <c r="H178" s="27"/>
      <c r="I178" s="27"/>
      <c r="J178" s="26"/>
      <c r="K178" s="28"/>
      <c r="L178" s="29">
        <f>+PPNE2.1!$K178*PPNE2.1!$J178</f>
        <v>0</v>
      </c>
      <c r="M178" s="30"/>
      <c r="N178" s="27"/>
      <c r="O178" s="272"/>
      <c r="P178" s="272"/>
      <c r="Q178" s="272"/>
      <c r="R178" s="272"/>
      <c r="S178" s="272"/>
      <c r="T178" s="272"/>
      <c r="U178" s="272"/>
      <c r="V178" s="272"/>
      <c r="W178" s="272"/>
      <c r="X178" s="272"/>
      <c r="Y178" s="272"/>
      <c r="Z178" s="272"/>
    </row>
    <row r="179" spans="1:26" ht="15.75" customHeight="1">
      <c r="A179" s="272"/>
      <c r="B179" s="1" t="str">
        <f>IF(PPNE2.1!$G179="","",CONCATENATE(PPNE2.1!$C179,".",PPNE2.1!$D179,".",PPNE2.1!$E179,".",PPNE2.1!$F179))</f>
        <v/>
      </c>
      <c r="C179" s="1" t="s">
        <v>457</v>
      </c>
      <c r="D179" s="1" t="s">
        <v>457</v>
      </c>
      <c r="E179" s="1" t="s">
        <v>457</v>
      </c>
      <c r="F179" s="1" t="s">
        <v>457</v>
      </c>
      <c r="G179" s="26"/>
      <c r="H179" s="27"/>
      <c r="I179" s="27"/>
      <c r="J179" s="26"/>
      <c r="K179" s="28"/>
      <c r="L179" s="29">
        <f>+PPNE2.1!$K179*PPNE2.1!$J179</f>
        <v>0</v>
      </c>
      <c r="M179" s="30"/>
      <c r="N179" s="27"/>
      <c r="O179" s="272"/>
      <c r="P179" s="272"/>
      <c r="Q179" s="272"/>
      <c r="R179" s="272"/>
      <c r="S179" s="272"/>
      <c r="T179" s="272"/>
      <c r="U179" s="272"/>
      <c r="V179" s="272"/>
      <c r="W179" s="272"/>
      <c r="X179" s="272"/>
      <c r="Y179" s="272"/>
      <c r="Z179" s="272"/>
    </row>
    <row r="180" spans="1:26" ht="15.75" customHeight="1">
      <c r="A180" s="272"/>
      <c r="B180" s="1" t="str">
        <f>IF(PPNE2.1!$G180="","",CONCATENATE(PPNE2.1!$C180,".",PPNE2.1!$D180,".",PPNE2.1!$E180,".",PPNE2.1!$F180))</f>
        <v/>
      </c>
      <c r="C180" s="1" t="s">
        <v>457</v>
      </c>
      <c r="D180" s="1" t="s">
        <v>457</v>
      </c>
      <c r="E180" s="1" t="s">
        <v>457</v>
      </c>
      <c r="F180" s="1" t="s">
        <v>457</v>
      </c>
      <c r="G180" s="26"/>
      <c r="H180" s="27"/>
      <c r="I180" s="27"/>
      <c r="J180" s="26"/>
      <c r="K180" s="28"/>
      <c r="L180" s="29">
        <f>+PPNE2.1!$K180*PPNE2.1!$J180</f>
        <v>0</v>
      </c>
      <c r="M180" s="30"/>
      <c r="N180" s="27"/>
      <c r="O180" s="272"/>
      <c r="P180" s="272"/>
      <c r="Q180" s="272"/>
      <c r="R180" s="272"/>
      <c r="S180" s="272"/>
      <c r="T180" s="272"/>
      <c r="U180" s="272"/>
      <c r="V180" s="272"/>
      <c r="W180" s="272"/>
      <c r="X180" s="272"/>
      <c r="Y180" s="272"/>
      <c r="Z180" s="272"/>
    </row>
    <row r="181" spans="1:26" ht="15.75" customHeight="1">
      <c r="A181" s="272"/>
      <c r="B181" s="1" t="str">
        <f>IF(PPNE2.1!$G181="","",CONCATENATE(PPNE2.1!$C181,".",PPNE2.1!$D181,".",PPNE2.1!$E181,".",PPNE2.1!$F181))</f>
        <v/>
      </c>
      <c r="C181" s="1" t="s">
        <v>457</v>
      </c>
      <c r="D181" s="1" t="s">
        <v>457</v>
      </c>
      <c r="E181" s="1" t="s">
        <v>457</v>
      </c>
      <c r="F181" s="1" t="s">
        <v>457</v>
      </c>
      <c r="G181" s="26"/>
      <c r="H181" s="27"/>
      <c r="I181" s="27"/>
      <c r="J181" s="26"/>
      <c r="K181" s="28"/>
      <c r="L181" s="29">
        <f>+PPNE2.1!$K181*PPNE2.1!$J181</f>
        <v>0</v>
      </c>
      <c r="M181" s="30"/>
      <c r="N181" s="27"/>
      <c r="O181" s="272"/>
      <c r="P181" s="272"/>
      <c r="Q181" s="272"/>
      <c r="R181" s="272"/>
      <c r="S181" s="272"/>
      <c r="T181" s="272"/>
      <c r="U181" s="272"/>
      <c r="V181" s="272"/>
      <c r="W181" s="272"/>
      <c r="X181" s="272"/>
      <c r="Y181" s="272"/>
      <c r="Z181" s="272"/>
    </row>
    <row r="182" spans="1:26" ht="15.75" customHeight="1">
      <c r="A182" s="272"/>
      <c r="B182" s="1" t="str">
        <f>IF(PPNE2.1!$G182="","",CONCATENATE(PPNE2.1!$C182,".",PPNE2.1!$D182,".",PPNE2.1!$E182,".",PPNE2.1!$F182))</f>
        <v/>
      </c>
      <c r="C182" s="1" t="s">
        <v>457</v>
      </c>
      <c r="D182" s="1" t="s">
        <v>457</v>
      </c>
      <c r="E182" s="1" t="s">
        <v>457</v>
      </c>
      <c r="F182" s="1" t="s">
        <v>457</v>
      </c>
      <c r="G182" s="26"/>
      <c r="H182" s="27"/>
      <c r="I182" s="27"/>
      <c r="J182" s="26"/>
      <c r="K182" s="28"/>
      <c r="L182" s="29">
        <f>+PPNE2.1!$K182*PPNE2.1!$J182</f>
        <v>0</v>
      </c>
      <c r="M182" s="30"/>
      <c r="N182" s="27"/>
      <c r="O182" s="272"/>
      <c r="P182" s="272"/>
      <c r="Q182" s="272"/>
      <c r="R182" s="272"/>
      <c r="S182" s="272"/>
      <c r="T182" s="272"/>
      <c r="U182" s="272"/>
      <c r="V182" s="272"/>
      <c r="W182" s="272"/>
      <c r="X182" s="272"/>
      <c r="Y182" s="272"/>
      <c r="Z182" s="272"/>
    </row>
    <row r="183" spans="1:26" ht="15.75" customHeight="1">
      <c r="A183" s="272"/>
      <c r="B183" s="1" t="str">
        <f>IF(PPNE2.1!$G183="","",CONCATENATE(PPNE2.1!$C183,".",PPNE2.1!$D183,".",PPNE2.1!$E183,".",PPNE2.1!$F183))</f>
        <v/>
      </c>
      <c r="C183" s="1" t="s">
        <v>457</v>
      </c>
      <c r="D183" s="1" t="s">
        <v>457</v>
      </c>
      <c r="E183" s="1" t="s">
        <v>457</v>
      </c>
      <c r="F183" s="1" t="s">
        <v>457</v>
      </c>
      <c r="G183" s="26"/>
      <c r="H183" s="27"/>
      <c r="I183" s="27"/>
      <c r="J183" s="26"/>
      <c r="K183" s="28"/>
      <c r="L183" s="29">
        <f>+PPNE2.1!$K183*PPNE2.1!$J183</f>
        <v>0</v>
      </c>
      <c r="M183" s="30"/>
      <c r="N183" s="27"/>
      <c r="O183" s="272"/>
      <c r="P183" s="272"/>
      <c r="Q183" s="272"/>
      <c r="R183" s="272"/>
      <c r="S183" s="272"/>
      <c r="T183" s="272"/>
      <c r="U183" s="272"/>
      <c r="V183" s="272"/>
      <c r="W183" s="272"/>
      <c r="X183" s="272"/>
      <c r="Y183" s="272"/>
      <c r="Z183" s="272"/>
    </row>
    <row r="184" spans="1:26" ht="15.75" customHeight="1">
      <c r="A184" s="272"/>
      <c r="B184" s="1" t="str">
        <f>IF(PPNE2.1!$G184="","",CONCATENATE(PPNE2.1!$C184,".",PPNE2.1!$D184,".",PPNE2.1!$E184,".",PPNE2.1!$F184))</f>
        <v/>
      </c>
      <c r="C184" s="1" t="s">
        <v>457</v>
      </c>
      <c r="D184" s="1" t="s">
        <v>457</v>
      </c>
      <c r="E184" s="1" t="s">
        <v>457</v>
      </c>
      <c r="F184" s="1" t="s">
        <v>457</v>
      </c>
      <c r="G184" s="26"/>
      <c r="H184" s="27"/>
      <c r="I184" s="27"/>
      <c r="J184" s="26"/>
      <c r="K184" s="28"/>
      <c r="L184" s="29">
        <f>+PPNE2.1!$K184*PPNE2.1!$J184</f>
        <v>0</v>
      </c>
      <c r="M184" s="30"/>
      <c r="N184" s="27"/>
      <c r="O184" s="272"/>
      <c r="P184" s="272"/>
      <c r="Q184" s="272"/>
      <c r="R184" s="272"/>
      <c r="S184" s="272"/>
      <c r="T184" s="272"/>
      <c r="U184" s="272"/>
      <c r="V184" s="272"/>
      <c r="W184" s="272"/>
      <c r="X184" s="272"/>
      <c r="Y184" s="272"/>
      <c r="Z184" s="272"/>
    </row>
    <row r="185" spans="1:26" ht="15.75" customHeight="1">
      <c r="A185" s="272"/>
      <c r="B185" s="1" t="str">
        <f>IF(PPNE2.1!$G185="","",CONCATENATE(PPNE2.1!$C185,".",PPNE2.1!$D185,".",PPNE2.1!$E185,".",PPNE2.1!$F185))</f>
        <v/>
      </c>
      <c r="C185" s="1" t="s">
        <v>457</v>
      </c>
      <c r="D185" s="1" t="s">
        <v>457</v>
      </c>
      <c r="E185" s="1" t="s">
        <v>457</v>
      </c>
      <c r="F185" s="1" t="s">
        <v>457</v>
      </c>
      <c r="G185" s="26"/>
      <c r="H185" s="27"/>
      <c r="I185" s="27"/>
      <c r="J185" s="26"/>
      <c r="K185" s="28"/>
      <c r="L185" s="29">
        <f>+PPNE2.1!$K185*PPNE2.1!$J185</f>
        <v>0</v>
      </c>
      <c r="M185" s="30"/>
      <c r="N185" s="27"/>
      <c r="O185" s="272"/>
      <c r="P185" s="272"/>
      <c r="Q185" s="272"/>
      <c r="R185" s="272"/>
      <c r="S185" s="272"/>
      <c r="T185" s="272"/>
      <c r="U185" s="272"/>
      <c r="V185" s="272"/>
      <c r="W185" s="272"/>
      <c r="X185" s="272"/>
      <c r="Y185" s="272"/>
      <c r="Z185" s="272"/>
    </row>
    <row r="186" spans="1:26" ht="15.75" customHeight="1">
      <c r="A186" s="272"/>
      <c r="B186" s="1" t="str">
        <f>IF(PPNE2.1!$G186="","",CONCATENATE(PPNE2.1!$C186,".",PPNE2.1!$D186,".",PPNE2.1!$E186,".",PPNE2.1!$F186))</f>
        <v/>
      </c>
      <c r="C186" s="1" t="s">
        <v>457</v>
      </c>
      <c r="D186" s="1" t="s">
        <v>457</v>
      </c>
      <c r="E186" s="1" t="s">
        <v>457</v>
      </c>
      <c r="F186" s="1" t="s">
        <v>457</v>
      </c>
      <c r="G186" s="26"/>
      <c r="H186" s="27"/>
      <c r="I186" s="27"/>
      <c r="J186" s="26"/>
      <c r="K186" s="28"/>
      <c r="L186" s="29">
        <f>+PPNE2.1!$K186*PPNE2.1!$J186</f>
        <v>0</v>
      </c>
      <c r="M186" s="30"/>
      <c r="N186" s="27"/>
      <c r="O186" s="272"/>
      <c r="P186" s="272"/>
      <c r="Q186" s="272"/>
      <c r="R186" s="272"/>
      <c r="S186" s="272"/>
      <c r="T186" s="272"/>
      <c r="U186" s="272"/>
      <c r="V186" s="272"/>
      <c r="W186" s="272"/>
      <c r="X186" s="272"/>
      <c r="Y186" s="272"/>
      <c r="Z186" s="272"/>
    </row>
    <row r="187" spans="1:26" ht="15.75" customHeight="1">
      <c r="A187" s="272"/>
      <c r="B187" s="1" t="str">
        <f>IF(PPNE2.1!$G187="","",CONCATENATE(PPNE2.1!$C187,".",PPNE2.1!$D187,".",PPNE2.1!$E187,".",PPNE2.1!$F187))</f>
        <v/>
      </c>
      <c r="C187" s="1" t="s">
        <v>457</v>
      </c>
      <c r="D187" s="1" t="s">
        <v>457</v>
      </c>
      <c r="E187" s="1" t="s">
        <v>457</v>
      </c>
      <c r="F187" s="1" t="s">
        <v>457</v>
      </c>
      <c r="G187" s="26"/>
      <c r="H187" s="27"/>
      <c r="I187" s="27"/>
      <c r="J187" s="26"/>
      <c r="K187" s="28"/>
      <c r="L187" s="29">
        <f>+PPNE2.1!$K187*PPNE2.1!$J187</f>
        <v>0</v>
      </c>
      <c r="M187" s="30"/>
      <c r="N187" s="27"/>
      <c r="O187" s="272"/>
      <c r="P187" s="272"/>
      <c r="Q187" s="272"/>
      <c r="R187" s="272"/>
      <c r="S187" s="272"/>
      <c r="T187" s="272"/>
      <c r="U187" s="272"/>
      <c r="V187" s="272"/>
      <c r="W187" s="272"/>
      <c r="X187" s="272"/>
      <c r="Y187" s="272"/>
      <c r="Z187" s="272"/>
    </row>
    <row r="188" spans="1:26" ht="15.75" customHeight="1">
      <c r="A188" s="272"/>
      <c r="B188" s="1" t="str">
        <f>IF(PPNE2.1!$G188="","",CONCATENATE(PPNE2.1!$C188,".",PPNE2.1!$D188,".",PPNE2.1!$E188,".",PPNE2.1!$F188))</f>
        <v/>
      </c>
      <c r="C188" s="1" t="s">
        <v>457</v>
      </c>
      <c r="D188" s="1" t="s">
        <v>457</v>
      </c>
      <c r="E188" s="1" t="s">
        <v>457</v>
      </c>
      <c r="F188" s="1" t="s">
        <v>457</v>
      </c>
      <c r="G188" s="26"/>
      <c r="H188" s="27"/>
      <c r="I188" s="27"/>
      <c r="J188" s="26"/>
      <c r="K188" s="28"/>
      <c r="L188" s="29">
        <f>+PPNE2.1!$K188*PPNE2.1!$J188</f>
        <v>0</v>
      </c>
      <c r="M188" s="30"/>
      <c r="N188" s="27"/>
      <c r="O188" s="272"/>
      <c r="P188" s="272"/>
      <c r="Q188" s="272"/>
      <c r="R188" s="272"/>
      <c r="S188" s="272"/>
      <c r="T188" s="272"/>
      <c r="U188" s="272"/>
      <c r="V188" s="272"/>
      <c r="W188" s="272"/>
      <c r="X188" s="272"/>
      <c r="Y188" s="272"/>
      <c r="Z188" s="272"/>
    </row>
    <row r="189" spans="1:26" ht="15.75" customHeight="1">
      <c r="A189" s="272"/>
      <c r="B189" s="1" t="str">
        <f>IF(PPNE2.1!$G189="","",CONCATENATE(PPNE2.1!$C189,".",PPNE2.1!$D189,".",PPNE2.1!$E189,".",PPNE2.1!$F189))</f>
        <v/>
      </c>
      <c r="C189" s="1" t="s">
        <v>457</v>
      </c>
      <c r="D189" s="1" t="s">
        <v>457</v>
      </c>
      <c r="E189" s="1" t="s">
        <v>457</v>
      </c>
      <c r="F189" s="1" t="s">
        <v>457</v>
      </c>
      <c r="G189" s="26"/>
      <c r="H189" s="27"/>
      <c r="I189" s="27"/>
      <c r="J189" s="26"/>
      <c r="K189" s="28"/>
      <c r="L189" s="29">
        <f>+PPNE2.1!$K189*PPNE2.1!$J189</f>
        <v>0</v>
      </c>
      <c r="M189" s="30"/>
      <c r="N189" s="27"/>
      <c r="O189" s="272"/>
      <c r="P189" s="272"/>
      <c r="Q189" s="272"/>
      <c r="R189" s="272"/>
      <c r="S189" s="272"/>
      <c r="T189" s="272"/>
      <c r="U189" s="272"/>
      <c r="V189" s="272"/>
      <c r="W189" s="272"/>
      <c r="X189" s="272"/>
      <c r="Y189" s="272"/>
      <c r="Z189" s="272"/>
    </row>
    <row r="190" spans="1:26" ht="15.75" customHeight="1">
      <c r="A190" s="272"/>
      <c r="B190" s="1" t="str">
        <f>IF(PPNE2.1!$G190="","",CONCATENATE(PPNE2.1!$C190,".",PPNE2.1!$D190,".",PPNE2.1!$E190,".",PPNE2.1!$F190))</f>
        <v/>
      </c>
      <c r="C190" s="1" t="s">
        <v>457</v>
      </c>
      <c r="D190" s="1" t="s">
        <v>457</v>
      </c>
      <c r="E190" s="1" t="s">
        <v>457</v>
      </c>
      <c r="F190" s="1" t="s">
        <v>457</v>
      </c>
      <c r="G190" s="26"/>
      <c r="H190" s="27"/>
      <c r="I190" s="27"/>
      <c r="J190" s="26"/>
      <c r="K190" s="28"/>
      <c r="L190" s="29">
        <f>+PPNE2.1!$K190*PPNE2.1!$J190</f>
        <v>0</v>
      </c>
      <c r="M190" s="30"/>
      <c r="N190" s="27"/>
      <c r="O190" s="272"/>
      <c r="P190" s="272"/>
      <c r="Q190" s="272"/>
      <c r="R190" s="272"/>
      <c r="S190" s="272"/>
      <c r="T190" s="272"/>
      <c r="U190" s="272"/>
      <c r="V190" s="272"/>
      <c r="W190" s="272"/>
      <c r="X190" s="272"/>
      <c r="Y190" s="272"/>
      <c r="Z190" s="272"/>
    </row>
    <row r="191" spans="1:26" ht="15.75" customHeight="1">
      <c r="A191" s="272"/>
      <c r="B191" s="1" t="str">
        <f>IF(PPNE2.1!$G191="","",CONCATENATE(PPNE2.1!$C191,".",PPNE2.1!$D191,".",PPNE2.1!$E191,".",PPNE2.1!$F191))</f>
        <v/>
      </c>
      <c r="C191" s="1" t="s">
        <v>457</v>
      </c>
      <c r="D191" s="1" t="s">
        <v>457</v>
      </c>
      <c r="E191" s="1" t="s">
        <v>457</v>
      </c>
      <c r="F191" s="1" t="s">
        <v>457</v>
      </c>
      <c r="G191" s="26"/>
      <c r="H191" s="27"/>
      <c r="I191" s="27"/>
      <c r="J191" s="26"/>
      <c r="K191" s="28"/>
      <c r="L191" s="29">
        <f>+PPNE2.1!$K191*PPNE2.1!$J191</f>
        <v>0</v>
      </c>
      <c r="M191" s="30"/>
      <c r="N191" s="27"/>
      <c r="O191" s="272"/>
      <c r="P191" s="272"/>
      <c r="Q191" s="272"/>
      <c r="R191" s="272"/>
      <c r="S191" s="272"/>
      <c r="T191" s="272"/>
      <c r="U191" s="272"/>
      <c r="V191" s="272"/>
      <c r="W191" s="272"/>
      <c r="X191" s="272"/>
      <c r="Y191" s="272"/>
      <c r="Z191" s="272"/>
    </row>
    <row r="192" spans="1:26" ht="15.75" customHeight="1">
      <c r="A192" s="272"/>
      <c r="B192" s="1" t="str">
        <f>IF(PPNE2.1!$G192="","",CONCATENATE(PPNE2.1!$C192,".",PPNE2.1!$D192,".",PPNE2.1!$E192,".",PPNE2.1!$F192))</f>
        <v/>
      </c>
      <c r="C192" s="1" t="s">
        <v>457</v>
      </c>
      <c r="D192" s="1" t="s">
        <v>457</v>
      </c>
      <c r="E192" s="1" t="s">
        <v>457</v>
      </c>
      <c r="F192" s="1" t="s">
        <v>457</v>
      </c>
      <c r="G192" s="26"/>
      <c r="H192" s="27"/>
      <c r="I192" s="27"/>
      <c r="J192" s="26"/>
      <c r="K192" s="28"/>
      <c r="L192" s="29">
        <f>+PPNE2.1!$K192*PPNE2.1!$J192</f>
        <v>0</v>
      </c>
      <c r="M192" s="30"/>
      <c r="N192" s="27"/>
      <c r="O192" s="272"/>
      <c r="P192" s="272"/>
      <c r="Q192" s="272"/>
      <c r="R192" s="272"/>
      <c r="S192" s="272"/>
      <c r="T192" s="272"/>
      <c r="U192" s="272"/>
      <c r="V192" s="272"/>
      <c r="W192" s="272"/>
      <c r="X192" s="272"/>
      <c r="Y192" s="272"/>
      <c r="Z192" s="272"/>
    </row>
    <row r="193" spans="1:26" ht="15.75" customHeight="1">
      <c r="A193" s="272"/>
      <c r="B193" s="1" t="str">
        <f>IF(PPNE2.1!$G193="","",CONCATENATE(PPNE2.1!$C193,".",PPNE2.1!$D193,".",PPNE2.1!$E193,".",PPNE2.1!$F193))</f>
        <v/>
      </c>
      <c r="C193" s="1" t="s">
        <v>457</v>
      </c>
      <c r="D193" s="1" t="s">
        <v>457</v>
      </c>
      <c r="E193" s="1" t="s">
        <v>457</v>
      </c>
      <c r="F193" s="1" t="s">
        <v>457</v>
      </c>
      <c r="G193" s="26"/>
      <c r="H193" s="27"/>
      <c r="I193" s="27"/>
      <c r="J193" s="26"/>
      <c r="K193" s="28"/>
      <c r="L193" s="29">
        <f>+PPNE2.1!$K193*PPNE2.1!$J193</f>
        <v>0</v>
      </c>
      <c r="M193" s="30"/>
      <c r="N193" s="27"/>
      <c r="O193" s="272"/>
      <c r="P193" s="272"/>
      <c r="Q193" s="272"/>
      <c r="R193" s="272"/>
      <c r="S193" s="272"/>
      <c r="T193" s="272"/>
      <c r="U193" s="272"/>
      <c r="V193" s="272"/>
      <c r="W193" s="272"/>
      <c r="X193" s="272"/>
      <c r="Y193" s="272"/>
      <c r="Z193" s="272"/>
    </row>
    <row r="194" spans="1:26" ht="15.75" customHeight="1">
      <c r="A194" s="272"/>
      <c r="B194" s="1" t="str">
        <f>IF(PPNE2.1!$G194="","",CONCATENATE(PPNE2.1!$C194,".",PPNE2.1!$D194,".",PPNE2.1!$E194,".",PPNE2.1!$F194))</f>
        <v/>
      </c>
      <c r="C194" s="1" t="s">
        <v>457</v>
      </c>
      <c r="D194" s="1" t="s">
        <v>457</v>
      </c>
      <c r="E194" s="1" t="s">
        <v>457</v>
      </c>
      <c r="F194" s="1" t="s">
        <v>457</v>
      </c>
      <c r="G194" s="26"/>
      <c r="H194" s="27"/>
      <c r="I194" s="27"/>
      <c r="J194" s="26"/>
      <c r="K194" s="28"/>
      <c r="L194" s="29">
        <f>+PPNE2.1!$K194*PPNE2.1!$J194</f>
        <v>0</v>
      </c>
      <c r="M194" s="30"/>
      <c r="N194" s="27"/>
      <c r="O194" s="272"/>
      <c r="P194" s="272"/>
      <c r="Q194" s="272"/>
      <c r="R194" s="272"/>
      <c r="S194" s="272"/>
      <c r="T194" s="272"/>
      <c r="U194" s="272"/>
      <c r="V194" s="272"/>
      <c r="W194" s="272"/>
      <c r="X194" s="272"/>
      <c r="Y194" s="272"/>
      <c r="Z194" s="272"/>
    </row>
    <row r="195" spans="1:26" ht="15.75" customHeight="1">
      <c r="A195" s="272"/>
      <c r="B195" s="1" t="str">
        <f>IF(PPNE2.1!$G195="","",CONCATENATE(PPNE2.1!$C195,".",PPNE2.1!$D195,".",PPNE2.1!$E195,".",PPNE2.1!$F195))</f>
        <v/>
      </c>
      <c r="C195" s="1" t="s">
        <v>457</v>
      </c>
      <c r="D195" s="1" t="s">
        <v>457</v>
      </c>
      <c r="E195" s="1" t="s">
        <v>457</v>
      </c>
      <c r="F195" s="1" t="s">
        <v>457</v>
      </c>
      <c r="G195" s="26"/>
      <c r="H195" s="27"/>
      <c r="I195" s="27"/>
      <c r="J195" s="26"/>
      <c r="K195" s="28"/>
      <c r="L195" s="29">
        <f>+PPNE2.1!$K195*PPNE2.1!$J195</f>
        <v>0</v>
      </c>
      <c r="M195" s="30"/>
      <c r="N195" s="27"/>
      <c r="O195" s="272"/>
      <c r="P195" s="272"/>
      <c r="Q195" s="272"/>
      <c r="R195" s="272"/>
      <c r="S195" s="272"/>
      <c r="T195" s="272"/>
      <c r="U195" s="272"/>
      <c r="V195" s="272"/>
      <c r="W195" s="272"/>
      <c r="X195" s="272"/>
      <c r="Y195" s="272"/>
      <c r="Z195" s="272"/>
    </row>
    <row r="196" spans="1:26" ht="15.75" customHeight="1">
      <c r="A196" s="272"/>
      <c r="B196" s="1" t="str">
        <f>IF(PPNE2.1!$G196="","",CONCATENATE(PPNE2.1!$C196,".",PPNE2.1!$D196,".",PPNE2.1!$E196,".",PPNE2.1!$F196))</f>
        <v/>
      </c>
      <c r="C196" s="1" t="s">
        <v>457</v>
      </c>
      <c r="D196" s="1" t="s">
        <v>457</v>
      </c>
      <c r="E196" s="1" t="s">
        <v>457</v>
      </c>
      <c r="F196" s="1" t="s">
        <v>457</v>
      </c>
      <c r="G196" s="26"/>
      <c r="H196" s="27"/>
      <c r="I196" s="27"/>
      <c r="J196" s="26"/>
      <c r="K196" s="28"/>
      <c r="L196" s="29">
        <f>+PPNE2.1!$K196*PPNE2.1!$J196</f>
        <v>0</v>
      </c>
      <c r="M196" s="30"/>
      <c r="N196" s="27"/>
      <c r="O196" s="272"/>
      <c r="P196" s="272"/>
      <c r="Q196" s="272"/>
      <c r="R196" s="272"/>
      <c r="S196" s="272"/>
      <c r="T196" s="272"/>
      <c r="U196" s="272"/>
      <c r="V196" s="272"/>
      <c r="W196" s="272"/>
      <c r="X196" s="272"/>
      <c r="Y196" s="272"/>
      <c r="Z196" s="272"/>
    </row>
    <row r="197" spans="1:26" ht="15.75" customHeight="1">
      <c r="A197" s="272"/>
      <c r="B197" s="1" t="str">
        <f>IF(PPNE2.1!$G197="","",CONCATENATE(PPNE2.1!$C197,".",PPNE2.1!$D197,".",PPNE2.1!$E197,".",PPNE2.1!$F197))</f>
        <v/>
      </c>
      <c r="C197" s="1" t="s">
        <v>457</v>
      </c>
      <c r="D197" s="1" t="s">
        <v>457</v>
      </c>
      <c r="E197" s="1" t="s">
        <v>457</v>
      </c>
      <c r="F197" s="1" t="s">
        <v>457</v>
      </c>
      <c r="G197" s="26"/>
      <c r="H197" s="27"/>
      <c r="I197" s="27"/>
      <c r="J197" s="26"/>
      <c r="K197" s="28"/>
      <c r="L197" s="29">
        <f>+PPNE2.1!$K197*PPNE2.1!$J197</f>
        <v>0</v>
      </c>
      <c r="M197" s="30"/>
      <c r="N197" s="27"/>
      <c r="O197" s="272"/>
      <c r="P197" s="272"/>
      <c r="Q197" s="272"/>
      <c r="R197" s="272"/>
      <c r="S197" s="272"/>
      <c r="T197" s="272"/>
      <c r="U197" s="272"/>
      <c r="V197" s="272"/>
      <c r="W197" s="272"/>
      <c r="X197" s="272"/>
      <c r="Y197" s="272"/>
      <c r="Z197" s="272"/>
    </row>
    <row r="198" spans="1:26" ht="15.75" customHeight="1">
      <c r="A198" s="272"/>
      <c r="B198" s="1" t="str">
        <f>IF(PPNE2.1!$G198="","",CONCATENATE(PPNE2.1!$C198,".",PPNE2.1!$D198,".",PPNE2.1!$E198,".",PPNE2.1!$F198))</f>
        <v/>
      </c>
      <c r="C198" s="1" t="s">
        <v>457</v>
      </c>
      <c r="D198" s="1" t="s">
        <v>457</v>
      </c>
      <c r="E198" s="1" t="s">
        <v>457</v>
      </c>
      <c r="F198" s="1" t="s">
        <v>457</v>
      </c>
      <c r="G198" s="26"/>
      <c r="H198" s="27"/>
      <c r="I198" s="27"/>
      <c r="J198" s="26"/>
      <c r="K198" s="28"/>
      <c r="L198" s="29">
        <f>+PPNE2.1!$K198*PPNE2.1!$J198</f>
        <v>0</v>
      </c>
      <c r="M198" s="30"/>
      <c r="N198" s="27"/>
      <c r="O198" s="272"/>
      <c r="P198" s="272"/>
      <c r="Q198" s="272"/>
      <c r="R198" s="272"/>
      <c r="S198" s="272"/>
      <c r="T198" s="272"/>
      <c r="U198" s="272"/>
      <c r="V198" s="272"/>
      <c r="W198" s="272"/>
      <c r="X198" s="272"/>
      <c r="Y198" s="272"/>
      <c r="Z198" s="272"/>
    </row>
    <row r="199" spans="1:26" ht="15.75" customHeight="1">
      <c r="A199" s="272"/>
      <c r="B199" s="1" t="str">
        <f>IF(PPNE2.1!$G199="","",CONCATENATE(PPNE2.1!$C199,".",PPNE2.1!$D199,".",PPNE2.1!$E199,".",PPNE2.1!$F199))</f>
        <v/>
      </c>
      <c r="C199" s="1" t="s">
        <v>457</v>
      </c>
      <c r="D199" s="1" t="s">
        <v>457</v>
      </c>
      <c r="E199" s="1" t="s">
        <v>457</v>
      </c>
      <c r="F199" s="1" t="s">
        <v>457</v>
      </c>
      <c r="G199" s="26"/>
      <c r="H199" s="27"/>
      <c r="I199" s="27"/>
      <c r="J199" s="26"/>
      <c r="K199" s="28"/>
      <c r="L199" s="29">
        <f>+PPNE2.1!$K199*PPNE2.1!$J199</f>
        <v>0</v>
      </c>
      <c r="M199" s="30"/>
      <c r="N199" s="27"/>
      <c r="O199" s="272"/>
      <c r="P199" s="272"/>
      <c r="Q199" s="272"/>
      <c r="R199" s="272"/>
      <c r="S199" s="272"/>
      <c r="T199" s="272"/>
      <c r="U199" s="272"/>
      <c r="V199" s="272"/>
      <c r="W199" s="272"/>
      <c r="X199" s="272"/>
      <c r="Y199" s="272"/>
      <c r="Z199" s="272"/>
    </row>
    <row r="200" spans="1:26" ht="15.75" customHeight="1">
      <c r="A200" s="272"/>
      <c r="B200" s="1" t="str">
        <f>IF(PPNE2.1!$G200="","",CONCATENATE(PPNE2.1!$C200,".",PPNE2.1!$D200,".",PPNE2.1!$E200,".",PPNE2.1!$F200))</f>
        <v/>
      </c>
      <c r="C200" s="1" t="s">
        <v>457</v>
      </c>
      <c r="D200" s="1" t="s">
        <v>457</v>
      </c>
      <c r="E200" s="1" t="s">
        <v>457</v>
      </c>
      <c r="F200" s="1" t="s">
        <v>457</v>
      </c>
      <c r="G200" s="26"/>
      <c r="H200" s="27"/>
      <c r="I200" s="27"/>
      <c r="J200" s="26"/>
      <c r="K200" s="28"/>
      <c r="L200" s="29">
        <f>+PPNE2.1!$K200*PPNE2.1!$J200</f>
        <v>0</v>
      </c>
      <c r="M200" s="30"/>
      <c r="N200" s="27"/>
      <c r="O200" s="272"/>
      <c r="P200" s="272"/>
      <c r="Q200" s="272"/>
      <c r="R200" s="272"/>
      <c r="S200" s="272"/>
      <c r="T200" s="272"/>
      <c r="U200" s="272"/>
      <c r="V200" s="272"/>
      <c r="W200" s="272"/>
      <c r="X200" s="272"/>
      <c r="Y200" s="272"/>
      <c r="Z200" s="272"/>
    </row>
    <row r="201" spans="1:26" ht="15.75" customHeight="1">
      <c r="A201" s="272"/>
      <c r="B201" s="1" t="str">
        <f>IF(PPNE2.1!$G201="","",CONCATENATE(PPNE2.1!$C201,".",PPNE2.1!$D201,".",PPNE2.1!$E201,".",PPNE2.1!$F201))</f>
        <v/>
      </c>
      <c r="C201" s="1" t="s">
        <v>457</v>
      </c>
      <c r="D201" s="1" t="s">
        <v>457</v>
      </c>
      <c r="E201" s="1" t="s">
        <v>457</v>
      </c>
      <c r="F201" s="1" t="s">
        <v>457</v>
      </c>
      <c r="G201" s="26"/>
      <c r="H201" s="27"/>
      <c r="I201" s="27"/>
      <c r="J201" s="26"/>
      <c r="K201" s="28"/>
      <c r="L201" s="29">
        <f>+PPNE2.1!$K201*PPNE2.1!$J201</f>
        <v>0</v>
      </c>
      <c r="M201" s="30"/>
      <c r="N201" s="27"/>
      <c r="O201" s="272"/>
      <c r="P201" s="272"/>
      <c r="Q201" s="272"/>
      <c r="R201" s="272"/>
      <c r="S201" s="272"/>
      <c r="T201" s="272"/>
      <c r="U201" s="272"/>
      <c r="V201" s="272"/>
      <c r="W201" s="272"/>
      <c r="X201" s="272"/>
      <c r="Y201" s="272"/>
      <c r="Z201" s="272"/>
    </row>
    <row r="202" spans="1:26" ht="15.75" customHeight="1">
      <c r="A202" s="272"/>
      <c r="B202" s="1" t="str">
        <f>IF(PPNE2.1!$G202="","",CONCATENATE(PPNE2.1!$C202,".",PPNE2.1!$D202,".",PPNE2.1!$E202,".",PPNE2.1!$F202))</f>
        <v/>
      </c>
      <c r="C202" s="1" t="s">
        <v>457</v>
      </c>
      <c r="D202" s="1" t="s">
        <v>457</v>
      </c>
      <c r="E202" s="1" t="s">
        <v>457</v>
      </c>
      <c r="F202" s="1" t="s">
        <v>457</v>
      </c>
      <c r="G202" s="26"/>
      <c r="H202" s="27"/>
      <c r="I202" s="27"/>
      <c r="J202" s="26"/>
      <c r="K202" s="28"/>
      <c r="L202" s="29">
        <f>+PPNE2.1!$K202*PPNE2.1!$J202</f>
        <v>0</v>
      </c>
      <c r="M202" s="30"/>
      <c r="N202" s="27"/>
      <c r="O202" s="272"/>
      <c r="P202" s="272"/>
      <c r="Q202" s="272"/>
      <c r="R202" s="272"/>
      <c r="S202" s="272"/>
      <c r="T202" s="272"/>
      <c r="U202" s="272"/>
      <c r="V202" s="272"/>
      <c r="W202" s="272"/>
      <c r="X202" s="272"/>
      <c r="Y202" s="272"/>
      <c r="Z202" s="272"/>
    </row>
    <row r="203" spans="1:26" ht="15.75" customHeight="1">
      <c r="A203" s="272"/>
      <c r="B203" s="1" t="str">
        <f>IF(PPNE2.1!$G203="","",CONCATENATE(PPNE2.1!$C203,".",PPNE2.1!$D203,".",PPNE2.1!$E203,".",PPNE2.1!$F203))</f>
        <v/>
      </c>
      <c r="C203" s="1" t="s">
        <v>457</v>
      </c>
      <c r="D203" s="1" t="s">
        <v>457</v>
      </c>
      <c r="E203" s="1" t="s">
        <v>457</v>
      </c>
      <c r="F203" s="1" t="s">
        <v>457</v>
      </c>
      <c r="G203" s="26"/>
      <c r="H203" s="27"/>
      <c r="I203" s="27"/>
      <c r="J203" s="26"/>
      <c r="K203" s="28"/>
      <c r="L203" s="29">
        <f>+PPNE2.1!$K203*PPNE2.1!$J203</f>
        <v>0</v>
      </c>
      <c r="M203" s="30"/>
      <c r="N203" s="27"/>
      <c r="O203" s="272"/>
      <c r="P203" s="272"/>
      <c r="Q203" s="272"/>
      <c r="R203" s="272"/>
      <c r="S203" s="272"/>
      <c r="T203" s="272"/>
      <c r="U203" s="272"/>
      <c r="V203" s="272"/>
      <c r="W203" s="272"/>
      <c r="X203" s="272"/>
      <c r="Y203" s="272"/>
      <c r="Z203" s="272"/>
    </row>
    <row r="204" spans="1:26" ht="15.75" customHeight="1">
      <c r="A204" s="272"/>
      <c r="B204" s="1" t="str">
        <f>IF(PPNE2.1!$G204="","",CONCATENATE(PPNE2.1!$C204,".",PPNE2.1!$D204,".",PPNE2.1!$E204,".",PPNE2.1!$F204))</f>
        <v/>
      </c>
      <c r="C204" s="1" t="s">
        <v>457</v>
      </c>
      <c r="D204" s="1" t="s">
        <v>457</v>
      </c>
      <c r="E204" s="1" t="s">
        <v>457</v>
      </c>
      <c r="F204" s="1" t="s">
        <v>457</v>
      </c>
      <c r="G204" s="26"/>
      <c r="H204" s="27"/>
      <c r="I204" s="27"/>
      <c r="J204" s="26"/>
      <c r="K204" s="28"/>
      <c r="L204" s="29">
        <f>+PPNE2.1!$K204*PPNE2.1!$J204</f>
        <v>0</v>
      </c>
      <c r="M204" s="30"/>
      <c r="N204" s="27"/>
      <c r="O204" s="272"/>
      <c r="P204" s="272"/>
      <c r="Q204" s="272"/>
      <c r="R204" s="272"/>
      <c r="S204" s="272"/>
      <c r="T204" s="272"/>
      <c r="U204" s="272"/>
      <c r="V204" s="272"/>
      <c r="W204" s="272"/>
      <c r="X204" s="272"/>
      <c r="Y204" s="272"/>
      <c r="Z204" s="272"/>
    </row>
    <row r="205" spans="1:26" ht="15.75" customHeight="1">
      <c r="A205" s="272"/>
      <c r="B205" s="1" t="str">
        <f>IF(PPNE2.1!$G205="","",CONCATENATE(PPNE2.1!$C205,".",PPNE2.1!$D205,".",PPNE2.1!$E205,".",PPNE2.1!$F205))</f>
        <v/>
      </c>
      <c r="C205" s="1" t="s">
        <v>457</v>
      </c>
      <c r="D205" s="1" t="s">
        <v>457</v>
      </c>
      <c r="E205" s="1" t="s">
        <v>457</v>
      </c>
      <c r="F205" s="1" t="s">
        <v>457</v>
      </c>
      <c r="G205" s="26"/>
      <c r="H205" s="27"/>
      <c r="I205" s="27"/>
      <c r="J205" s="26"/>
      <c r="K205" s="28"/>
      <c r="L205" s="29">
        <f>+PPNE2.1!$K205*PPNE2.1!$J205</f>
        <v>0</v>
      </c>
      <c r="M205" s="30"/>
      <c r="N205" s="27"/>
      <c r="O205" s="272"/>
      <c r="P205" s="272"/>
      <c r="Q205" s="272"/>
      <c r="R205" s="272"/>
      <c r="S205" s="272"/>
      <c r="T205" s="272"/>
      <c r="U205" s="272"/>
      <c r="V205" s="272"/>
      <c r="W205" s="272"/>
      <c r="X205" s="272"/>
      <c r="Y205" s="272"/>
      <c r="Z205" s="272"/>
    </row>
    <row r="206" spans="1:26" ht="15.75" customHeight="1">
      <c r="A206" s="272"/>
      <c r="B206" s="1" t="str">
        <f>IF(PPNE2.1!$G206="","",CONCATENATE(PPNE2.1!$C206,".",PPNE2.1!$D206,".",PPNE2.1!$E206,".",PPNE2.1!$F206))</f>
        <v/>
      </c>
      <c r="C206" s="1" t="s">
        <v>457</v>
      </c>
      <c r="D206" s="1" t="s">
        <v>457</v>
      </c>
      <c r="E206" s="1" t="s">
        <v>457</v>
      </c>
      <c r="F206" s="1" t="s">
        <v>457</v>
      </c>
      <c r="G206" s="26"/>
      <c r="H206" s="27"/>
      <c r="I206" s="27"/>
      <c r="J206" s="26"/>
      <c r="K206" s="28"/>
      <c r="L206" s="29">
        <f>+PPNE2.1!$K206*PPNE2.1!$J206</f>
        <v>0</v>
      </c>
      <c r="M206" s="30"/>
      <c r="N206" s="27"/>
      <c r="O206" s="272"/>
      <c r="P206" s="272"/>
      <c r="Q206" s="272"/>
      <c r="R206" s="272"/>
      <c r="S206" s="272"/>
      <c r="T206" s="272"/>
      <c r="U206" s="272"/>
      <c r="V206" s="272"/>
      <c r="W206" s="272"/>
      <c r="X206" s="272"/>
      <c r="Y206" s="272"/>
      <c r="Z206" s="272"/>
    </row>
    <row r="207" spans="1:26" ht="15.75" customHeight="1">
      <c r="A207" s="272"/>
      <c r="B207" s="1" t="str">
        <f>IF(PPNE2.1!$G207="","",CONCATENATE(PPNE2.1!$C207,".",PPNE2.1!$D207,".",PPNE2.1!$E207,".",PPNE2.1!$F207))</f>
        <v/>
      </c>
      <c r="C207" s="1" t="s">
        <v>457</v>
      </c>
      <c r="D207" s="1" t="s">
        <v>457</v>
      </c>
      <c r="E207" s="1" t="s">
        <v>457</v>
      </c>
      <c r="F207" s="1" t="s">
        <v>457</v>
      </c>
      <c r="G207" s="26"/>
      <c r="H207" s="27"/>
      <c r="I207" s="27"/>
      <c r="J207" s="26"/>
      <c r="K207" s="28"/>
      <c r="L207" s="29">
        <f>+PPNE2.1!$K207*PPNE2.1!$J207</f>
        <v>0</v>
      </c>
      <c r="M207" s="30"/>
      <c r="N207" s="27"/>
      <c r="O207" s="272"/>
      <c r="P207" s="272"/>
      <c r="Q207" s="272"/>
      <c r="R207" s="272"/>
      <c r="S207" s="272"/>
      <c r="T207" s="272"/>
      <c r="U207" s="272"/>
      <c r="V207" s="272"/>
      <c r="W207" s="272"/>
      <c r="X207" s="272"/>
      <c r="Y207" s="272"/>
      <c r="Z207" s="272"/>
    </row>
    <row r="208" spans="1:26" ht="15.75" customHeight="1">
      <c r="A208" s="272"/>
      <c r="B208" s="1" t="str">
        <f>IF(PPNE2.1!$G208="","",CONCATENATE(PPNE2.1!$C208,".",PPNE2.1!$D208,".",PPNE2.1!$E208,".",PPNE2.1!$F208))</f>
        <v/>
      </c>
      <c r="C208" s="1" t="s">
        <v>457</v>
      </c>
      <c r="D208" s="1" t="s">
        <v>457</v>
      </c>
      <c r="E208" s="1" t="s">
        <v>457</v>
      </c>
      <c r="F208" s="1" t="s">
        <v>457</v>
      </c>
      <c r="G208" s="26"/>
      <c r="H208" s="27"/>
      <c r="I208" s="27"/>
      <c r="J208" s="26"/>
      <c r="K208" s="28"/>
      <c r="L208" s="29">
        <f>+PPNE2.1!$K208*PPNE2.1!$J208</f>
        <v>0</v>
      </c>
      <c r="M208" s="30"/>
      <c r="N208" s="27"/>
      <c r="O208" s="272"/>
      <c r="P208" s="272"/>
      <c r="Q208" s="272"/>
      <c r="R208" s="272"/>
      <c r="S208" s="272"/>
      <c r="T208" s="272"/>
      <c r="U208" s="272"/>
      <c r="V208" s="272"/>
      <c r="W208" s="272"/>
      <c r="X208" s="272"/>
      <c r="Y208" s="272"/>
      <c r="Z208" s="272"/>
    </row>
    <row r="209" spans="1:26" ht="15.75" customHeight="1">
      <c r="A209" s="272"/>
      <c r="B209" s="1" t="str">
        <f>IF(PPNE2.1!$G209="","",CONCATENATE(PPNE2.1!$C209,".",PPNE2.1!$D209,".",PPNE2.1!$E209,".",PPNE2.1!$F209))</f>
        <v/>
      </c>
      <c r="C209" s="1" t="s">
        <v>457</v>
      </c>
      <c r="D209" s="1" t="s">
        <v>457</v>
      </c>
      <c r="E209" s="1" t="s">
        <v>457</v>
      </c>
      <c r="F209" s="1" t="s">
        <v>457</v>
      </c>
      <c r="G209" s="26"/>
      <c r="H209" s="27"/>
      <c r="I209" s="27"/>
      <c r="J209" s="26"/>
      <c r="K209" s="28"/>
      <c r="L209" s="29">
        <f>+PPNE2.1!$K209*PPNE2.1!$J209</f>
        <v>0</v>
      </c>
      <c r="M209" s="30"/>
      <c r="N209" s="27"/>
      <c r="O209" s="272"/>
      <c r="P209" s="272"/>
      <c r="Q209" s="272"/>
      <c r="R209" s="272"/>
      <c r="S209" s="272"/>
      <c r="T209" s="272"/>
      <c r="U209" s="272"/>
      <c r="V209" s="272"/>
      <c r="W209" s="272"/>
      <c r="X209" s="272"/>
      <c r="Y209" s="272"/>
      <c r="Z209" s="272"/>
    </row>
    <row r="210" spans="1:26" ht="15.75" customHeight="1">
      <c r="A210" s="272"/>
      <c r="B210" s="1" t="str">
        <f>IF(PPNE2.1!$G210="","",CONCATENATE(PPNE2.1!$C210,".",PPNE2.1!$D210,".",PPNE2.1!$E210,".",PPNE2.1!$F210))</f>
        <v/>
      </c>
      <c r="C210" s="1" t="s">
        <v>457</v>
      </c>
      <c r="D210" s="1" t="s">
        <v>457</v>
      </c>
      <c r="E210" s="1" t="s">
        <v>457</v>
      </c>
      <c r="F210" s="1" t="s">
        <v>457</v>
      </c>
      <c r="G210" s="26"/>
      <c r="H210" s="27"/>
      <c r="I210" s="27"/>
      <c r="J210" s="26"/>
      <c r="K210" s="28"/>
      <c r="L210" s="29">
        <f>+PPNE2.1!$K210*PPNE2.1!$J210</f>
        <v>0</v>
      </c>
      <c r="M210" s="30"/>
      <c r="N210" s="27"/>
      <c r="O210" s="272"/>
      <c r="P210" s="272"/>
      <c r="Q210" s="272"/>
      <c r="R210" s="272"/>
      <c r="S210" s="272"/>
      <c r="T210" s="272"/>
      <c r="U210" s="272"/>
      <c r="V210" s="272"/>
      <c r="W210" s="272"/>
      <c r="X210" s="272"/>
      <c r="Y210" s="272"/>
      <c r="Z210" s="272"/>
    </row>
    <row r="211" spans="1:26" ht="15.75" customHeight="1">
      <c r="A211" s="272"/>
      <c r="B211" s="1" t="str">
        <f>IF(PPNE2.1!$G211="","",CONCATENATE(PPNE2.1!$C211,".",PPNE2.1!$D211,".",PPNE2.1!$E211,".",PPNE2.1!$F211))</f>
        <v/>
      </c>
      <c r="C211" s="1" t="s">
        <v>457</v>
      </c>
      <c r="D211" s="1" t="s">
        <v>457</v>
      </c>
      <c r="E211" s="1" t="s">
        <v>457</v>
      </c>
      <c r="F211" s="1" t="s">
        <v>457</v>
      </c>
      <c r="G211" s="26"/>
      <c r="H211" s="27"/>
      <c r="I211" s="27"/>
      <c r="J211" s="26"/>
      <c r="K211" s="28"/>
      <c r="L211" s="29">
        <f>+PPNE2.1!$K211*PPNE2.1!$J211</f>
        <v>0</v>
      </c>
      <c r="M211" s="30"/>
      <c r="N211" s="27"/>
      <c r="O211" s="272"/>
      <c r="P211" s="272"/>
      <c r="Q211" s="272"/>
      <c r="R211" s="272"/>
      <c r="S211" s="272"/>
      <c r="T211" s="272"/>
      <c r="U211" s="272"/>
      <c r="V211" s="272"/>
      <c r="W211" s="272"/>
      <c r="X211" s="272"/>
      <c r="Y211" s="272"/>
      <c r="Z211" s="272"/>
    </row>
    <row r="212" spans="1:26" ht="15.75" customHeight="1">
      <c r="A212" s="272"/>
      <c r="B212" s="1" t="str">
        <f>IF(PPNE2.1!$G212="","",CONCATENATE(PPNE2.1!$C212,".",PPNE2.1!$D212,".",PPNE2.1!$E212,".",PPNE2.1!$F212))</f>
        <v/>
      </c>
      <c r="C212" s="1" t="s">
        <v>457</v>
      </c>
      <c r="D212" s="1" t="s">
        <v>457</v>
      </c>
      <c r="E212" s="1" t="s">
        <v>457</v>
      </c>
      <c r="F212" s="1" t="s">
        <v>457</v>
      </c>
      <c r="G212" s="26"/>
      <c r="H212" s="27"/>
      <c r="I212" s="27"/>
      <c r="J212" s="26"/>
      <c r="K212" s="28"/>
      <c r="L212" s="29">
        <f>+PPNE2.1!$K212*PPNE2.1!$J212</f>
        <v>0</v>
      </c>
      <c r="M212" s="30"/>
      <c r="N212" s="27"/>
      <c r="O212" s="272"/>
      <c r="P212" s="272"/>
      <c r="Q212" s="272"/>
      <c r="R212" s="272"/>
      <c r="S212" s="272"/>
      <c r="T212" s="272"/>
      <c r="U212" s="272"/>
      <c r="V212" s="272"/>
      <c r="W212" s="272"/>
      <c r="X212" s="272"/>
      <c r="Y212" s="272"/>
      <c r="Z212" s="272"/>
    </row>
    <row r="213" spans="1:26" ht="15.75" customHeight="1">
      <c r="A213" s="272"/>
      <c r="B213" s="1" t="str">
        <f>IF(PPNE2.1!$G213="","",CONCATENATE(PPNE2.1!$C213,".",PPNE2.1!$D213,".",PPNE2.1!$E213,".",PPNE2.1!$F213))</f>
        <v/>
      </c>
      <c r="C213" s="1" t="s">
        <v>457</v>
      </c>
      <c r="D213" s="1" t="s">
        <v>457</v>
      </c>
      <c r="E213" s="1" t="s">
        <v>457</v>
      </c>
      <c r="F213" s="1" t="s">
        <v>457</v>
      </c>
      <c r="G213" s="26"/>
      <c r="H213" s="27"/>
      <c r="I213" s="27"/>
      <c r="J213" s="26"/>
      <c r="K213" s="28"/>
      <c r="L213" s="29">
        <f>+PPNE2.1!$K213*PPNE2.1!$J213</f>
        <v>0</v>
      </c>
      <c r="M213" s="30"/>
      <c r="N213" s="27"/>
      <c r="O213" s="272"/>
      <c r="P213" s="272"/>
      <c r="Q213" s="272"/>
      <c r="R213" s="272"/>
      <c r="S213" s="272"/>
      <c r="T213" s="272"/>
      <c r="U213" s="272"/>
      <c r="V213" s="272"/>
      <c r="W213" s="272"/>
      <c r="X213" s="272"/>
      <c r="Y213" s="272"/>
      <c r="Z213" s="272"/>
    </row>
    <row r="214" spans="1:26" ht="15.75" customHeight="1">
      <c r="A214" s="272"/>
      <c r="B214" s="1" t="str">
        <f>IF(PPNE2.1!$G214="","",CONCATENATE(PPNE2.1!$C214,".",PPNE2.1!$D214,".",PPNE2.1!$E214,".",PPNE2.1!$F214))</f>
        <v/>
      </c>
      <c r="C214" s="1" t="s">
        <v>457</v>
      </c>
      <c r="D214" s="1" t="s">
        <v>457</v>
      </c>
      <c r="E214" s="1" t="s">
        <v>457</v>
      </c>
      <c r="F214" s="1" t="s">
        <v>457</v>
      </c>
      <c r="G214" s="26"/>
      <c r="H214" s="27"/>
      <c r="I214" s="27"/>
      <c r="J214" s="26"/>
      <c r="K214" s="28"/>
      <c r="L214" s="29">
        <f>+PPNE2.1!$K214*PPNE2.1!$J214</f>
        <v>0</v>
      </c>
      <c r="M214" s="30"/>
      <c r="N214" s="27"/>
      <c r="O214" s="272"/>
      <c r="P214" s="272"/>
      <c r="Q214" s="272"/>
      <c r="R214" s="272"/>
      <c r="S214" s="272"/>
      <c r="T214" s="272"/>
      <c r="U214" s="272"/>
      <c r="V214" s="272"/>
      <c r="W214" s="272"/>
      <c r="X214" s="272"/>
      <c r="Y214" s="272"/>
      <c r="Z214" s="272"/>
    </row>
    <row r="215" spans="1:26" ht="15.75" customHeight="1">
      <c r="A215" s="272"/>
      <c r="B215" s="272"/>
      <c r="C215" s="272"/>
      <c r="D215" s="272"/>
      <c r="E215" s="272"/>
      <c r="F215" s="272"/>
      <c r="G215" s="262"/>
      <c r="H215" s="262"/>
      <c r="I215" s="262"/>
      <c r="J215" s="262"/>
      <c r="K215" s="281"/>
      <c r="L215" s="262"/>
      <c r="M215" s="262"/>
      <c r="N215" s="262"/>
      <c r="O215" s="272"/>
      <c r="P215" s="272"/>
      <c r="Q215" s="272"/>
      <c r="R215" s="272"/>
      <c r="S215" s="272"/>
      <c r="T215" s="272"/>
      <c r="U215" s="272"/>
      <c r="V215" s="272"/>
      <c r="W215" s="272"/>
      <c r="X215" s="272"/>
      <c r="Y215" s="272"/>
      <c r="Z215" s="272"/>
    </row>
    <row r="216" spans="1:26" ht="15.75" customHeight="1">
      <c r="A216" s="272"/>
      <c r="B216" s="272"/>
      <c r="C216" s="272"/>
      <c r="D216" s="272"/>
      <c r="E216" s="272"/>
      <c r="F216" s="272"/>
      <c r="G216" s="262"/>
      <c r="H216" s="262"/>
      <c r="I216" s="262"/>
      <c r="J216" s="262"/>
      <c r="K216" s="281"/>
      <c r="L216" s="262"/>
      <c r="M216" s="262"/>
      <c r="N216" s="262"/>
      <c r="O216" s="272"/>
      <c r="P216" s="272"/>
      <c r="Q216" s="272"/>
      <c r="R216" s="272"/>
      <c r="S216" s="272"/>
      <c r="T216" s="272"/>
      <c r="U216" s="272"/>
      <c r="V216" s="272"/>
      <c r="W216" s="272"/>
      <c r="X216" s="272"/>
      <c r="Y216" s="272"/>
      <c r="Z216" s="272"/>
    </row>
    <row r="217" spans="1:26" ht="15.75" customHeight="1">
      <c r="A217" s="272"/>
      <c r="B217" s="272"/>
      <c r="C217" s="272"/>
      <c r="D217" s="272"/>
      <c r="E217" s="272"/>
      <c r="F217" s="272"/>
      <c r="G217" s="262"/>
      <c r="H217" s="262"/>
      <c r="I217" s="262"/>
      <c r="J217" s="262"/>
      <c r="K217" s="281"/>
      <c r="L217" s="262"/>
      <c r="M217" s="262"/>
      <c r="N217" s="262"/>
      <c r="O217" s="272"/>
      <c r="P217" s="272"/>
      <c r="Q217" s="272"/>
      <c r="R217" s="272"/>
      <c r="S217" s="272"/>
      <c r="T217" s="272"/>
      <c r="U217" s="272"/>
      <c r="V217" s="272"/>
      <c r="W217" s="272"/>
      <c r="X217" s="272"/>
      <c r="Y217" s="272"/>
      <c r="Z217" s="272"/>
    </row>
    <row r="218" spans="1:26" ht="15.75" customHeight="1">
      <c r="A218" s="272"/>
      <c r="B218" s="272"/>
      <c r="C218" s="272"/>
      <c r="D218" s="272"/>
      <c r="E218" s="272"/>
      <c r="F218" s="272"/>
      <c r="G218" s="262"/>
      <c r="H218" s="262"/>
      <c r="I218" s="262"/>
      <c r="J218" s="262"/>
      <c r="K218" s="281"/>
      <c r="L218" s="262"/>
      <c r="M218" s="262"/>
      <c r="N218" s="262"/>
      <c r="O218" s="272"/>
      <c r="P218" s="272"/>
      <c r="Q218" s="272"/>
      <c r="R218" s="272"/>
      <c r="S218" s="272"/>
      <c r="T218" s="272"/>
      <c r="U218" s="272"/>
      <c r="V218" s="272"/>
      <c r="W218" s="272"/>
      <c r="X218" s="272"/>
      <c r="Y218" s="272"/>
      <c r="Z218" s="272"/>
    </row>
    <row r="219" spans="1:26" ht="15.75" customHeight="1">
      <c r="A219" s="272"/>
      <c r="B219" s="272"/>
      <c r="C219" s="272"/>
      <c r="D219" s="272"/>
      <c r="E219" s="272"/>
      <c r="F219" s="272"/>
      <c r="G219" s="262"/>
      <c r="H219" s="262"/>
      <c r="I219" s="262"/>
      <c r="J219" s="262"/>
      <c r="K219" s="281"/>
      <c r="L219" s="262"/>
      <c r="M219" s="262"/>
      <c r="N219" s="262"/>
      <c r="O219" s="272"/>
      <c r="P219" s="272"/>
      <c r="Q219" s="272"/>
      <c r="R219" s="272"/>
      <c r="S219" s="272"/>
      <c r="T219" s="272"/>
      <c r="U219" s="272"/>
      <c r="V219" s="272"/>
      <c r="W219" s="272"/>
      <c r="X219" s="272"/>
      <c r="Y219" s="272"/>
      <c r="Z219" s="272"/>
    </row>
    <row r="220" spans="1:26" ht="15.75" customHeight="1">
      <c r="A220" s="272"/>
      <c r="B220" s="272"/>
      <c r="C220" s="272"/>
      <c r="D220" s="272"/>
      <c r="E220" s="272"/>
      <c r="F220" s="272"/>
      <c r="G220" s="262"/>
      <c r="H220" s="262"/>
      <c r="I220" s="262"/>
      <c r="J220" s="262"/>
      <c r="K220" s="281"/>
      <c r="L220" s="262"/>
      <c r="M220" s="262"/>
      <c r="N220" s="262"/>
      <c r="O220" s="272"/>
      <c r="P220" s="272"/>
      <c r="Q220" s="272"/>
      <c r="R220" s="272"/>
      <c r="S220" s="272"/>
      <c r="T220" s="272"/>
      <c r="U220" s="272"/>
      <c r="V220" s="272"/>
      <c r="W220" s="272"/>
      <c r="X220" s="272"/>
      <c r="Y220" s="272"/>
      <c r="Z220" s="272"/>
    </row>
    <row r="221" spans="1:26" ht="15.75" customHeight="1">
      <c r="A221" s="272"/>
      <c r="B221" s="272"/>
      <c r="C221" s="272"/>
      <c r="D221" s="272"/>
      <c r="E221" s="272"/>
      <c r="F221" s="272"/>
      <c r="G221" s="262"/>
      <c r="H221" s="262"/>
      <c r="I221" s="262"/>
      <c r="J221" s="262"/>
      <c r="K221" s="281"/>
      <c r="L221" s="262"/>
      <c r="M221" s="262"/>
      <c r="N221" s="262"/>
      <c r="O221" s="272"/>
      <c r="P221" s="272"/>
      <c r="Q221" s="272"/>
      <c r="R221" s="272"/>
      <c r="S221" s="272"/>
      <c r="T221" s="272"/>
      <c r="U221" s="272"/>
      <c r="V221" s="272"/>
      <c r="W221" s="272"/>
      <c r="X221" s="272"/>
      <c r="Y221" s="272"/>
      <c r="Z221" s="272"/>
    </row>
    <row r="222" spans="1:26" ht="15.75" customHeight="1">
      <c r="A222" s="272"/>
      <c r="B222" s="272"/>
      <c r="C222" s="272"/>
      <c r="D222" s="272"/>
      <c r="E222" s="272"/>
      <c r="F222" s="272"/>
      <c r="G222" s="262"/>
      <c r="H222" s="262"/>
      <c r="I222" s="262"/>
      <c r="J222" s="262"/>
      <c r="K222" s="281"/>
      <c r="L222" s="262"/>
      <c r="M222" s="262"/>
      <c r="N222" s="262"/>
      <c r="O222" s="272"/>
      <c r="P222" s="272"/>
      <c r="Q222" s="272"/>
      <c r="R222" s="272"/>
      <c r="S222" s="272"/>
      <c r="T222" s="272"/>
      <c r="U222" s="272"/>
      <c r="V222" s="272"/>
      <c r="W222" s="272"/>
      <c r="X222" s="272"/>
      <c r="Y222" s="272"/>
      <c r="Z222" s="272"/>
    </row>
    <row r="223" spans="1:26" ht="15.75" customHeight="1">
      <c r="A223" s="272"/>
      <c r="B223" s="272"/>
      <c r="C223" s="272"/>
      <c r="D223" s="272"/>
      <c r="E223" s="272"/>
      <c r="F223" s="272"/>
      <c r="G223" s="262"/>
      <c r="H223" s="262"/>
      <c r="I223" s="262"/>
      <c r="J223" s="262"/>
      <c r="K223" s="281"/>
      <c r="L223" s="262"/>
      <c r="M223" s="262"/>
      <c r="N223" s="262"/>
      <c r="O223" s="272"/>
      <c r="P223" s="272"/>
      <c r="Q223" s="272"/>
      <c r="R223" s="272"/>
      <c r="S223" s="272"/>
      <c r="T223" s="272"/>
      <c r="U223" s="272"/>
      <c r="V223" s="272"/>
      <c r="W223" s="272"/>
      <c r="X223" s="272"/>
      <c r="Y223" s="272"/>
      <c r="Z223" s="272"/>
    </row>
    <row r="224" spans="1:26" ht="15.75" customHeight="1">
      <c r="A224" s="272"/>
      <c r="B224" s="272"/>
      <c r="C224" s="272"/>
      <c r="D224" s="272"/>
      <c r="E224" s="272"/>
      <c r="F224" s="272"/>
      <c r="G224" s="262"/>
      <c r="H224" s="262"/>
      <c r="I224" s="262"/>
      <c r="J224" s="262"/>
      <c r="K224" s="281"/>
      <c r="L224" s="262"/>
      <c r="M224" s="262"/>
      <c r="N224" s="262"/>
      <c r="O224" s="272"/>
      <c r="P224" s="272"/>
      <c r="Q224" s="272"/>
      <c r="R224" s="272"/>
      <c r="S224" s="272"/>
      <c r="T224" s="272"/>
      <c r="U224" s="272"/>
      <c r="V224" s="272"/>
      <c r="W224" s="272"/>
      <c r="X224" s="272"/>
      <c r="Y224" s="272"/>
      <c r="Z224" s="272"/>
    </row>
    <row r="225" spans="1:26" ht="15.75" customHeight="1">
      <c r="A225" s="272"/>
      <c r="B225" s="272"/>
      <c r="C225" s="272"/>
      <c r="D225" s="272"/>
      <c r="E225" s="272"/>
      <c r="F225" s="272"/>
      <c r="G225" s="262"/>
      <c r="H225" s="262"/>
      <c r="I225" s="262"/>
      <c r="J225" s="262"/>
      <c r="K225" s="281"/>
      <c r="L225" s="262"/>
      <c r="M225" s="262"/>
      <c r="N225" s="262"/>
      <c r="O225" s="272"/>
      <c r="P225" s="272"/>
      <c r="Q225" s="272"/>
      <c r="R225" s="272"/>
      <c r="S225" s="272"/>
      <c r="T225" s="272"/>
      <c r="U225" s="272"/>
      <c r="V225" s="272"/>
      <c r="W225" s="272"/>
      <c r="X225" s="272"/>
      <c r="Y225" s="272"/>
      <c r="Z225" s="272"/>
    </row>
    <row r="226" spans="1:26" ht="15.75" customHeight="1">
      <c r="A226" s="272"/>
      <c r="B226" s="272"/>
      <c r="C226" s="272"/>
      <c r="D226" s="272"/>
      <c r="E226" s="272"/>
      <c r="F226" s="272"/>
      <c r="G226" s="262"/>
      <c r="H226" s="262"/>
      <c r="I226" s="262"/>
      <c r="J226" s="262"/>
      <c r="K226" s="281"/>
      <c r="L226" s="262"/>
      <c r="M226" s="262"/>
      <c r="N226" s="262"/>
      <c r="O226" s="272"/>
      <c r="P226" s="272"/>
      <c r="Q226" s="272"/>
      <c r="R226" s="272"/>
      <c r="S226" s="272"/>
      <c r="T226" s="272"/>
      <c r="U226" s="272"/>
      <c r="V226" s="272"/>
      <c r="W226" s="272"/>
      <c r="X226" s="272"/>
      <c r="Y226" s="272"/>
      <c r="Z226" s="272"/>
    </row>
    <row r="227" spans="1:26" ht="15.75" customHeight="1">
      <c r="A227" s="272"/>
      <c r="B227" s="272"/>
      <c r="C227" s="272"/>
      <c r="D227" s="272"/>
      <c r="E227" s="272"/>
      <c r="F227" s="272"/>
      <c r="G227" s="262"/>
      <c r="H227" s="262"/>
      <c r="I227" s="262"/>
      <c r="J227" s="262"/>
      <c r="K227" s="281"/>
      <c r="L227" s="262"/>
      <c r="M227" s="262"/>
      <c r="N227" s="262"/>
      <c r="O227" s="272"/>
      <c r="P227" s="272"/>
      <c r="Q227" s="272"/>
      <c r="R227" s="272"/>
      <c r="S227" s="272"/>
      <c r="T227" s="272"/>
      <c r="U227" s="272"/>
      <c r="V227" s="272"/>
      <c r="W227" s="272"/>
      <c r="X227" s="272"/>
      <c r="Y227" s="272"/>
      <c r="Z227" s="272"/>
    </row>
    <row r="228" spans="1:26" ht="15.75" customHeight="1">
      <c r="A228" s="272"/>
      <c r="B228" s="272"/>
      <c r="C228" s="272"/>
      <c r="D228" s="272"/>
      <c r="E228" s="272"/>
      <c r="F228" s="272"/>
      <c r="G228" s="262"/>
      <c r="H228" s="262"/>
      <c r="I228" s="262"/>
      <c r="J228" s="262"/>
      <c r="K228" s="281"/>
      <c r="L228" s="262"/>
      <c r="M228" s="262"/>
      <c r="N228" s="262"/>
      <c r="O228" s="272"/>
      <c r="P228" s="272"/>
      <c r="Q228" s="272"/>
      <c r="R228" s="272"/>
      <c r="S228" s="272"/>
      <c r="T228" s="272"/>
      <c r="U228" s="272"/>
      <c r="V228" s="272"/>
      <c r="W228" s="272"/>
      <c r="X228" s="272"/>
      <c r="Y228" s="272"/>
      <c r="Z228" s="272"/>
    </row>
    <row r="229" spans="1:26" ht="15.75" customHeight="1">
      <c r="A229" s="272"/>
      <c r="B229" s="272"/>
      <c r="C229" s="272"/>
      <c r="D229" s="272"/>
      <c r="E229" s="272"/>
      <c r="F229" s="272"/>
      <c r="G229" s="262"/>
      <c r="H229" s="262"/>
      <c r="I229" s="262"/>
      <c r="J229" s="262"/>
      <c r="K229" s="281"/>
      <c r="L229" s="262"/>
      <c r="M229" s="262"/>
      <c r="N229" s="262"/>
      <c r="O229" s="272"/>
      <c r="P229" s="272"/>
      <c r="Q229" s="272"/>
      <c r="R229" s="272"/>
      <c r="S229" s="272"/>
      <c r="T229" s="272"/>
      <c r="U229" s="272"/>
      <c r="V229" s="272"/>
      <c r="W229" s="272"/>
      <c r="X229" s="272"/>
      <c r="Y229" s="272"/>
      <c r="Z229" s="272"/>
    </row>
    <row r="230" spans="1:26" ht="15.75" customHeight="1">
      <c r="A230" s="272"/>
      <c r="B230" s="272"/>
      <c r="C230" s="272"/>
      <c r="D230" s="272"/>
      <c r="E230" s="272"/>
      <c r="F230" s="272"/>
      <c r="G230" s="262"/>
      <c r="H230" s="262"/>
      <c r="I230" s="262"/>
      <c r="J230" s="262"/>
      <c r="K230" s="281"/>
      <c r="L230" s="262"/>
      <c r="M230" s="262"/>
      <c r="N230" s="262"/>
      <c r="O230" s="272"/>
      <c r="P230" s="272"/>
      <c r="Q230" s="272"/>
      <c r="R230" s="272"/>
      <c r="S230" s="272"/>
      <c r="T230" s="272"/>
      <c r="U230" s="272"/>
      <c r="V230" s="272"/>
      <c r="W230" s="272"/>
      <c r="X230" s="272"/>
      <c r="Y230" s="272"/>
      <c r="Z230" s="272"/>
    </row>
    <row r="231" spans="1:26" ht="15.75" customHeight="1">
      <c r="A231" s="272"/>
      <c r="B231" s="272"/>
      <c r="C231" s="272"/>
      <c r="D231" s="272"/>
      <c r="E231" s="272"/>
      <c r="F231" s="272"/>
      <c r="G231" s="262"/>
      <c r="H231" s="262"/>
      <c r="I231" s="262"/>
      <c r="J231" s="262"/>
      <c r="K231" s="281"/>
      <c r="L231" s="262"/>
      <c r="M231" s="262"/>
      <c r="N231" s="262"/>
      <c r="O231" s="272"/>
      <c r="P231" s="272"/>
      <c r="Q231" s="272"/>
      <c r="R231" s="272"/>
      <c r="S231" s="272"/>
      <c r="T231" s="272"/>
      <c r="U231" s="272"/>
      <c r="V231" s="272"/>
      <c r="W231" s="272"/>
      <c r="X231" s="272"/>
      <c r="Y231" s="272"/>
      <c r="Z231" s="272"/>
    </row>
    <row r="232" spans="1:26" ht="15.75" customHeight="1">
      <c r="A232" s="272"/>
      <c r="B232" s="272"/>
      <c r="C232" s="272"/>
      <c r="D232" s="272"/>
      <c r="E232" s="272"/>
      <c r="F232" s="272"/>
      <c r="G232" s="262"/>
      <c r="H232" s="262"/>
      <c r="I232" s="262"/>
      <c r="J232" s="262"/>
      <c r="K232" s="281"/>
      <c r="L232" s="262"/>
      <c r="M232" s="262"/>
      <c r="N232" s="262"/>
      <c r="O232" s="272"/>
      <c r="P232" s="272"/>
      <c r="Q232" s="272"/>
      <c r="R232" s="272"/>
      <c r="S232" s="272"/>
      <c r="T232" s="272"/>
      <c r="U232" s="272"/>
      <c r="V232" s="272"/>
      <c r="W232" s="272"/>
      <c r="X232" s="272"/>
      <c r="Y232" s="272"/>
      <c r="Z232" s="272"/>
    </row>
    <row r="233" spans="1:26" ht="15.75" customHeight="1">
      <c r="A233" s="272"/>
      <c r="B233" s="272"/>
      <c r="C233" s="272"/>
      <c r="D233" s="272"/>
      <c r="E233" s="272"/>
      <c r="F233" s="272"/>
      <c r="G233" s="262"/>
      <c r="H233" s="262"/>
      <c r="I233" s="262"/>
      <c r="J233" s="262"/>
      <c r="K233" s="281"/>
      <c r="L233" s="262"/>
      <c r="M233" s="262"/>
      <c r="N233" s="262"/>
      <c r="O233" s="272"/>
      <c r="P233" s="272"/>
      <c r="Q233" s="272"/>
      <c r="R233" s="272"/>
      <c r="S233" s="272"/>
      <c r="T233" s="272"/>
      <c r="U233" s="272"/>
      <c r="V233" s="272"/>
      <c r="W233" s="272"/>
      <c r="X233" s="272"/>
      <c r="Y233" s="272"/>
      <c r="Z233" s="272"/>
    </row>
    <row r="234" spans="1:26" ht="15.75" customHeight="1">
      <c r="A234" s="272"/>
      <c r="B234" s="272"/>
      <c r="C234" s="272"/>
      <c r="D234" s="272"/>
      <c r="E234" s="272"/>
      <c r="F234" s="272"/>
      <c r="G234" s="262"/>
      <c r="H234" s="262"/>
      <c r="I234" s="262"/>
      <c r="J234" s="262"/>
      <c r="K234" s="281"/>
      <c r="L234" s="262"/>
      <c r="M234" s="262"/>
      <c r="N234" s="262"/>
      <c r="O234" s="272"/>
      <c r="P234" s="272"/>
      <c r="Q234" s="272"/>
      <c r="R234" s="272"/>
      <c r="S234" s="272"/>
      <c r="T234" s="272"/>
      <c r="U234" s="272"/>
      <c r="V234" s="272"/>
      <c r="W234" s="272"/>
      <c r="X234" s="272"/>
      <c r="Y234" s="272"/>
      <c r="Z234" s="272"/>
    </row>
    <row r="235" spans="1:26" ht="15.75" customHeight="1">
      <c r="A235" s="272"/>
      <c r="B235" s="272"/>
      <c r="C235" s="272"/>
      <c r="D235" s="272"/>
      <c r="E235" s="272"/>
      <c r="F235" s="272"/>
      <c r="G235" s="262"/>
      <c r="H235" s="262"/>
      <c r="I235" s="262"/>
      <c r="J235" s="262"/>
      <c r="K235" s="281"/>
      <c r="L235" s="262"/>
      <c r="M235" s="262"/>
      <c r="N235" s="262"/>
      <c r="O235" s="272"/>
      <c r="P235" s="272"/>
      <c r="Q235" s="272"/>
      <c r="R235" s="272"/>
      <c r="S235" s="272"/>
      <c r="T235" s="272"/>
      <c r="U235" s="272"/>
      <c r="V235" s="272"/>
      <c r="W235" s="272"/>
      <c r="X235" s="272"/>
      <c r="Y235" s="272"/>
      <c r="Z235" s="272"/>
    </row>
    <row r="236" spans="1:26" ht="15.75" customHeight="1">
      <c r="A236" s="272"/>
      <c r="B236" s="272"/>
      <c r="C236" s="272"/>
      <c r="D236" s="272"/>
      <c r="E236" s="272"/>
      <c r="F236" s="272"/>
      <c r="G236" s="262"/>
      <c r="H236" s="262"/>
      <c r="I236" s="262"/>
      <c r="J236" s="262"/>
      <c r="K236" s="281"/>
      <c r="L236" s="262"/>
      <c r="M236" s="262"/>
      <c r="N236" s="262"/>
      <c r="O236" s="272"/>
      <c r="P236" s="272"/>
      <c r="Q236" s="272"/>
      <c r="R236" s="272"/>
      <c r="S236" s="272"/>
      <c r="T236" s="272"/>
      <c r="U236" s="272"/>
      <c r="V236" s="272"/>
      <c r="W236" s="272"/>
      <c r="X236" s="272"/>
      <c r="Y236" s="272"/>
      <c r="Z236" s="272"/>
    </row>
    <row r="237" spans="1:26" ht="15.75" customHeight="1">
      <c r="A237" s="272"/>
      <c r="B237" s="272"/>
      <c r="C237" s="272"/>
      <c r="D237" s="272"/>
      <c r="E237" s="272"/>
      <c r="F237" s="272"/>
      <c r="G237" s="262"/>
      <c r="H237" s="262"/>
      <c r="I237" s="262"/>
      <c r="J237" s="262"/>
      <c r="K237" s="281"/>
      <c r="L237" s="262"/>
      <c r="M237" s="262"/>
      <c r="N237" s="262"/>
      <c r="O237" s="272"/>
      <c r="P237" s="272"/>
      <c r="Q237" s="272"/>
      <c r="R237" s="272"/>
      <c r="S237" s="272"/>
      <c r="T237" s="272"/>
      <c r="U237" s="272"/>
      <c r="V237" s="272"/>
      <c r="W237" s="272"/>
      <c r="X237" s="272"/>
      <c r="Y237" s="272"/>
      <c r="Z237" s="272"/>
    </row>
    <row r="238" spans="1:26" ht="15.75" customHeight="1">
      <c r="A238" s="272"/>
      <c r="B238" s="272"/>
      <c r="C238" s="272"/>
      <c r="D238" s="272"/>
      <c r="E238" s="272"/>
      <c r="F238" s="272"/>
      <c r="G238" s="262"/>
      <c r="H238" s="262"/>
      <c r="I238" s="262"/>
      <c r="J238" s="262"/>
      <c r="K238" s="281"/>
      <c r="L238" s="262"/>
      <c r="M238" s="262"/>
      <c r="N238" s="262"/>
      <c r="O238" s="272"/>
      <c r="P238" s="272"/>
      <c r="Q238" s="272"/>
      <c r="R238" s="272"/>
      <c r="S238" s="272"/>
      <c r="T238" s="272"/>
      <c r="U238" s="272"/>
      <c r="V238" s="272"/>
      <c r="W238" s="272"/>
      <c r="X238" s="272"/>
      <c r="Y238" s="272"/>
      <c r="Z238" s="272"/>
    </row>
    <row r="239" spans="1:26" ht="15.75" customHeight="1">
      <c r="A239" s="272"/>
      <c r="B239" s="272"/>
      <c r="C239" s="272"/>
      <c r="D239" s="272"/>
      <c r="E239" s="272"/>
      <c r="F239" s="272"/>
      <c r="G239" s="262"/>
      <c r="H239" s="262"/>
      <c r="I239" s="262"/>
      <c r="J239" s="262"/>
      <c r="K239" s="281"/>
      <c r="L239" s="262"/>
      <c r="M239" s="262"/>
      <c r="N239" s="262"/>
      <c r="O239" s="272"/>
      <c r="P239" s="272"/>
      <c r="Q239" s="272"/>
      <c r="R239" s="272"/>
      <c r="S239" s="272"/>
      <c r="T239" s="272"/>
      <c r="U239" s="272"/>
      <c r="V239" s="272"/>
      <c r="W239" s="272"/>
      <c r="X239" s="272"/>
      <c r="Y239" s="272"/>
      <c r="Z239" s="272"/>
    </row>
    <row r="240" spans="1:26" ht="15.75" customHeight="1">
      <c r="A240" s="272"/>
      <c r="B240" s="272"/>
      <c r="C240" s="272"/>
      <c r="D240" s="272"/>
      <c r="E240" s="272"/>
      <c r="F240" s="272"/>
      <c r="G240" s="262"/>
      <c r="H240" s="262"/>
      <c r="I240" s="262"/>
      <c r="J240" s="262"/>
      <c r="K240" s="281"/>
      <c r="L240" s="262"/>
      <c r="M240" s="262"/>
      <c r="N240" s="262"/>
      <c r="O240" s="272"/>
      <c r="P240" s="272"/>
      <c r="Q240" s="272"/>
      <c r="R240" s="272"/>
      <c r="S240" s="272"/>
      <c r="T240" s="272"/>
      <c r="U240" s="272"/>
      <c r="V240" s="272"/>
      <c r="W240" s="272"/>
      <c r="X240" s="272"/>
      <c r="Y240" s="272"/>
      <c r="Z240" s="272"/>
    </row>
    <row r="241" spans="1:26" ht="15.75" customHeight="1">
      <c r="A241" s="272"/>
      <c r="B241" s="272"/>
      <c r="C241" s="272"/>
      <c r="D241" s="272"/>
      <c r="E241" s="272"/>
      <c r="F241" s="272"/>
      <c r="G241" s="262"/>
      <c r="H241" s="262"/>
      <c r="I241" s="262"/>
      <c r="J241" s="262"/>
      <c r="K241" s="281"/>
      <c r="L241" s="262"/>
      <c r="M241" s="262"/>
      <c r="N241" s="262"/>
      <c r="O241" s="272"/>
      <c r="P241" s="272"/>
      <c r="Q241" s="272"/>
      <c r="R241" s="272"/>
      <c r="S241" s="272"/>
      <c r="T241" s="272"/>
      <c r="U241" s="272"/>
      <c r="V241" s="272"/>
      <c r="W241" s="272"/>
      <c r="X241" s="272"/>
      <c r="Y241" s="272"/>
      <c r="Z241" s="272"/>
    </row>
    <row r="242" spans="1:26" ht="15.75" customHeight="1">
      <c r="A242" s="272"/>
      <c r="B242" s="272"/>
      <c r="C242" s="272"/>
      <c r="D242" s="272"/>
      <c r="E242" s="272"/>
      <c r="F242" s="272"/>
      <c r="G242" s="262"/>
      <c r="H242" s="262"/>
      <c r="I242" s="262"/>
      <c r="J242" s="262"/>
      <c r="K242" s="281"/>
      <c r="L242" s="262"/>
      <c r="M242" s="262"/>
      <c r="N242" s="262"/>
      <c r="O242" s="272"/>
      <c r="P242" s="272"/>
      <c r="Q242" s="272"/>
      <c r="R242" s="272"/>
      <c r="S242" s="272"/>
      <c r="T242" s="272"/>
      <c r="U242" s="272"/>
      <c r="V242" s="272"/>
      <c r="W242" s="272"/>
      <c r="X242" s="272"/>
      <c r="Y242" s="272"/>
      <c r="Z242" s="272"/>
    </row>
    <row r="243" spans="1:26" ht="15.75" customHeight="1">
      <c r="A243" s="272"/>
      <c r="B243" s="272"/>
      <c r="C243" s="272"/>
      <c r="D243" s="272"/>
      <c r="E243" s="272"/>
      <c r="F243" s="272"/>
      <c r="G243" s="262"/>
      <c r="H243" s="262"/>
      <c r="I243" s="262"/>
      <c r="J243" s="262"/>
      <c r="K243" s="281"/>
      <c r="L243" s="262"/>
      <c r="M243" s="262"/>
      <c r="N243" s="262"/>
      <c r="O243" s="272"/>
      <c r="P243" s="272"/>
      <c r="Q243" s="272"/>
      <c r="R243" s="272"/>
      <c r="S243" s="272"/>
      <c r="T243" s="272"/>
      <c r="U243" s="272"/>
      <c r="V243" s="272"/>
      <c r="W243" s="272"/>
      <c r="X243" s="272"/>
      <c r="Y243" s="272"/>
      <c r="Z243" s="272"/>
    </row>
    <row r="244" spans="1:26" ht="15.75" customHeight="1">
      <c r="A244" s="272"/>
      <c r="B244" s="272"/>
      <c r="C244" s="272"/>
      <c r="D244" s="272"/>
      <c r="E244" s="272"/>
      <c r="F244" s="272"/>
      <c r="G244" s="262"/>
      <c r="H244" s="262"/>
      <c r="I244" s="262"/>
      <c r="J244" s="262"/>
      <c r="K244" s="281"/>
      <c r="L244" s="262"/>
      <c r="M244" s="262"/>
      <c r="N244" s="262"/>
      <c r="O244" s="272"/>
      <c r="P244" s="272"/>
      <c r="Q244" s="272"/>
      <c r="R244" s="272"/>
      <c r="S244" s="272"/>
      <c r="T244" s="272"/>
      <c r="U244" s="272"/>
      <c r="V244" s="272"/>
      <c r="W244" s="272"/>
      <c r="X244" s="272"/>
      <c r="Y244" s="272"/>
      <c r="Z244" s="272"/>
    </row>
    <row r="245" spans="1:26" ht="15.75" customHeight="1">
      <c r="A245" s="272"/>
      <c r="B245" s="272"/>
      <c r="C245" s="272"/>
      <c r="D245" s="272"/>
      <c r="E245" s="272"/>
      <c r="F245" s="272"/>
      <c r="G245" s="262"/>
      <c r="H245" s="262"/>
      <c r="I245" s="262"/>
      <c r="J245" s="262"/>
      <c r="K245" s="281"/>
      <c r="L245" s="262"/>
      <c r="M245" s="262"/>
      <c r="N245" s="262"/>
      <c r="O245" s="272"/>
      <c r="P245" s="272"/>
      <c r="Q245" s="272"/>
      <c r="R245" s="272"/>
      <c r="S245" s="272"/>
      <c r="T245" s="272"/>
      <c r="U245" s="272"/>
      <c r="V245" s="272"/>
      <c r="W245" s="272"/>
      <c r="X245" s="272"/>
      <c r="Y245" s="272"/>
      <c r="Z245" s="272"/>
    </row>
    <row r="246" spans="1:26" ht="15.75" customHeight="1">
      <c r="A246" s="272"/>
      <c r="B246" s="272"/>
      <c r="C246" s="272"/>
      <c r="D246" s="272"/>
      <c r="E246" s="272"/>
      <c r="F246" s="272"/>
      <c r="G246" s="262"/>
      <c r="H246" s="262"/>
      <c r="I246" s="262"/>
      <c r="J246" s="262"/>
      <c r="K246" s="281"/>
      <c r="L246" s="262"/>
      <c r="M246" s="262"/>
      <c r="N246" s="262"/>
      <c r="O246" s="272"/>
      <c r="P246" s="272"/>
      <c r="Q246" s="272"/>
      <c r="R246" s="272"/>
      <c r="S246" s="272"/>
      <c r="T246" s="272"/>
      <c r="U246" s="272"/>
      <c r="V246" s="272"/>
      <c r="W246" s="272"/>
      <c r="X246" s="272"/>
      <c r="Y246" s="272"/>
      <c r="Z246" s="272"/>
    </row>
    <row r="247" spans="1:26" ht="15.75" customHeight="1">
      <c r="A247" s="272"/>
      <c r="B247" s="272"/>
      <c r="C247" s="272"/>
      <c r="D247" s="272"/>
      <c r="E247" s="272"/>
      <c r="F247" s="272"/>
      <c r="G247" s="262"/>
      <c r="H247" s="262"/>
      <c r="I247" s="262"/>
      <c r="J247" s="262"/>
      <c r="K247" s="281"/>
      <c r="L247" s="262"/>
      <c r="M247" s="262"/>
      <c r="N247" s="262"/>
      <c r="O247" s="272"/>
      <c r="P247" s="272"/>
      <c r="Q247" s="272"/>
      <c r="R247" s="272"/>
      <c r="S247" s="272"/>
      <c r="T247" s="272"/>
      <c r="U247" s="272"/>
      <c r="V247" s="272"/>
      <c r="W247" s="272"/>
      <c r="X247" s="272"/>
      <c r="Y247" s="272"/>
      <c r="Z247" s="272"/>
    </row>
    <row r="248" spans="1:26" ht="15.75" customHeight="1">
      <c r="A248" s="272"/>
      <c r="B248" s="272"/>
      <c r="C248" s="272"/>
      <c r="D248" s="272"/>
      <c r="E248" s="272"/>
      <c r="F248" s="272"/>
      <c r="G248" s="262"/>
      <c r="H248" s="262"/>
      <c r="I248" s="262"/>
      <c r="J248" s="262"/>
      <c r="K248" s="281"/>
      <c r="L248" s="262"/>
      <c r="M248" s="262"/>
      <c r="N248" s="262"/>
      <c r="O248" s="272"/>
      <c r="P248" s="272"/>
      <c r="Q248" s="272"/>
      <c r="R248" s="272"/>
      <c r="S248" s="272"/>
      <c r="T248" s="272"/>
      <c r="U248" s="272"/>
      <c r="V248" s="272"/>
      <c r="W248" s="272"/>
      <c r="X248" s="272"/>
      <c r="Y248" s="272"/>
      <c r="Z248" s="272"/>
    </row>
    <row r="249" spans="1:26" ht="15.75" customHeight="1">
      <c r="A249" s="272"/>
      <c r="B249" s="272"/>
      <c r="C249" s="272"/>
      <c r="D249" s="272"/>
      <c r="E249" s="272"/>
      <c r="F249" s="272"/>
      <c r="G249" s="262"/>
      <c r="H249" s="262"/>
      <c r="I249" s="262"/>
      <c r="J249" s="262"/>
      <c r="K249" s="281"/>
      <c r="L249" s="262"/>
      <c r="M249" s="262"/>
      <c r="N249" s="262"/>
      <c r="O249" s="272"/>
      <c r="P249" s="272"/>
      <c r="Q249" s="272"/>
      <c r="R249" s="272"/>
      <c r="S249" s="272"/>
      <c r="T249" s="272"/>
      <c r="U249" s="272"/>
      <c r="V249" s="272"/>
      <c r="W249" s="272"/>
      <c r="X249" s="272"/>
      <c r="Y249" s="272"/>
      <c r="Z249" s="272"/>
    </row>
    <row r="250" spans="1:26" ht="15.75" customHeight="1">
      <c r="A250" s="272"/>
      <c r="B250" s="272"/>
      <c r="C250" s="272"/>
      <c r="D250" s="272"/>
      <c r="E250" s="272"/>
      <c r="F250" s="272"/>
      <c r="G250" s="262"/>
      <c r="H250" s="262"/>
      <c r="I250" s="262"/>
      <c r="J250" s="262"/>
      <c r="K250" s="281"/>
      <c r="L250" s="262"/>
      <c r="M250" s="262"/>
      <c r="N250" s="262"/>
      <c r="O250" s="272"/>
      <c r="P250" s="272"/>
      <c r="Q250" s="272"/>
      <c r="R250" s="272"/>
      <c r="S250" s="272"/>
      <c r="T250" s="272"/>
      <c r="U250" s="272"/>
      <c r="V250" s="272"/>
      <c r="W250" s="272"/>
      <c r="X250" s="272"/>
      <c r="Y250" s="272"/>
      <c r="Z250" s="272"/>
    </row>
    <row r="251" spans="1:26" ht="15.75" customHeight="1">
      <c r="A251" s="272"/>
      <c r="B251" s="272"/>
      <c r="C251" s="272"/>
      <c r="D251" s="272"/>
      <c r="E251" s="272"/>
      <c r="F251" s="272"/>
      <c r="G251" s="262"/>
      <c r="H251" s="262"/>
      <c r="I251" s="262"/>
      <c r="J251" s="262"/>
      <c r="K251" s="281"/>
      <c r="L251" s="262"/>
      <c r="M251" s="262"/>
      <c r="N251" s="262"/>
      <c r="O251" s="272"/>
      <c r="P251" s="272"/>
      <c r="Q251" s="272"/>
      <c r="R251" s="272"/>
      <c r="S251" s="272"/>
      <c r="T251" s="272"/>
      <c r="U251" s="272"/>
      <c r="V251" s="272"/>
      <c r="W251" s="272"/>
      <c r="X251" s="272"/>
      <c r="Y251" s="272"/>
      <c r="Z251" s="272"/>
    </row>
    <row r="252" spans="1:26" ht="15.75" customHeight="1">
      <c r="A252" s="272"/>
      <c r="B252" s="272"/>
      <c r="C252" s="272"/>
      <c r="D252" s="272"/>
      <c r="E252" s="272"/>
      <c r="F252" s="272"/>
      <c r="G252" s="262"/>
      <c r="H252" s="262"/>
      <c r="I252" s="262"/>
      <c r="J252" s="262"/>
      <c r="K252" s="281"/>
      <c r="L252" s="262"/>
      <c r="M252" s="262"/>
      <c r="N252" s="262"/>
      <c r="O252" s="272"/>
      <c r="P252" s="272"/>
      <c r="Q252" s="272"/>
      <c r="R252" s="272"/>
      <c r="S252" s="272"/>
      <c r="T252" s="272"/>
      <c r="U252" s="272"/>
      <c r="V252" s="272"/>
      <c r="W252" s="272"/>
      <c r="X252" s="272"/>
      <c r="Y252" s="272"/>
      <c r="Z252" s="272"/>
    </row>
    <row r="253" spans="1:26" ht="15.75" customHeight="1">
      <c r="A253" s="272"/>
      <c r="B253" s="272"/>
      <c r="C253" s="272"/>
      <c r="D253" s="272"/>
      <c r="E253" s="272"/>
      <c r="F253" s="272"/>
      <c r="G253" s="262"/>
      <c r="H253" s="262"/>
      <c r="I253" s="262"/>
      <c r="J253" s="262"/>
      <c r="K253" s="281"/>
      <c r="L253" s="262"/>
      <c r="M253" s="262"/>
      <c r="N253" s="262"/>
      <c r="O253" s="272"/>
      <c r="P253" s="272"/>
      <c r="Q253" s="272"/>
      <c r="R253" s="272"/>
      <c r="S253" s="272"/>
      <c r="T253" s="272"/>
      <c r="U253" s="272"/>
      <c r="V253" s="272"/>
      <c r="W253" s="272"/>
      <c r="X253" s="272"/>
      <c r="Y253" s="272"/>
      <c r="Z253" s="272"/>
    </row>
    <row r="254" spans="1:26" ht="15.75" customHeight="1">
      <c r="A254" s="272"/>
      <c r="B254" s="272"/>
      <c r="C254" s="272"/>
      <c r="D254" s="272"/>
      <c r="E254" s="272"/>
      <c r="F254" s="272"/>
      <c r="G254" s="262"/>
      <c r="H254" s="262"/>
      <c r="I254" s="262"/>
      <c r="J254" s="262"/>
      <c r="K254" s="281"/>
      <c r="L254" s="262"/>
      <c r="M254" s="262"/>
      <c r="N254" s="262"/>
      <c r="O254" s="272"/>
      <c r="P254" s="272"/>
      <c r="Q254" s="272"/>
      <c r="R254" s="272"/>
      <c r="S254" s="272"/>
      <c r="T254" s="272"/>
      <c r="U254" s="272"/>
      <c r="V254" s="272"/>
      <c r="W254" s="272"/>
      <c r="X254" s="272"/>
      <c r="Y254" s="272"/>
      <c r="Z254" s="272"/>
    </row>
    <row r="255" spans="1:26" ht="15.75" customHeight="1">
      <c r="A255" s="272"/>
      <c r="B255" s="272"/>
      <c r="C255" s="272"/>
      <c r="D255" s="272"/>
      <c r="E255" s="272"/>
      <c r="F255" s="272"/>
      <c r="G255" s="262"/>
      <c r="H255" s="262"/>
      <c r="I255" s="262"/>
      <c r="J255" s="262"/>
      <c r="K255" s="281"/>
      <c r="L255" s="262"/>
      <c r="M255" s="262"/>
      <c r="N255" s="262"/>
      <c r="O255" s="272"/>
      <c r="P255" s="272"/>
      <c r="Q255" s="272"/>
      <c r="R255" s="272"/>
      <c r="S255" s="272"/>
      <c r="T255" s="272"/>
      <c r="U255" s="272"/>
      <c r="V255" s="272"/>
      <c r="W255" s="272"/>
      <c r="X255" s="272"/>
      <c r="Y255" s="272"/>
      <c r="Z255" s="272"/>
    </row>
    <row r="256" spans="1:26" ht="15.75" customHeight="1">
      <c r="A256" s="272"/>
      <c r="B256" s="272"/>
      <c r="C256" s="272"/>
      <c r="D256" s="272"/>
      <c r="E256" s="272"/>
      <c r="F256" s="272"/>
      <c r="G256" s="262"/>
      <c r="H256" s="262"/>
      <c r="I256" s="262"/>
      <c r="J256" s="262"/>
      <c r="K256" s="281"/>
      <c r="L256" s="262"/>
      <c r="M256" s="262"/>
      <c r="N256" s="262"/>
      <c r="O256" s="272"/>
      <c r="P256" s="272"/>
      <c r="Q256" s="272"/>
      <c r="R256" s="272"/>
      <c r="S256" s="272"/>
      <c r="T256" s="272"/>
      <c r="U256" s="272"/>
      <c r="V256" s="272"/>
      <c r="W256" s="272"/>
      <c r="X256" s="272"/>
      <c r="Y256" s="272"/>
      <c r="Z256" s="272"/>
    </row>
    <row r="257" spans="1:26" ht="15.75" customHeight="1">
      <c r="A257" s="272"/>
      <c r="B257" s="272"/>
      <c r="C257" s="272"/>
      <c r="D257" s="272"/>
      <c r="E257" s="272"/>
      <c r="F257" s="272"/>
      <c r="G257" s="262"/>
      <c r="H257" s="262"/>
      <c r="I257" s="262"/>
      <c r="J257" s="262"/>
      <c r="K257" s="281"/>
      <c r="L257" s="262"/>
      <c r="M257" s="262"/>
      <c r="N257" s="262"/>
      <c r="O257" s="272"/>
      <c r="P257" s="272"/>
      <c r="Q257" s="272"/>
      <c r="R257" s="272"/>
      <c r="S257" s="272"/>
      <c r="T257" s="272"/>
      <c r="U257" s="272"/>
      <c r="V257" s="272"/>
      <c r="W257" s="272"/>
      <c r="X257" s="272"/>
      <c r="Y257" s="272"/>
      <c r="Z257" s="272"/>
    </row>
    <row r="258" spans="1:26" ht="15.75" customHeight="1">
      <c r="A258" s="272"/>
      <c r="B258" s="272"/>
      <c r="C258" s="272"/>
      <c r="D258" s="272"/>
      <c r="E258" s="272"/>
      <c r="F258" s="272"/>
      <c r="G258" s="262"/>
      <c r="H258" s="262"/>
      <c r="I258" s="262"/>
      <c r="J258" s="262"/>
      <c r="K258" s="281"/>
      <c r="L258" s="262"/>
      <c r="M258" s="262"/>
      <c r="N258" s="262"/>
      <c r="O258" s="272"/>
      <c r="P258" s="272"/>
      <c r="Q258" s="272"/>
      <c r="R258" s="272"/>
      <c r="S258" s="272"/>
      <c r="T258" s="272"/>
      <c r="U258" s="272"/>
      <c r="V258" s="272"/>
      <c r="W258" s="272"/>
      <c r="X258" s="272"/>
      <c r="Y258" s="272"/>
      <c r="Z258" s="272"/>
    </row>
    <row r="259" spans="1:26" ht="15.75" customHeight="1">
      <c r="A259" s="272"/>
      <c r="B259" s="272"/>
      <c r="C259" s="272"/>
      <c r="D259" s="272"/>
      <c r="E259" s="272"/>
      <c r="F259" s="272"/>
      <c r="G259" s="262"/>
      <c r="H259" s="262"/>
      <c r="I259" s="262"/>
      <c r="J259" s="262"/>
      <c r="K259" s="281"/>
      <c r="L259" s="262"/>
      <c r="M259" s="262"/>
      <c r="N259" s="262"/>
      <c r="O259" s="272"/>
      <c r="P259" s="272"/>
      <c r="Q259" s="272"/>
      <c r="R259" s="272"/>
      <c r="S259" s="272"/>
      <c r="T259" s="272"/>
      <c r="U259" s="272"/>
      <c r="V259" s="272"/>
      <c r="W259" s="272"/>
      <c r="X259" s="272"/>
      <c r="Y259" s="272"/>
      <c r="Z259" s="272"/>
    </row>
    <row r="260" spans="1:26" ht="15.75" customHeight="1">
      <c r="A260" s="272"/>
      <c r="B260" s="272"/>
      <c r="C260" s="272"/>
      <c r="D260" s="272"/>
      <c r="E260" s="272"/>
      <c r="F260" s="272"/>
      <c r="G260" s="262"/>
      <c r="H260" s="262"/>
      <c r="I260" s="262"/>
      <c r="J260" s="262"/>
      <c r="K260" s="281"/>
      <c r="L260" s="262"/>
      <c r="M260" s="262"/>
      <c r="N260" s="262"/>
      <c r="O260" s="272"/>
      <c r="P260" s="272"/>
      <c r="Q260" s="272"/>
      <c r="R260" s="272"/>
      <c r="S260" s="272"/>
      <c r="T260" s="272"/>
      <c r="U260" s="272"/>
      <c r="V260" s="272"/>
      <c r="W260" s="272"/>
      <c r="X260" s="272"/>
      <c r="Y260" s="272"/>
      <c r="Z260" s="272"/>
    </row>
    <row r="261" spans="1:26" ht="15.75" customHeight="1">
      <c r="A261" s="272"/>
      <c r="B261" s="272"/>
      <c r="C261" s="272"/>
      <c r="D261" s="272"/>
      <c r="E261" s="272"/>
      <c r="F261" s="272"/>
      <c r="G261" s="262"/>
      <c r="H261" s="262"/>
      <c r="I261" s="262"/>
      <c r="J261" s="262"/>
      <c r="K261" s="281"/>
      <c r="L261" s="262"/>
      <c r="M261" s="262"/>
      <c r="N261" s="262"/>
      <c r="O261" s="272"/>
      <c r="P261" s="272"/>
      <c r="Q261" s="272"/>
      <c r="R261" s="272"/>
      <c r="S261" s="272"/>
      <c r="T261" s="272"/>
      <c r="U261" s="272"/>
      <c r="V261" s="272"/>
      <c r="W261" s="272"/>
      <c r="X261" s="272"/>
      <c r="Y261" s="272"/>
      <c r="Z261" s="272"/>
    </row>
    <row r="262" spans="1:26" ht="15.75" customHeight="1">
      <c r="A262" s="272"/>
      <c r="B262" s="272"/>
      <c r="C262" s="272"/>
      <c r="D262" s="272"/>
      <c r="E262" s="272"/>
      <c r="F262" s="272"/>
      <c r="G262" s="262"/>
      <c r="H262" s="262"/>
      <c r="I262" s="262"/>
      <c r="J262" s="262"/>
      <c r="K262" s="281"/>
      <c r="L262" s="262"/>
      <c r="M262" s="262"/>
      <c r="N262" s="262"/>
      <c r="O262" s="272"/>
      <c r="P262" s="272"/>
      <c r="Q262" s="272"/>
      <c r="R262" s="272"/>
      <c r="S262" s="272"/>
      <c r="T262" s="272"/>
      <c r="U262" s="272"/>
      <c r="V262" s="272"/>
      <c r="W262" s="272"/>
      <c r="X262" s="272"/>
      <c r="Y262" s="272"/>
      <c r="Z262" s="272"/>
    </row>
    <row r="263" spans="1:26" ht="15.75" customHeight="1">
      <c r="A263" s="272"/>
      <c r="B263" s="272"/>
      <c r="C263" s="272"/>
      <c r="D263" s="272"/>
      <c r="E263" s="272"/>
      <c r="F263" s="272"/>
      <c r="G263" s="262"/>
      <c r="H263" s="262"/>
      <c r="I263" s="262"/>
      <c r="J263" s="262"/>
      <c r="K263" s="281"/>
      <c r="L263" s="262"/>
      <c r="M263" s="262"/>
      <c r="N263" s="262"/>
      <c r="O263" s="272"/>
      <c r="P263" s="272"/>
      <c r="Q263" s="272"/>
      <c r="R263" s="272"/>
      <c r="S263" s="272"/>
      <c r="T263" s="272"/>
      <c r="U263" s="272"/>
      <c r="V263" s="272"/>
      <c r="W263" s="272"/>
      <c r="X263" s="272"/>
      <c r="Y263" s="272"/>
      <c r="Z263" s="272"/>
    </row>
    <row r="264" spans="1:26" ht="15.75" customHeight="1">
      <c r="A264" s="272"/>
      <c r="B264" s="272"/>
      <c r="C264" s="272"/>
      <c r="D264" s="272"/>
      <c r="E264" s="272"/>
      <c r="F264" s="272"/>
      <c r="G264" s="262"/>
      <c r="H264" s="262"/>
      <c r="I264" s="262"/>
      <c r="J264" s="262"/>
      <c r="K264" s="281"/>
      <c r="L264" s="262"/>
      <c r="M264" s="262"/>
      <c r="N264" s="262"/>
      <c r="O264" s="272"/>
      <c r="P264" s="272"/>
      <c r="Q264" s="272"/>
      <c r="R264" s="272"/>
      <c r="S264" s="272"/>
      <c r="T264" s="272"/>
      <c r="U264" s="272"/>
      <c r="V264" s="272"/>
      <c r="W264" s="272"/>
      <c r="X264" s="272"/>
      <c r="Y264" s="272"/>
      <c r="Z264" s="272"/>
    </row>
    <row r="265" spans="1:26" ht="15.75" customHeight="1">
      <c r="A265" s="272"/>
      <c r="B265" s="272"/>
      <c r="C265" s="272"/>
      <c r="D265" s="272"/>
      <c r="E265" s="272"/>
      <c r="F265" s="272"/>
      <c r="G265" s="262"/>
      <c r="H265" s="262"/>
      <c r="I265" s="262"/>
      <c r="J265" s="262"/>
      <c r="K265" s="281"/>
      <c r="L265" s="262"/>
      <c r="M265" s="262"/>
      <c r="N265" s="262"/>
      <c r="O265" s="272"/>
      <c r="P265" s="272"/>
      <c r="Q265" s="272"/>
      <c r="R265" s="272"/>
      <c r="S265" s="272"/>
      <c r="T265" s="272"/>
      <c r="U265" s="272"/>
      <c r="V265" s="272"/>
      <c r="W265" s="272"/>
      <c r="X265" s="272"/>
      <c r="Y265" s="272"/>
      <c r="Z265" s="272"/>
    </row>
    <row r="266" spans="1:26" ht="15.75" customHeight="1">
      <c r="A266" s="272"/>
      <c r="B266" s="272"/>
      <c r="C266" s="272"/>
      <c r="D266" s="272"/>
      <c r="E266" s="272"/>
      <c r="F266" s="272"/>
      <c r="G266" s="262"/>
      <c r="H266" s="262"/>
      <c r="I266" s="262"/>
      <c r="J266" s="262"/>
      <c r="K266" s="281"/>
      <c r="L266" s="262"/>
      <c r="M266" s="262"/>
      <c r="N266" s="262"/>
      <c r="O266" s="272"/>
      <c r="P266" s="272"/>
      <c r="Q266" s="272"/>
      <c r="R266" s="272"/>
      <c r="S266" s="272"/>
      <c r="T266" s="272"/>
      <c r="U266" s="272"/>
      <c r="V266" s="272"/>
      <c r="W266" s="272"/>
      <c r="X266" s="272"/>
      <c r="Y266" s="272"/>
      <c r="Z266" s="272"/>
    </row>
    <row r="267" spans="1:26" ht="15.75" customHeight="1">
      <c r="A267" s="272"/>
      <c r="B267" s="272"/>
      <c r="C267" s="272"/>
      <c r="D267" s="272"/>
      <c r="E267" s="272"/>
      <c r="F267" s="272"/>
      <c r="G267" s="262"/>
      <c r="H267" s="262"/>
      <c r="I267" s="262"/>
      <c r="J267" s="262"/>
      <c r="K267" s="281"/>
      <c r="L267" s="262"/>
      <c r="M267" s="262"/>
      <c r="N267" s="262"/>
      <c r="O267" s="272"/>
      <c r="P267" s="272"/>
      <c r="Q267" s="272"/>
      <c r="R267" s="272"/>
      <c r="S267" s="272"/>
      <c r="T267" s="272"/>
      <c r="U267" s="272"/>
      <c r="V267" s="272"/>
      <c r="W267" s="272"/>
      <c r="X267" s="272"/>
      <c r="Y267" s="272"/>
      <c r="Z267" s="272"/>
    </row>
    <row r="268" spans="1:26" ht="15.75" customHeight="1">
      <c r="A268" s="272"/>
      <c r="B268" s="272"/>
      <c r="C268" s="272"/>
      <c r="D268" s="272"/>
      <c r="E268" s="272"/>
      <c r="F268" s="272"/>
      <c r="G268" s="262"/>
      <c r="H268" s="262"/>
      <c r="I268" s="262"/>
      <c r="J268" s="262"/>
      <c r="K268" s="281"/>
      <c r="L268" s="262"/>
      <c r="M268" s="262"/>
      <c r="N268" s="262"/>
      <c r="O268" s="272"/>
      <c r="P268" s="272"/>
      <c r="Q268" s="272"/>
      <c r="R268" s="272"/>
      <c r="S268" s="272"/>
      <c r="T268" s="272"/>
      <c r="U268" s="272"/>
      <c r="V268" s="272"/>
      <c r="W268" s="272"/>
      <c r="X268" s="272"/>
      <c r="Y268" s="272"/>
      <c r="Z268" s="272"/>
    </row>
    <row r="269" spans="1:26" ht="15.75" customHeight="1">
      <c r="A269" s="272"/>
      <c r="B269" s="272"/>
      <c r="C269" s="272"/>
      <c r="D269" s="272"/>
      <c r="E269" s="272"/>
      <c r="F269" s="272"/>
      <c r="G269" s="262"/>
      <c r="H269" s="262"/>
      <c r="I269" s="262"/>
      <c r="J269" s="262"/>
      <c r="K269" s="281"/>
      <c r="L269" s="262"/>
      <c r="M269" s="262"/>
      <c r="N269" s="262"/>
      <c r="O269" s="272"/>
      <c r="P269" s="272"/>
      <c r="Q269" s="272"/>
      <c r="R269" s="272"/>
      <c r="S269" s="272"/>
      <c r="T269" s="272"/>
      <c r="U269" s="272"/>
      <c r="V269" s="272"/>
      <c r="W269" s="272"/>
      <c r="X269" s="272"/>
      <c r="Y269" s="272"/>
      <c r="Z269" s="272"/>
    </row>
    <row r="270" spans="1:26" ht="15.75" customHeight="1">
      <c r="A270" s="272"/>
      <c r="B270" s="272"/>
      <c r="C270" s="272"/>
      <c r="D270" s="272"/>
      <c r="E270" s="272"/>
      <c r="F270" s="272"/>
      <c r="G270" s="262"/>
      <c r="H270" s="262"/>
      <c r="I270" s="262"/>
      <c r="J270" s="262"/>
      <c r="K270" s="281"/>
      <c r="L270" s="262"/>
      <c r="M270" s="262"/>
      <c r="N270" s="262"/>
      <c r="O270" s="272"/>
      <c r="P270" s="272"/>
      <c r="Q270" s="272"/>
      <c r="R270" s="272"/>
      <c r="S270" s="272"/>
      <c r="T270" s="272"/>
      <c r="U270" s="272"/>
      <c r="V270" s="272"/>
      <c r="W270" s="272"/>
      <c r="X270" s="272"/>
      <c r="Y270" s="272"/>
      <c r="Z270" s="272"/>
    </row>
    <row r="271" spans="1:26" ht="15.75" customHeight="1">
      <c r="A271" s="272"/>
      <c r="B271" s="272"/>
      <c r="C271" s="272"/>
      <c r="D271" s="272"/>
      <c r="E271" s="272"/>
      <c r="F271" s="272"/>
      <c r="G271" s="262"/>
      <c r="H271" s="262"/>
      <c r="I271" s="262"/>
      <c r="J271" s="262"/>
      <c r="K271" s="281"/>
      <c r="L271" s="262"/>
      <c r="M271" s="262"/>
      <c r="N271" s="262"/>
      <c r="O271" s="272"/>
      <c r="P271" s="272"/>
      <c r="Q271" s="272"/>
      <c r="R271" s="272"/>
      <c r="S271" s="272"/>
      <c r="T271" s="272"/>
      <c r="U271" s="272"/>
      <c r="V271" s="272"/>
      <c r="W271" s="272"/>
      <c r="X271" s="272"/>
      <c r="Y271" s="272"/>
      <c r="Z271" s="272"/>
    </row>
    <row r="272" spans="1:26" ht="15.75" customHeight="1">
      <c r="A272" s="272"/>
      <c r="B272" s="272"/>
      <c r="C272" s="272"/>
      <c r="D272" s="272"/>
      <c r="E272" s="272"/>
      <c r="F272" s="272"/>
      <c r="G272" s="262"/>
      <c r="H272" s="262"/>
      <c r="I272" s="262"/>
      <c r="J272" s="262"/>
      <c r="K272" s="281"/>
      <c r="L272" s="262"/>
      <c r="M272" s="262"/>
      <c r="N272" s="262"/>
      <c r="O272" s="272"/>
      <c r="P272" s="272"/>
      <c r="Q272" s="272"/>
      <c r="R272" s="272"/>
      <c r="S272" s="272"/>
      <c r="T272" s="272"/>
      <c r="U272" s="272"/>
      <c r="V272" s="272"/>
      <c r="W272" s="272"/>
      <c r="X272" s="272"/>
      <c r="Y272" s="272"/>
      <c r="Z272" s="272"/>
    </row>
    <row r="273" spans="1:26" ht="15.75" customHeight="1">
      <c r="A273" s="272"/>
      <c r="B273" s="272"/>
      <c r="C273" s="272"/>
      <c r="D273" s="272"/>
      <c r="E273" s="272"/>
      <c r="F273" s="272"/>
      <c r="G273" s="262"/>
      <c r="H273" s="262"/>
      <c r="I273" s="262"/>
      <c r="J273" s="262"/>
      <c r="K273" s="281"/>
      <c r="L273" s="262"/>
      <c r="M273" s="262"/>
      <c r="N273" s="262"/>
      <c r="O273" s="272"/>
      <c r="P273" s="272"/>
      <c r="Q273" s="272"/>
      <c r="R273" s="272"/>
      <c r="S273" s="272"/>
      <c r="T273" s="272"/>
      <c r="U273" s="272"/>
      <c r="V273" s="272"/>
      <c r="W273" s="272"/>
      <c r="X273" s="272"/>
      <c r="Y273" s="272"/>
      <c r="Z273" s="272"/>
    </row>
    <row r="274" spans="1:26" ht="15.75" customHeight="1">
      <c r="A274" s="272"/>
      <c r="B274" s="272"/>
      <c r="C274" s="272"/>
      <c r="D274" s="272"/>
      <c r="E274" s="272"/>
      <c r="F274" s="272"/>
      <c r="G274" s="262"/>
      <c r="H274" s="262"/>
      <c r="I274" s="262"/>
      <c r="J274" s="262"/>
      <c r="K274" s="281"/>
      <c r="L274" s="262"/>
      <c r="M274" s="262"/>
      <c r="N274" s="262"/>
      <c r="O274" s="272"/>
      <c r="P274" s="272"/>
      <c r="Q274" s="272"/>
      <c r="R274" s="272"/>
      <c r="S274" s="272"/>
      <c r="T274" s="272"/>
      <c r="U274" s="272"/>
      <c r="V274" s="272"/>
      <c r="W274" s="272"/>
      <c r="X274" s="272"/>
      <c r="Y274" s="272"/>
      <c r="Z274" s="272"/>
    </row>
    <row r="275" spans="1:26" ht="15.75" customHeight="1">
      <c r="A275" s="272"/>
      <c r="B275" s="272"/>
      <c r="C275" s="272"/>
      <c r="D275" s="272"/>
      <c r="E275" s="272"/>
      <c r="F275" s="272"/>
      <c r="G275" s="262"/>
      <c r="H275" s="262"/>
      <c r="I275" s="262"/>
      <c r="J275" s="262"/>
      <c r="K275" s="281"/>
      <c r="L275" s="262"/>
      <c r="M275" s="262"/>
      <c r="N275" s="262"/>
      <c r="O275" s="272"/>
      <c r="P275" s="272"/>
      <c r="Q275" s="272"/>
      <c r="R275" s="272"/>
      <c r="S275" s="272"/>
      <c r="T275" s="272"/>
      <c r="U275" s="272"/>
      <c r="V275" s="272"/>
      <c r="W275" s="272"/>
      <c r="X275" s="272"/>
      <c r="Y275" s="272"/>
      <c r="Z275" s="272"/>
    </row>
    <row r="276" spans="1:26" ht="15.75" customHeight="1">
      <c r="A276" s="272"/>
      <c r="B276" s="272"/>
      <c r="C276" s="272"/>
      <c r="D276" s="272"/>
      <c r="E276" s="272"/>
      <c r="F276" s="272"/>
      <c r="G276" s="262"/>
      <c r="H276" s="262"/>
      <c r="I276" s="262"/>
      <c r="J276" s="262"/>
      <c r="K276" s="281"/>
      <c r="L276" s="262"/>
      <c r="M276" s="262"/>
      <c r="N276" s="262"/>
      <c r="O276" s="272"/>
      <c r="P276" s="272"/>
      <c r="Q276" s="272"/>
      <c r="R276" s="272"/>
      <c r="S276" s="272"/>
      <c r="T276" s="272"/>
      <c r="U276" s="272"/>
      <c r="V276" s="272"/>
      <c r="W276" s="272"/>
      <c r="X276" s="272"/>
      <c r="Y276" s="272"/>
      <c r="Z276" s="272"/>
    </row>
    <row r="277" spans="1:26" ht="15.75" customHeight="1">
      <c r="A277" s="272"/>
      <c r="B277" s="272"/>
      <c r="C277" s="272"/>
      <c r="D277" s="272"/>
      <c r="E277" s="272"/>
      <c r="F277" s="272"/>
      <c r="G277" s="262"/>
      <c r="H277" s="262"/>
      <c r="I277" s="262"/>
      <c r="J277" s="262"/>
      <c r="K277" s="281"/>
      <c r="L277" s="262"/>
      <c r="M277" s="262"/>
      <c r="N277" s="262"/>
      <c r="O277" s="272"/>
      <c r="P277" s="272"/>
      <c r="Q277" s="272"/>
      <c r="R277" s="272"/>
      <c r="S277" s="272"/>
      <c r="T277" s="272"/>
      <c r="U277" s="272"/>
      <c r="V277" s="272"/>
      <c r="W277" s="272"/>
      <c r="X277" s="272"/>
      <c r="Y277" s="272"/>
      <c r="Z277" s="272"/>
    </row>
    <row r="278" spans="1:26" ht="15.75" customHeight="1">
      <c r="A278" s="272"/>
      <c r="B278" s="272"/>
      <c r="C278" s="272"/>
      <c r="D278" s="272"/>
      <c r="E278" s="272"/>
      <c r="F278" s="272"/>
      <c r="G278" s="262"/>
      <c r="H278" s="262"/>
      <c r="I278" s="262"/>
      <c r="J278" s="262"/>
      <c r="K278" s="281"/>
      <c r="L278" s="262"/>
      <c r="M278" s="262"/>
      <c r="N278" s="262"/>
      <c r="O278" s="272"/>
      <c r="P278" s="272"/>
      <c r="Q278" s="272"/>
      <c r="R278" s="272"/>
      <c r="S278" s="272"/>
      <c r="T278" s="272"/>
      <c r="U278" s="272"/>
      <c r="V278" s="272"/>
      <c r="W278" s="272"/>
      <c r="X278" s="272"/>
      <c r="Y278" s="272"/>
      <c r="Z278" s="272"/>
    </row>
    <row r="279" spans="1:26" ht="15.75" customHeight="1">
      <c r="A279" s="272"/>
      <c r="B279" s="272"/>
      <c r="C279" s="272"/>
      <c r="D279" s="272"/>
      <c r="E279" s="272"/>
      <c r="F279" s="272"/>
      <c r="G279" s="262"/>
      <c r="H279" s="262"/>
      <c r="I279" s="262"/>
      <c r="J279" s="262"/>
      <c r="K279" s="281"/>
      <c r="L279" s="262"/>
      <c r="M279" s="262"/>
      <c r="N279" s="262"/>
      <c r="O279" s="272"/>
      <c r="P279" s="272"/>
      <c r="Q279" s="272"/>
      <c r="R279" s="272"/>
      <c r="S279" s="272"/>
      <c r="T279" s="272"/>
      <c r="U279" s="272"/>
      <c r="V279" s="272"/>
      <c r="W279" s="272"/>
      <c r="X279" s="272"/>
      <c r="Y279" s="272"/>
      <c r="Z279" s="272"/>
    </row>
    <row r="280" spans="1:26" ht="15.75" customHeight="1">
      <c r="A280" s="272"/>
      <c r="B280" s="272"/>
      <c r="C280" s="272"/>
      <c r="D280" s="272"/>
      <c r="E280" s="272"/>
      <c r="F280" s="272"/>
      <c r="G280" s="262"/>
      <c r="H280" s="262"/>
      <c r="I280" s="262"/>
      <c r="J280" s="262"/>
      <c r="K280" s="281"/>
      <c r="L280" s="262"/>
      <c r="M280" s="262"/>
      <c r="N280" s="262"/>
      <c r="O280" s="272"/>
      <c r="P280" s="272"/>
      <c r="Q280" s="272"/>
      <c r="R280" s="272"/>
      <c r="S280" s="272"/>
      <c r="T280" s="272"/>
      <c r="U280" s="272"/>
      <c r="V280" s="272"/>
      <c r="W280" s="272"/>
      <c r="X280" s="272"/>
      <c r="Y280" s="272"/>
      <c r="Z280" s="272"/>
    </row>
    <row r="281" spans="1:26" ht="15.75" customHeight="1">
      <c r="A281" s="272"/>
      <c r="B281" s="272"/>
      <c r="C281" s="272"/>
      <c r="D281" s="272"/>
      <c r="E281" s="272"/>
      <c r="F281" s="272"/>
      <c r="G281" s="262"/>
      <c r="H281" s="262"/>
      <c r="I281" s="262"/>
      <c r="J281" s="262"/>
      <c r="K281" s="281"/>
      <c r="L281" s="262"/>
      <c r="M281" s="262"/>
      <c r="N281" s="262"/>
      <c r="O281" s="272"/>
      <c r="P281" s="272"/>
      <c r="Q281" s="272"/>
      <c r="R281" s="272"/>
      <c r="S281" s="272"/>
      <c r="T281" s="272"/>
      <c r="U281" s="272"/>
      <c r="V281" s="272"/>
      <c r="W281" s="272"/>
      <c r="X281" s="272"/>
      <c r="Y281" s="272"/>
      <c r="Z281" s="272"/>
    </row>
    <row r="282" spans="1:26" ht="15.75" customHeight="1">
      <c r="A282" s="272"/>
      <c r="B282" s="272"/>
      <c r="C282" s="272"/>
      <c r="D282" s="272"/>
      <c r="E282" s="272"/>
      <c r="F282" s="272"/>
      <c r="G282" s="262"/>
      <c r="H282" s="262"/>
      <c r="I282" s="262"/>
      <c r="J282" s="262"/>
      <c r="K282" s="281"/>
      <c r="L282" s="262"/>
      <c r="M282" s="262"/>
      <c r="N282" s="262"/>
      <c r="O282" s="272"/>
      <c r="P282" s="272"/>
      <c r="Q282" s="272"/>
      <c r="R282" s="272"/>
      <c r="S282" s="272"/>
      <c r="T282" s="272"/>
      <c r="U282" s="272"/>
      <c r="V282" s="272"/>
      <c r="W282" s="272"/>
      <c r="X282" s="272"/>
      <c r="Y282" s="272"/>
      <c r="Z282" s="272"/>
    </row>
    <row r="283" spans="1:26" ht="15.75" customHeight="1">
      <c r="A283" s="272"/>
      <c r="B283" s="272"/>
      <c r="C283" s="272"/>
      <c r="D283" s="272"/>
      <c r="E283" s="272"/>
      <c r="F283" s="272"/>
      <c r="G283" s="262"/>
      <c r="H283" s="262"/>
      <c r="I283" s="262"/>
      <c r="J283" s="262"/>
      <c r="K283" s="281"/>
      <c r="L283" s="262"/>
      <c r="M283" s="262"/>
      <c r="N283" s="262"/>
      <c r="O283" s="272"/>
      <c r="P283" s="272"/>
      <c r="Q283" s="272"/>
      <c r="R283" s="272"/>
      <c r="S283" s="272"/>
      <c r="T283" s="272"/>
      <c r="U283" s="272"/>
      <c r="V283" s="272"/>
      <c r="W283" s="272"/>
      <c r="X283" s="272"/>
      <c r="Y283" s="272"/>
      <c r="Z283" s="272"/>
    </row>
    <row r="284" spans="1:26" ht="15.75" customHeight="1">
      <c r="A284" s="272"/>
      <c r="B284" s="272"/>
      <c r="C284" s="272"/>
      <c r="D284" s="272"/>
      <c r="E284" s="272"/>
      <c r="F284" s="272"/>
      <c r="G284" s="262"/>
      <c r="H284" s="262"/>
      <c r="I284" s="262"/>
      <c r="J284" s="262"/>
      <c r="K284" s="281"/>
      <c r="L284" s="262"/>
      <c r="M284" s="262"/>
      <c r="N284" s="262"/>
      <c r="O284" s="272"/>
      <c r="P284" s="272"/>
      <c r="Q284" s="272"/>
      <c r="R284" s="272"/>
      <c r="S284" s="272"/>
      <c r="T284" s="272"/>
      <c r="U284" s="272"/>
      <c r="V284" s="272"/>
      <c r="W284" s="272"/>
      <c r="X284" s="272"/>
      <c r="Y284" s="272"/>
      <c r="Z284" s="272"/>
    </row>
    <row r="285" spans="1:26" ht="15.75" customHeight="1">
      <c r="A285" s="272"/>
      <c r="B285" s="272"/>
      <c r="C285" s="272"/>
      <c r="D285" s="272"/>
      <c r="E285" s="272"/>
      <c r="F285" s="272"/>
      <c r="G285" s="262"/>
      <c r="H285" s="262"/>
      <c r="I285" s="262"/>
      <c r="J285" s="262"/>
      <c r="K285" s="281"/>
      <c r="L285" s="262"/>
      <c r="M285" s="262"/>
      <c r="N285" s="262"/>
      <c r="O285" s="272"/>
      <c r="P285" s="272"/>
      <c r="Q285" s="272"/>
      <c r="R285" s="272"/>
      <c r="S285" s="272"/>
      <c r="T285" s="272"/>
      <c r="U285" s="272"/>
      <c r="V285" s="272"/>
      <c r="W285" s="272"/>
      <c r="X285" s="272"/>
      <c r="Y285" s="272"/>
      <c r="Z285" s="272"/>
    </row>
    <row r="286" spans="1:26" ht="15.75" customHeight="1">
      <c r="A286" s="272"/>
      <c r="B286" s="272"/>
      <c r="C286" s="272"/>
      <c r="D286" s="272"/>
      <c r="E286" s="272"/>
      <c r="F286" s="272"/>
      <c r="G286" s="262"/>
      <c r="H286" s="262"/>
      <c r="I286" s="262"/>
      <c r="J286" s="262"/>
      <c r="K286" s="281"/>
      <c r="L286" s="262"/>
      <c r="M286" s="262"/>
      <c r="N286" s="262"/>
      <c r="O286" s="272"/>
      <c r="P286" s="272"/>
      <c r="Q286" s="272"/>
      <c r="R286" s="272"/>
      <c r="S286" s="272"/>
      <c r="T286" s="272"/>
      <c r="U286" s="272"/>
      <c r="V286" s="272"/>
      <c r="W286" s="272"/>
      <c r="X286" s="272"/>
      <c r="Y286" s="272"/>
      <c r="Z286" s="272"/>
    </row>
    <row r="287" spans="1:26" ht="15.75" customHeight="1">
      <c r="A287" s="272"/>
      <c r="B287" s="272"/>
      <c r="C287" s="272"/>
      <c r="D287" s="272"/>
      <c r="E287" s="272"/>
      <c r="F287" s="272"/>
      <c r="G287" s="262"/>
      <c r="H287" s="262"/>
      <c r="I287" s="262"/>
      <c r="J287" s="262"/>
      <c r="K287" s="281"/>
      <c r="L287" s="262"/>
      <c r="M287" s="262"/>
      <c r="N287" s="262"/>
      <c r="O287" s="272"/>
      <c r="P287" s="272"/>
      <c r="Q287" s="272"/>
      <c r="R287" s="272"/>
      <c r="S287" s="272"/>
      <c r="T287" s="272"/>
      <c r="U287" s="272"/>
      <c r="V287" s="272"/>
      <c r="W287" s="272"/>
      <c r="X287" s="272"/>
      <c r="Y287" s="272"/>
      <c r="Z287" s="272"/>
    </row>
    <row r="288" spans="1:26" ht="15.75" customHeight="1">
      <c r="A288" s="272"/>
      <c r="B288" s="272"/>
      <c r="C288" s="272"/>
      <c r="D288" s="272"/>
      <c r="E288" s="272"/>
      <c r="F288" s="272"/>
      <c r="G288" s="262"/>
      <c r="H288" s="262"/>
      <c r="I288" s="262"/>
      <c r="J288" s="262"/>
      <c r="K288" s="281"/>
      <c r="L288" s="262"/>
      <c r="M288" s="262"/>
      <c r="N288" s="262"/>
      <c r="O288" s="272"/>
      <c r="P288" s="272"/>
      <c r="Q288" s="272"/>
      <c r="R288" s="272"/>
      <c r="S288" s="272"/>
      <c r="T288" s="272"/>
      <c r="U288" s="272"/>
      <c r="V288" s="272"/>
      <c r="W288" s="272"/>
      <c r="X288" s="272"/>
      <c r="Y288" s="272"/>
      <c r="Z288" s="272"/>
    </row>
    <row r="289" spans="1:26" ht="15.75" customHeight="1">
      <c r="A289" s="272"/>
      <c r="B289" s="272"/>
      <c r="C289" s="272"/>
      <c r="D289" s="272"/>
      <c r="E289" s="272"/>
      <c r="F289" s="272"/>
      <c r="G289" s="262"/>
      <c r="H289" s="262"/>
      <c r="I289" s="262"/>
      <c r="J289" s="262"/>
      <c r="K289" s="281"/>
      <c r="L289" s="262"/>
      <c r="M289" s="262"/>
      <c r="N289" s="262"/>
      <c r="O289" s="272"/>
      <c r="P289" s="272"/>
      <c r="Q289" s="272"/>
      <c r="R289" s="272"/>
      <c r="S289" s="272"/>
      <c r="T289" s="272"/>
      <c r="U289" s="272"/>
      <c r="V289" s="272"/>
      <c r="W289" s="272"/>
      <c r="X289" s="272"/>
      <c r="Y289" s="272"/>
      <c r="Z289" s="272"/>
    </row>
    <row r="290" spans="1:26" ht="15.75" customHeight="1">
      <c r="A290" s="272"/>
      <c r="B290" s="272"/>
      <c r="C290" s="272"/>
      <c r="D290" s="272"/>
      <c r="E290" s="272"/>
      <c r="F290" s="272"/>
      <c r="G290" s="262"/>
      <c r="H290" s="262"/>
      <c r="I290" s="262"/>
      <c r="J290" s="262"/>
      <c r="K290" s="281"/>
      <c r="L290" s="262"/>
      <c r="M290" s="262"/>
      <c r="N290" s="262"/>
      <c r="O290" s="272"/>
      <c r="P290" s="272"/>
      <c r="Q290" s="272"/>
      <c r="R290" s="272"/>
      <c r="S290" s="272"/>
      <c r="T290" s="272"/>
      <c r="U290" s="272"/>
      <c r="V290" s="272"/>
      <c r="W290" s="272"/>
      <c r="X290" s="272"/>
      <c r="Y290" s="272"/>
      <c r="Z290" s="272"/>
    </row>
    <row r="291" spans="1:26" ht="15.75" customHeight="1">
      <c r="A291" s="272"/>
      <c r="B291" s="272"/>
      <c r="C291" s="272"/>
      <c r="D291" s="272"/>
      <c r="E291" s="272"/>
      <c r="F291" s="272"/>
      <c r="G291" s="262"/>
      <c r="H291" s="262"/>
      <c r="I291" s="262"/>
      <c r="J291" s="262"/>
      <c r="K291" s="281"/>
      <c r="L291" s="262"/>
      <c r="M291" s="262"/>
      <c r="N291" s="262"/>
      <c r="O291" s="272"/>
      <c r="P291" s="272"/>
      <c r="Q291" s="272"/>
      <c r="R291" s="272"/>
      <c r="S291" s="272"/>
      <c r="T291" s="272"/>
      <c r="U291" s="272"/>
      <c r="V291" s="272"/>
      <c r="W291" s="272"/>
      <c r="X291" s="272"/>
      <c r="Y291" s="272"/>
      <c r="Z291" s="272"/>
    </row>
    <row r="292" spans="1:26" ht="15.75" customHeight="1">
      <c r="A292" s="272"/>
      <c r="B292" s="272"/>
      <c r="C292" s="272"/>
      <c r="D292" s="272"/>
      <c r="E292" s="272"/>
      <c r="F292" s="272"/>
      <c r="G292" s="262"/>
      <c r="H292" s="262"/>
      <c r="I292" s="262"/>
      <c r="J292" s="262"/>
      <c r="K292" s="281"/>
      <c r="L292" s="262"/>
      <c r="M292" s="262"/>
      <c r="N292" s="262"/>
      <c r="O292" s="272"/>
      <c r="P292" s="272"/>
      <c r="Q292" s="272"/>
      <c r="R292" s="272"/>
      <c r="S292" s="272"/>
      <c r="T292" s="272"/>
      <c r="U292" s="272"/>
      <c r="V292" s="272"/>
      <c r="W292" s="272"/>
      <c r="X292" s="272"/>
      <c r="Y292" s="272"/>
      <c r="Z292" s="272"/>
    </row>
    <row r="293" spans="1:26" ht="15.75" customHeight="1">
      <c r="A293" s="272"/>
      <c r="B293" s="272"/>
      <c r="C293" s="272"/>
      <c r="D293" s="272"/>
      <c r="E293" s="272"/>
      <c r="F293" s="272"/>
      <c r="G293" s="262"/>
      <c r="H293" s="262"/>
      <c r="I293" s="262"/>
      <c r="J293" s="262"/>
      <c r="K293" s="281"/>
      <c r="L293" s="262"/>
      <c r="M293" s="262"/>
      <c r="N293" s="262"/>
      <c r="O293" s="272"/>
      <c r="P293" s="272"/>
      <c r="Q293" s="272"/>
      <c r="R293" s="272"/>
      <c r="S293" s="272"/>
      <c r="T293" s="272"/>
      <c r="U293" s="272"/>
      <c r="V293" s="272"/>
      <c r="W293" s="272"/>
      <c r="X293" s="272"/>
      <c r="Y293" s="272"/>
      <c r="Z293" s="272"/>
    </row>
    <row r="294" spans="1:26" ht="15.75" customHeight="1">
      <c r="A294" s="272"/>
      <c r="B294" s="272"/>
      <c r="C294" s="272"/>
      <c r="D294" s="272"/>
      <c r="E294" s="272"/>
      <c r="F294" s="272"/>
      <c r="G294" s="262"/>
      <c r="H294" s="262"/>
      <c r="I294" s="262"/>
      <c r="J294" s="262"/>
      <c r="K294" s="281"/>
      <c r="L294" s="262"/>
      <c r="M294" s="262"/>
      <c r="N294" s="262"/>
      <c r="O294" s="272"/>
      <c r="P294" s="272"/>
      <c r="Q294" s="272"/>
      <c r="R294" s="272"/>
      <c r="S294" s="272"/>
      <c r="T294" s="272"/>
      <c r="U294" s="272"/>
      <c r="V294" s="272"/>
      <c r="W294" s="272"/>
      <c r="X294" s="272"/>
      <c r="Y294" s="272"/>
      <c r="Z294" s="272"/>
    </row>
    <row r="295" spans="1:26" ht="15.75" customHeight="1">
      <c r="A295" s="272"/>
      <c r="B295" s="272"/>
      <c r="C295" s="272"/>
      <c r="D295" s="272"/>
      <c r="E295" s="272"/>
      <c r="F295" s="272"/>
      <c r="G295" s="262"/>
      <c r="H295" s="262"/>
      <c r="I295" s="262"/>
      <c r="J295" s="262"/>
      <c r="K295" s="281"/>
      <c r="L295" s="262"/>
      <c r="M295" s="262"/>
      <c r="N295" s="262"/>
      <c r="O295" s="272"/>
      <c r="P295" s="272"/>
      <c r="Q295" s="272"/>
      <c r="R295" s="272"/>
      <c r="S295" s="272"/>
      <c r="T295" s="272"/>
      <c r="U295" s="272"/>
      <c r="V295" s="272"/>
      <c r="W295" s="272"/>
      <c r="X295" s="272"/>
      <c r="Y295" s="272"/>
      <c r="Z295" s="272"/>
    </row>
    <row r="296" spans="1:26" ht="15.75" customHeight="1">
      <c r="A296" s="272"/>
      <c r="B296" s="272"/>
      <c r="C296" s="272"/>
      <c r="D296" s="272"/>
      <c r="E296" s="272"/>
      <c r="F296" s="272"/>
      <c r="G296" s="262"/>
      <c r="H296" s="262"/>
      <c r="I296" s="262"/>
      <c r="J296" s="262"/>
      <c r="K296" s="281"/>
      <c r="L296" s="262"/>
      <c r="M296" s="262"/>
      <c r="N296" s="262"/>
      <c r="O296" s="272"/>
      <c r="P296" s="272"/>
      <c r="Q296" s="272"/>
      <c r="R296" s="272"/>
      <c r="S296" s="272"/>
      <c r="T296" s="272"/>
      <c r="U296" s="272"/>
      <c r="V296" s="272"/>
      <c r="W296" s="272"/>
      <c r="X296" s="272"/>
      <c r="Y296" s="272"/>
      <c r="Z296" s="272"/>
    </row>
    <row r="297" spans="1:26" ht="15.75" customHeight="1">
      <c r="A297" s="272"/>
      <c r="B297" s="272"/>
      <c r="C297" s="272"/>
      <c r="D297" s="272"/>
      <c r="E297" s="272"/>
      <c r="F297" s="272"/>
      <c r="G297" s="262"/>
      <c r="H297" s="262"/>
      <c r="I297" s="262"/>
      <c r="J297" s="262"/>
      <c r="K297" s="281"/>
      <c r="L297" s="262"/>
      <c r="M297" s="262"/>
      <c r="N297" s="262"/>
      <c r="O297" s="272"/>
      <c r="P297" s="272"/>
      <c r="Q297" s="272"/>
      <c r="R297" s="272"/>
      <c r="S297" s="272"/>
      <c r="T297" s="272"/>
      <c r="U297" s="272"/>
      <c r="V297" s="272"/>
      <c r="W297" s="272"/>
      <c r="X297" s="272"/>
      <c r="Y297" s="272"/>
      <c r="Z297" s="272"/>
    </row>
    <row r="298" spans="1:26" ht="15.75" customHeight="1">
      <c r="A298" s="272"/>
      <c r="B298" s="272"/>
      <c r="C298" s="272"/>
      <c r="D298" s="272"/>
      <c r="E298" s="272"/>
      <c r="F298" s="272"/>
      <c r="G298" s="262"/>
      <c r="H298" s="262"/>
      <c r="I298" s="262"/>
      <c r="J298" s="262"/>
      <c r="K298" s="281"/>
      <c r="L298" s="262"/>
      <c r="M298" s="262"/>
      <c r="N298" s="262"/>
      <c r="O298" s="272"/>
      <c r="P298" s="272"/>
      <c r="Q298" s="272"/>
      <c r="R298" s="272"/>
      <c r="S298" s="272"/>
      <c r="T298" s="272"/>
      <c r="U298" s="272"/>
      <c r="V298" s="272"/>
      <c r="W298" s="272"/>
      <c r="X298" s="272"/>
      <c r="Y298" s="272"/>
      <c r="Z298" s="272"/>
    </row>
    <row r="299" spans="1:26" ht="15.75" customHeight="1">
      <c r="A299" s="272"/>
      <c r="B299" s="272"/>
      <c r="C299" s="272"/>
      <c r="D299" s="272"/>
      <c r="E299" s="272"/>
      <c r="F299" s="272"/>
      <c r="G299" s="262"/>
      <c r="H299" s="262"/>
      <c r="I299" s="262"/>
      <c r="J299" s="262"/>
      <c r="K299" s="281"/>
      <c r="L299" s="262"/>
      <c r="M299" s="262"/>
      <c r="N299" s="262"/>
      <c r="O299" s="272"/>
      <c r="P299" s="272"/>
      <c r="Q299" s="272"/>
      <c r="R299" s="272"/>
      <c r="S299" s="272"/>
      <c r="T299" s="272"/>
      <c r="U299" s="272"/>
      <c r="V299" s="272"/>
      <c r="W299" s="272"/>
      <c r="X299" s="272"/>
      <c r="Y299" s="272"/>
      <c r="Z299" s="272"/>
    </row>
    <row r="300" spans="1:26" ht="15.75" customHeight="1">
      <c r="A300" s="272"/>
      <c r="B300" s="272"/>
      <c r="C300" s="272"/>
      <c r="D300" s="272"/>
      <c r="E300" s="272"/>
      <c r="F300" s="272"/>
      <c r="G300" s="262"/>
      <c r="H300" s="262"/>
      <c r="I300" s="262"/>
      <c r="J300" s="262"/>
      <c r="K300" s="281"/>
      <c r="L300" s="262"/>
      <c r="M300" s="262"/>
      <c r="N300" s="262"/>
      <c r="O300" s="272"/>
      <c r="P300" s="272"/>
      <c r="Q300" s="272"/>
      <c r="R300" s="272"/>
      <c r="S300" s="272"/>
      <c r="T300" s="272"/>
      <c r="U300" s="272"/>
      <c r="V300" s="272"/>
      <c r="W300" s="272"/>
      <c r="X300" s="272"/>
      <c r="Y300" s="272"/>
      <c r="Z300" s="272"/>
    </row>
    <row r="301" spans="1:26" ht="15.75" customHeight="1">
      <c r="A301" s="272"/>
      <c r="B301" s="272"/>
      <c r="C301" s="272"/>
      <c r="D301" s="272"/>
      <c r="E301" s="272"/>
      <c r="F301" s="272"/>
      <c r="G301" s="262"/>
      <c r="H301" s="262"/>
      <c r="I301" s="262"/>
      <c r="J301" s="262"/>
      <c r="K301" s="281"/>
      <c r="L301" s="262"/>
      <c r="M301" s="262"/>
      <c r="N301" s="262"/>
      <c r="O301" s="272"/>
      <c r="P301" s="272"/>
      <c r="Q301" s="272"/>
      <c r="R301" s="272"/>
      <c r="S301" s="272"/>
      <c r="T301" s="272"/>
      <c r="U301" s="272"/>
      <c r="V301" s="272"/>
      <c r="W301" s="272"/>
      <c r="X301" s="272"/>
      <c r="Y301" s="272"/>
      <c r="Z301" s="272"/>
    </row>
    <row r="302" spans="1:26" ht="15.75" customHeight="1">
      <c r="A302" s="272"/>
      <c r="B302" s="272"/>
      <c r="C302" s="272"/>
      <c r="D302" s="272"/>
      <c r="E302" s="272"/>
      <c r="F302" s="272"/>
      <c r="G302" s="262"/>
      <c r="H302" s="262"/>
      <c r="I302" s="262"/>
      <c r="J302" s="262"/>
      <c r="K302" s="281"/>
      <c r="L302" s="262"/>
      <c r="M302" s="262"/>
      <c r="N302" s="262"/>
      <c r="O302" s="272"/>
      <c r="P302" s="272"/>
      <c r="Q302" s="272"/>
      <c r="R302" s="272"/>
      <c r="S302" s="272"/>
      <c r="T302" s="272"/>
      <c r="U302" s="272"/>
      <c r="V302" s="272"/>
      <c r="W302" s="272"/>
      <c r="X302" s="272"/>
      <c r="Y302" s="272"/>
      <c r="Z302" s="272"/>
    </row>
    <row r="303" spans="1:26" ht="15.75" customHeight="1">
      <c r="A303" s="272"/>
      <c r="B303" s="272"/>
      <c r="C303" s="272"/>
      <c r="D303" s="272"/>
      <c r="E303" s="272"/>
      <c r="F303" s="272"/>
      <c r="G303" s="262"/>
      <c r="H303" s="262"/>
      <c r="I303" s="262"/>
      <c r="J303" s="262"/>
      <c r="K303" s="281"/>
      <c r="L303" s="262"/>
      <c r="M303" s="262"/>
      <c r="N303" s="262"/>
      <c r="O303" s="272"/>
      <c r="P303" s="272"/>
      <c r="Q303" s="272"/>
      <c r="R303" s="272"/>
      <c r="S303" s="272"/>
      <c r="T303" s="272"/>
      <c r="U303" s="272"/>
      <c r="V303" s="272"/>
      <c r="W303" s="272"/>
      <c r="X303" s="272"/>
      <c r="Y303" s="272"/>
      <c r="Z303" s="272"/>
    </row>
    <row r="304" spans="1:26" ht="15.75" customHeight="1">
      <c r="A304" s="272"/>
      <c r="B304" s="272"/>
      <c r="C304" s="272"/>
      <c r="D304" s="272"/>
      <c r="E304" s="272"/>
      <c r="F304" s="272"/>
      <c r="G304" s="262"/>
      <c r="H304" s="262"/>
      <c r="I304" s="262"/>
      <c r="J304" s="262"/>
      <c r="K304" s="281"/>
      <c r="L304" s="262"/>
      <c r="M304" s="262"/>
      <c r="N304" s="262"/>
      <c r="O304" s="272"/>
      <c r="P304" s="272"/>
      <c r="Q304" s="272"/>
      <c r="R304" s="272"/>
      <c r="S304" s="272"/>
      <c r="T304" s="272"/>
      <c r="U304" s="272"/>
      <c r="V304" s="272"/>
      <c r="W304" s="272"/>
      <c r="X304" s="272"/>
      <c r="Y304" s="272"/>
      <c r="Z304" s="272"/>
    </row>
    <row r="305" spans="1:26" ht="15.75" customHeight="1">
      <c r="A305" s="272"/>
      <c r="B305" s="272"/>
      <c r="C305" s="272"/>
      <c r="D305" s="272"/>
      <c r="E305" s="272"/>
      <c r="F305" s="272"/>
      <c r="G305" s="262"/>
      <c r="H305" s="262"/>
      <c r="I305" s="262"/>
      <c r="J305" s="262"/>
      <c r="K305" s="281"/>
      <c r="L305" s="262"/>
      <c r="M305" s="262"/>
      <c r="N305" s="262"/>
      <c r="O305" s="272"/>
      <c r="P305" s="272"/>
      <c r="Q305" s="272"/>
      <c r="R305" s="272"/>
      <c r="S305" s="272"/>
      <c r="T305" s="272"/>
      <c r="U305" s="272"/>
      <c r="V305" s="272"/>
      <c r="W305" s="272"/>
      <c r="X305" s="272"/>
      <c r="Y305" s="272"/>
      <c r="Z305" s="272"/>
    </row>
    <row r="306" spans="1:26" ht="15.75" customHeight="1">
      <c r="A306" s="272"/>
      <c r="B306" s="272"/>
      <c r="C306" s="272"/>
      <c r="D306" s="272"/>
      <c r="E306" s="272"/>
      <c r="F306" s="272"/>
      <c r="G306" s="262"/>
      <c r="H306" s="262"/>
      <c r="I306" s="262"/>
      <c r="J306" s="262"/>
      <c r="K306" s="281"/>
      <c r="L306" s="262"/>
      <c r="M306" s="262"/>
      <c r="N306" s="262"/>
      <c r="O306" s="272"/>
      <c r="P306" s="272"/>
      <c r="Q306" s="272"/>
      <c r="R306" s="272"/>
      <c r="S306" s="272"/>
      <c r="T306" s="272"/>
      <c r="U306" s="272"/>
      <c r="V306" s="272"/>
      <c r="W306" s="272"/>
      <c r="X306" s="272"/>
      <c r="Y306" s="272"/>
      <c r="Z306" s="272"/>
    </row>
    <row r="307" spans="1:26" ht="15.75" customHeight="1">
      <c r="A307" s="272"/>
      <c r="B307" s="272"/>
      <c r="C307" s="272"/>
      <c r="D307" s="272"/>
      <c r="E307" s="272"/>
      <c r="F307" s="272"/>
      <c r="G307" s="262"/>
      <c r="H307" s="262"/>
      <c r="I307" s="262"/>
      <c r="J307" s="262"/>
      <c r="K307" s="281"/>
      <c r="L307" s="262"/>
      <c r="M307" s="262"/>
      <c r="N307" s="262"/>
      <c r="O307" s="272"/>
      <c r="P307" s="272"/>
      <c r="Q307" s="272"/>
      <c r="R307" s="272"/>
      <c r="S307" s="272"/>
      <c r="T307" s="272"/>
      <c r="U307" s="272"/>
      <c r="V307" s="272"/>
      <c r="W307" s="272"/>
      <c r="X307" s="272"/>
      <c r="Y307" s="272"/>
      <c r="Z307" s="272"/>
    </row>
    <row r="308" spans="1:26" ht="15.75" customHeight="1">
      <c r="A308" s="272"/>
      <c r="B308" s="272"/>
      <c r="C308" s="272"/>
      <c r="D308" s="272"/>
      <c r="E308" s="272"/>
      <c r="F308" s="272"/>
      <c r="G308" s="262"/>
      <c r="H308" s="262"/>
      <c r="I308" s="262"/>
      <c r="J308" s="262"/>
      <c r="K308" s="281"/>
      <c r="L308" s="262"/>
      <c r="M308" s="262"/>
      <c r="N308" s="262"/>
      <c r="O308" s="272"/>
      <c r="P308" s="272"/>
      <c r="Q308" s="272"/>
      <c r="R308" s="272"/>
      <c r="S308" s="272"/>
      <c r="T308" s="272"/>
      <c r="U308" s="272"/>
      <c r="V308" s="272"/>
      <c r="W308" s="272"/>
      <c r="X308" s="272"/>
      <c r="Y308" s="272"/>
      <c r="Z308" s="272"/>
    </row>
    <row r="309" spans="1:26" ht="15.75" customHeight="1">
      <c r="A309" s="272"/>
      <c r="B309" s="272"/>
      <c r="C309" s="272"/>
      <c r="D309" s="272"/>
      <c r="E309" s="272"/>
      <c r="F309" s="272"/>
      <c r="G309" s="262"/>
      <c r="H309" s="262"/>
      <c r="I309" s="262"/>
      <c r="J309" s="262"/>
      <c r="K309" s="281"/>
      <c r="L309" s="262"/>
      <c r="M309" s="262"/>
      <c r="N309" s="262"/>
      <c r="O309" s="272"/>
      <c r="P309" s="272"/>
      <c r="Q309" s="272"/>
      <c r="R309" s="272"/>
      <c r="S309" s="272"/>
      <c r="T309" s="272"/>
      <c r="U309" s="272"/>
      <c r="V309" s="272"/>
      <c r="W309" s="272"/>
      <c r="X309" s="272"/>
      <c r="Y309" s="272"/>
      <c r="Z309" s="272"/>
    </row>
    <row r="310" spans="1:26" ht="15.75" customHeight="1">
      <c r="A310" s="272"/>
      <c r="B310" s="272"/>
      <c r="C310" s="272"/>
      <c r="D310" s="272"/>
      <c r="E310" s="272"/>
      <c r="F310" s="272"/>
      <c r="G310" s="262"/>
      <c r="H310" s="262"/>
      <c r="I310" s="262"/>
      <c r="J310" s="262"/>
      <c r="K310" s="281"/>
      <c r="L310" s="262"/>
      <c r="M310" s="262"/>
      <c r="N310" s="262"/>
      <c r="O310" s="272"/>
      <c r="P310" s="272"/>
      <c r="Q310" s="272"/>
      <c r="R310" s="272"/>
      <c r="S310" s="272"/>
      <c r="T310" s="272"/>
      <c r="U310" s="272"/>
      <c r="V310" s="272"/>
      <c r="W310" s="272"/>
      <c r="X310" s="272"/>
      <c r="Y310" s="272"/>
      <c r="Z310" s="272"/>
    </row>
    <row r="311" spans="1:26" ht="15.75" customHeight="1">
      <c r="A311" s="272"/>
      <c r="B311" s="272"/>
      <c r="C311" s="272"/>
      <c r="D311" s="272"/>
      <c r="E311" s="272"/>
      <c r="F311" s="272"/>
      <c r="G311" s="262"/>
      <c r="H311" s="262"/>
      <c r="I311" s="262"/>
      <c r="J311" s="262"/>
      <c r="K311" s="281"/>
      <c r="L311" s="262"/>
      <c r="M311" s="262"/>
      <c r="N311" s="262"/>
      <c r="O311" s="272"/>
      <c r="P311" s="272"/>
      <c r="Q311" s="272"/>
      <c r="R311" s="272"/>
      <c r="S311" s="272"/>
      <c r="T311" s="272"/>
      <c r="U311" s="272"/>
      <c r="V311" s="272"/>
      <c r="W311" s="272"/>
      <c r="X311" s="272"/>
      <c r="Y311" s="272"/>
      <c r="Z311" s="272"/>
    </row>
    <row r="312" spans="1:26" ht="15.75" customHeight="1">
      <c r="A312" s="272"/>
      <c r="B312" s="272"/>
      <c r="C312" s="272"/>
      <c r="D312" s="272"/>
      <c r="E312" s="272"/>
      <c r="F312" s="272"/>
      <c r="G312" s="262"/>
      <c r="H312" s="262"/>
      <c r="I312" s="262"/>
      <c r="J312" s="262"/>
      <c r="K312" s="281"/>
      <c r="L312" s="262"/>
      <c r="M312" s="262"/>
      <c r="N312" s="262"/>
      <c r="O312" s="272"/>
      <c r="P312" s="272"/>
      <c r="Q312" s="272"/>
      <c r="R312" s="272"/>
      <c r="S312" s="272"/>
      <c r="T312" s="272"/>
      <c r="U312" s="272"/>
      <c r="V312" s="272"/>
      <c r="W312" s="272"/>
      <c r="X312" s="272"/>
      <c r="Y312" s="272"/>
      <c r="Z312" s="272"/>
    </row>
    <row r="313" spans="1:26" ht="15.75" customHeight="1">
      <c r="A313" s="272"/>
      <c r="B313" s="272"/>
      <c r="C313" s="272"/>
      <c r="D313" s="272"/>
      <c r="E313" s="272"/>
      <c r="F313" s="272"/>
      <c r="G313" s="262"/>
      <c r="H313" s="262"/>
      <c r="I313" s="262"/>
      <c r="J313" s="262"/>
      <c r="K313" s="281"/>
      <c r="L313" s="262"/>
      <c r="M313" s="262"/>
      <c r="N313" s="262"/>
      <c r="O313" s="272"/>
      <c r="P313" s="272"/>
      <c r="Q313" s="272"/>
      <c r="R313" s="272"/>
      <c r="S313" s="272"/>
      <c r="T313" s="272"/>
      <c r="U313" s="272"/>
      <c r="V313" s="272"/>
      <c r="W313" s="272"/>
      <c r="X313" s="272"/>
      <c r="Y313" s="272"/>
      <c r="Z313" s="272"/>
    </row>
    <row r="314" spans="1:26" ht="15.75" customHeight="1">
      <c r="A314" s="272"/>
      <c r="B314" s="272"/>
      <c r="C314" s="272"/>
      <c r="D314" s="272"/>
      <c r="E314" s="272"/>
      <c r="F314" s="272"/>
      <c r="G314" s="262"/>
      <c r="H314" s="262"/>
      <c r="I314" s="262"/>
      <c r="J314" s="262"/>
      <c r="K314" s="281"/>
      <c r="L314" s="262"/>
      <c r="M314" s="262"/>
      <c r="N314" s="262"/>
      <c r="O314" s="272"/>
      <c r="P314" s="272"/>
      <c r="Q314" s="272"/>
      <c r="R314" s="272"/>
      <c r="S314" s="272"/>
      <c r="T314" s="272"/>
      <c r="U314" s="272"/>
      <c r="V314" s="272"/>
      <c r="W314" s="272"/>
      <c r="X314" s="272"/>
      <c r="Y314" s="272"/>
      <c r="Z314" s="272"/>
    </row>
    <row r="315" spans="1:26" ht="15.75" customHeight="1">
      <c r="A315" s="272"/>
      <c r="B315" s="272"/>
      <c r="C315" s="272"/>
      <c r="D315" s="272"/>
      <c r="E315" s="272"/>
      <c r="F315" s="272"/>
      <c r="G315" s="262"/>
      <c r="H315" s="262"/>
      <c r="I315" s="262"/>
      <c r="J315" s="262"/>
      <c r="K315" s="281"/>
      <c r="L315" s="262"/>
      <c r="M315" s="262"/>
      <c r="N315" s="262"/>
      <c r="O315" s="272"/>
      <c r="P315" s="272"/>
      <c r="Q315" s="272"/>
      <c r="R315" s="272"/>
      <c r="S315" s="272"/>
      <c r="T315" s="272"/>
      <c r="U315" s="272"/>
      <c r="V315" s="272"/>
      <c r="W315" s="272"/>
      <c r="X315" s="272"/>
      <c r="Y315" s="272"/>
      <c r="Z315" s="272"/>
    </row>
    <row r="316" spans="1:26" ht="15.75" customHeight="1">
      <c r="A316" s="272"/>
      <c r="B316" s="272"/>
      <c r="C316" s="272"/>
      <c r="D316" s="272"/>
      <c r="E316" s="272"/>
      <c r="F316" s="272"/>
      <c r="G316" s="262"/>
      <c r="H316" s="262"/>
      <c r="I316" s="262"/>
      <c r="J316" s="262"/>
      <c r="K316" s="281"/>
      <c r="L316" s="262"/>
      <c r="M316" s="262"/>
      <c r="N316" s="262"/>
      <c r="O316" s="272"/>
      <c r="P316" s="272"/>
      <c r="Q316" s="272"/>
      <c r="R316" s="272"/>
      <c r="S316" s="272"/>
      <c r="T316" s="272"/>
      <c r="U316" s="272"/>
      <c r="V316" s="272"/>
      <c r="W316" s="272"/>
      <c r="X316" s="272"/>
      <c r="Y316" s="272"/>
      <c r="Z316" s="272"/>
    </row>
    <row r="317" spans="1:26" ht="15.75" customHeight="1">
      <c r="A317" s="272"/>
      <c r="B317" s="272"/>
      <c r="C317" s="272"/>
      <c r="D317" s="272"/>
      <c r="E317" s="272"/>
      <c r="F317" s="272"/>
      <c r="G317" s="262"/>
      <c r="H317" s="262"/>
      <c r="I317" s="262"/>
      <c r="J317" s="262"/>
      <c r="K317" s="281"/>
      <c r="L317" s="262"/>
      <c r="M317" s="262"/>
      <c r="N317" s="262"/>
      <c r="O317" s="272"/>
      <c r="P317" s="272"/>
      <c r="Q317" s="272"/>
      <c r="R317" s="272"/>
      <c r="S317" s="272"/>
      <c r="T317" s="272"/>
      <c r="U317" s="272"/>
      <c r="V317" s="272"/>
      <c r="W317" s="272"/>
      <c r="X317" s="272"/>
      <c r="Y317" s="272"/>
      <c r="Z317" s="272"/>
    </row>
    <row r="318" spans="1:26" ht="15.75" customHeight="1">
      <c r="A318" s="272"/>
      <c r="B318" s="272"/>
      <c r="C318" s="272"/>
      <c r="D318" s="272"/>
      <c r="E318" s="272"/>
      <c r="F318" s="272"/>
      <c r="G318" s="262"/>
      <c r="H318" s="262"/>
      <c r="I318" s="262"/>
      <c r="J318" s="262"/>
      <c r="K318" s="281"/>
      <c r="L318" s="262"/>
      <c r="M318" s="262"/>
      <c r="N318" s="262"/>
      <c r="O318" s="272"/>
      <c r="P318" s="272"/>
      <c r="Q318" s="272"/>
      <c r="R318" s="272"/>
      <c r="S318" s="272"/>
      <c r="T318" s="272"/>
      <c r="U318" s="272"/>
      <c r="V318" s="272"/>
      <c r="W318" s="272"/>
      <c r="X318" s="272"/>
      <c r="Y318" s="272"/>
      <c r="Z318" s="272"/>
    </row>
    <row r="319" spans="1:26" ht="15.75" customHeight="1">
      <c r="A319" s="272"/>
      <c r="B319" s="272"/>
      <c r="C319" s="272"/>
      <c r="D319" s="272"/>
      <c r="E319" s="272"/>
      <c r="F319" s="272"/>
      <c r="G319" s="262"/>
      <c r="H319" s="262"/>
      <c r="I319" s="262"/>
      <c r="J319" s="262"/>
      <c r="K319" s="281"/>
      <c r="L319" s="262"/>
      <c r="M319" s="262"/>
      <c r="N319" s="262"/>
      <c r="O319" s="272"/>
      <c r="P319" s="272"/>
      <c r="Q319" s="272"/>
      <c r="R319" s="272"/>
      <c r="S319" s="272"/>
      <c r="T319" s="272"/>
      <c r="U319" s="272"/>
      <c r="V319" s="272"/>
      <c r="W319" s="272"/>
      <c r="X319" s="272"/>
      <c r="Y319" s="272"/>
      <c r="Z319" s="272"/>
    </row>
    <row r="320" spans="1:26" ht="15.75" customHeight="1">
      <c r="A320" s="272"/>
      <c r="B320" s="272"/>
      <c r="C320" s="272"/>
      <c r="D320" s="272"/>
      <c r="E320" s="272"/>
      <c r="F320" s="272"/>
      <c r="G320" s="262"/>
      <c r="H320" s="262"/>
      <c r="I320" s="262"/>
      <c r="J320" s="262"/>
      <c r="K320" s="281"/>
      <c r="L320" s="262"/>
      <c r="M320" s="262"/>
      <c r="N320" s="262"/>
      <c r="O320" s="272"/>
      <c r="P320" s="272"/>
      <c r="Q320" s="272"/>
      <c r="R320" s="272"/>
      <c r="S320" s="272"/>
      <c r="T320" s="272"/>
      <c r="U320" s="272"/>
      <c r="V320" s="272"/>
      <c r="W320" s="272"/>
      <c r="X320" s="272"/>
      <c r="Y320" s="272"/>
      <c r="Z320" s="272"/>
    </row>
    <row r="321" spans="1:26" ht="15.75" customHeight="1">
      <c r="A321" s="272"/>
      <c r="B321" s="272"/>
      <c r="C321" s="272"/>
      <c r="D321" s="272"/>
      <c r="E321" s="272"/>
      <c r="F321" s="272"/>
      <c r="G321" s="262"/>
      <c r="H321" s="262"/>
      <c r="I321" s="262"/>
      <c r="J321" s="262"/>
      <c r="K321" s="281"/>
      <c r="L321" s="262"/>
      <c r="M321" s="262"/>
      <c r="N321" s="262"/>
      <c r="O321" s="272"/>
      <c r="P321" s="272"/>
      <c r="Q321" s="272"/>
      <c r="R321" s="272"/>
      <c r="S321" s="272"/>
      <c r="T321" s="272"/>
      <c r="U321" s="272"/>
      <c r="V321" s="272"/>
      <c r="W321" s="272"/>
      <c r="X321" s="272"/>
      <c r="Y321" s="272"/>
      <c r="Z321" s="272"/>
    </row>
    <row r="322" spans="1:26" ht="15.75" customHeight="1">
      <c r="A322" s="272"/>
      <c r="B322" s="272"/>
      <c r="C322" s="272"/>
      <c r="D322" s="272"/>
      <c r="E322" s="272"/>
      <c r="F322" s="272"/>
      <c r="G322" s="262"/>
      <c r="H322" s="262"/>
      <c r="I322" s="262"/>
      <c r="J322" s="262"/>
      <c r="K322" s="281"/>
      <c r="L322" s="262"/>
      <c r="M322" s="262"/>
      <c r="N322" s="262"/>
      <c r="O322" s="272"/>
      <c r="P322" s="272"/>
      <c r="Q322" s="272"/>
      <c r="R322" s="272"/>
      <c r="S322" s="272"/>
      <c r="T322" s="272"/>
      <c r="U322" s="272"/>
      <c r="V322" s="272"/>
      <c r="W322" s="272"/>
      <c r="X322" s="272"/>
      <c r="Y322" s="272"/>
      <c r="Z322" s="272"/>
    </row>
    <row r="323" spans="1:26" ht="15.75" customHeight="1">
      <c r="A323" s="272"/>
      <c r="B323" s="272"/>
      <c r="C323" s="272"/>
      <c r="D323" s="272"/>
      <c r="E323" s="272"/>
      <c r="F323" s="272"/>
      <c r="G323" s="262"/>
      <c r="H323" s="262"/>
      <c r="I323" s="262"/>
      <c r="J323" s="262"/>
      <c r="K323" s="281"/>
      <c r="L323" s="262"/>
      <c r="M323" s="262"/>
      <c r="N323" s="262"/>
      <c r="O323" s="272"/>
      <c r="P323" s="272"/>
      <c r="Q323" s="272"/>
      <c r="R323" s="272"/>
      <c r="S323" s="272"/>
      <c r="T323" s="272"/>
      <c r="U323" s="272"/>
      <c r="V323" s="272"/>
      <c r="W323" s="272"/>
      <c r="X323" s="272"/>
      <c r="Y323" s="272"/>
      <c r="Z323" s="272"/>
    </row>
    <row r="324" spans="1:26" ht="15.75" customHeight="1">
      <c r="A324" s="272"/>
      <c r="B324" s="272"/>
      <c r="C324" s="272"/>
      <c r="D324" s="272"/>
      <c r="E324" s="272"/>
      <c r="F324" s="272"/>
      <c r="G324" s="262"/>
      <c r="H324" s="262"/>
      <c r="I324" s="262"/>
      <c r="J324" s="262"/>
      <c r="K324" s="281"/>
      <c r="L324" s="262"/>
      <c r="M324" s="262"/>
      <c r="N324" s="262"/>
      <c r="O324" s="272"/>
      <c r="P324" s="272"/>
      <c r="Q324" s="272"/>
      <c r="R324" s="272"/>
      <c r="S324" s="272"/>
      <c r="T324" s="272"/>
      <c r="U324" s="272"/>
      <c r="V324" s="272"/>
      <c r="W324" s="272"/>
      <c r="X324" s="272"/>
      <c r="Y324" s="272"/>
      <c r="Z324" s="272"/>
    </row>
    <row r="325" spans="1:26" ht="15.75" customHeight="1">
      <c r="A325" s="272"/>
      <c r="B325" s="272"/>
      <c r="C325" s="272"/>
      <c r="D325" s="272"/>
      <c r="E325" s="272"/>
      <c r="F325" s="272"/>
      <c r="G325" s="262"/>
      <c r="H325" s="262"/>
      <c r="I325" s="262"/>
      <c r="J325" s="262"/>
      <c r="K325" s="281"/>
      <c r="L325" s="262"/>
      <c r="M325" s="262"/>
      <c r="N325" s="262"/>
      <c r="O325" s="272"/>
      <c r="P325" s="272"/>
      <c r="Q325" s="272"/>
      <c r="R325" s="272"/>
      <c r="S325" s="272"/>
      <c r="T325" s="272"/>
      <c r="U325" s="272"/>
      <c r="V325" s="272"/>
      <c r="W325" s="272"/>
      <c r="X325" s="272"/>
      <c r="Y325" s="272"/>
      <c r="Z325" s="272"/>
    </row>
    <row r="326" spans="1:26" ht="15.75" customHeight="1">
      <c r="A326" s="272"/>
      <c r="B326" s="272"/>
      <c r="C326" s="272"/>
      <c r="D326" s="272"/>
      <c r="E326" s="272"/>
      <c r="F326" s="272"/>
      <c r="G326" s="262"/>
      <c r="H326" s="262"/>
      <c r="I326" s="262"/>
      <c r="J326" s="262"/>
      <c r="K326" s="281"/>
      <c r="L326" s="262"/>
      <c r="M326" s="262"/>
      <c r="N326" s="262"/>
      <c r="O326" s="272"/>
      <c r="P326" s="272"/>
      <c r="Q326" s="272"/>
      <c r="R326" s="272"/>
      <c r="S326" s="272"/>
      <c r="T326" s="272"/>
      <c r="U326" s="272"/>
      <c r="V326" s="272"/>
      <c r="W326" s="272"/>
      <c r="X326" s="272"/>
      <c r="Y326" s="272"/>
      <c r="Z326" s="272"/>
    </row>
    <row r="327" spans="1:26" ht="15.75" customHeight="1">
      <c r="A327" s="272"/>
      <c r="B327" s="272"/>
      <c r="C327" s="272"/>
      <c r="D327" s="272"/>
      <c r="E327" s="272"/>
      <c r="F327" s="272"/>
      <c r="G327" s="262"/>
      <c r="H327" s="262"/>
      <c r="I327" s="262"/>
      <c r="J327" s="262"/>
      <c r="K327" s="281"/>
      <c r="L327" s="262"/>
      <c r="M327" s="262"/>
      <c r="N327" s="262"/>
      <c r="O327" s="272"/>
      <c r="P327" s="272"/>
      <c r="Q327" s="272"/>
      <c r="R327" s="272"/>
      <c r="S327" s="272"/>
      <c r="T327" s="272"/>
      <c r="U327" s="272"/>
      <c r="V327" s="272"/>
      <c r="W327" s="272"/>
      <c r="X327" s="272"/>
      <c r="Y327" s="272"/>
      <c r="Z327" s="272"/>
    </row>
    <row r="328" spans="1:26" ht="15.75" customHeight="1">
      <c r="A328" s="272"/>
      <c r="B328" s="272"/>
      <c r="C328" s="272"/>
      <c r="D328" s="272"/>
      <c r="E328" s="272"/>
      <c r="F328" s="272"/>
      <c r="G328" s="262"/>
      <c r="H328" s="262"/>
      <c r="I328" s="262"/>
      <c r="J328" s="262"/>
      <c r="K328" s="281"/>
      <c r="L328" s="262"/>
      <c r="M328" s="262"/>
      <c r="N328" s="262"/>
      <c r="O328" s="272"/>
      <c r="P328" s="272"/>
      <c r="Q328" s="272"/>
      <c r="R328" s="272"/>
      <c r="S328" s="272"/>
      <c r="T328" s="272"/>
      <c r="U328" s="272"/>
      <c r="V328" s="272"/>
      <c r="W328" s="272"/>
      <c r="X328" s="272"/>
      <c r="Y328" s="272"/>
      <c r="Z328" s="272"/>
    </row>
    <row r="329" spans="1:26" ht="15.75" customHeight="1">
      <c r="A329" s="272"/>
      <c r="B329" s="272"/>
      <c r="C329" s="272"/>
      <c r="D329" s="272"/>
      <c r="E329" s="272"/>
      <c r="F329" s="272"/>
      <c r="G329" s="262"/>
      <c r="H329" s="262"/>
      <c r="I329" s="262"/>
      <c r="J329" s="262"/>
      <c r="K329" s="281"/>
      <c r="L329" s="262"/>
      <c r="M329" s="262"/>
      <c r="N329" s="262"/>
      <c r="O329" s="272"/>
      <c r="P329" s="272"/>
      <c r="Q329" s="272"/>
      <c r="R329" s="272"/>
      <c r="S329" s="272"/>
      <c r="T329" s="272"/>
      <c r="U329" s="272"/>
      <c r="V329" s="272"/>
      <c r="W329" s="272"/>
      <c r="X329" s="272"/>
      <c r="Y329" s="272"/>
      <c r="Z329" s="272"/>
    </row>
    <row r="330" spans="1:26" ht="15.75" customHeight="1">
      <c r="A330" s="272"/>
      <c r="B330" s="272"/>
      <c r="C330" s="272"/>
      <c r="D330" s="272"/>
      <c r="E330" s="272"/>
      <c r="F330" s="272"/>
      <c r="G330" s="262"/>
      <c r="H330" s="262"/>
      <c r="I330" s="262"/>
      <c r="J330" s="262"/>
      <c r="K330" s="281"/>
      <c r="L330" s="262"/>
      <c r="M330" s="262"/>
      <c r="N330" s="262"/>
      <c r="O330" s="272"/>
      <c r="P330" s="272"/>
      <c r="Q330" s="272"/>
      <c r="R330" s="272"/>
      <c r="S330" s="272"/>
      <c r="T330" s="272"/>
      <c r="U330" s="272"/>
      <c r="V330" s="272"/>
      <c r="W330" s="272"/>
      <c r="X330" s="272"/>
      <c r="Y330" s="272"/>
      <c r="Z330" s="272"/>
    </row>
    <row r="331" spans="1:26" ht="15.75" customHeight="1">
      <c r="A331" s="272"/>
      <c r="B331" s="272"/>
      <c r="C331" s="272"/>
      <c r="D331" s="272"/>
      <c r="E331" s="272"/>
      <c r="F331" s="272"/>
      <c r="G331" s="262"/>
      <c r="H331" s="262"/>
      <c r="I331" s="262"/>
      <c r="J331" s="262"/>
      <c r="K331" s="281"/>
      <c r="L331" s="262"/>
      <c r="M331" s="262"/>
      <c r="N331" s="262"/>
      <c r="O331" s="272"/>
      <c r="P331" s="272"/>
      <c r="Q331" s="272"/>
      <c r="R331" s="272"/>
      <c r="S331" s="272"/>
      <c r="T331" s="272"/>
      <c r="U331" s="272"/>
      <c r="V331" s="272"/>
      <c r="W331" s="272"/>
      <c r="X331" s="272"/>
      <c r="Y331" s="272"/>
      <c r="Z331" s="272"/>
    </row>
    <row r="332" spans="1:26" ht="15.75" customHeight="1">
      <c r="A332" s="272"/>
      <c r="B332" s="272"/>
      <c r="C332" s="272"/>
      <c r="D332" s="272"/>
      <c r="E332" s="272"/>
      <c r="F332" s="272"/>
      <c r="G332" s="262"/>
      <c r="H332" s="262"/>
      <c r="I332" s="262"/>
      <c r="J332" s="262"/>
      <c r="K332" s="281"/>
      <c r="L332" s="262"/>
      <c r="M332" s="262"/>
      <c r="N332" s="262"/>
      <c r="O332" s="272"/>
      <c r="P332" s="272"/>
      <c r="Q332" s="272"/>
      <c r="R332" s="272"/>
      <c r="S332" s="272"/>
      <c r="T332" s="272"/>
      <c r="U332" s="272"/>
      <c r="V332" s="272"/>
      <c r="W332" s="272"/>
      <c r="X332" s="272"/>
      <c r="Y332" s="272"/>
      <c r="Z332" s="272"/>
    </row>
    <row r="333" spans="1:26" ht="15.75" customHeight="1">
      <c r="A333" s="272"/>
      <c r="B333" s="272"/>
      <c r="C333" s="272"/>
      <c r="D333" s="272"/>
      <c r="E333" s="272"/>
      <c r="F333" s="272"/>
      <c r="G333" s="262"/>
      <c r="H333" s="262"/>
      <c r="I333" s="262"/>
      <c r="J333" s="262"/>
      <c r="K333" s="281"/>
      <c r="L333" s="262"/>
      <c r="M333" s="262"/>
      <c r="N333" s="262"/>
      <c r="O333" s="272"/>
      <c r="P333" s="272"/>
      <c r="Q333" s="272"/>
      <c r="R333" s="272"/>
      <c r="S333" s="272"/>
      <c r="T333" s="272"/>
      <c r="U333" s="272"/>
      <c r="V333" s="272"/>
      <c r="W333" s="272"/>
      <c r="X333" s="272"/>
      <c r="Y333" s="272"/>
      <c r="Z333" s="272"/>
    </row>
    <row r="334" spans="1:26" ht="15.75" customHeight="1">
      <c r="A334" s="272"/>
      <c r="B334" s="272"/>
      <c r="C334" s="272"/>
      <c r="D334" s="272"/>
      <c r="E334" s="272"/>
      <c r="F334" s="272"/>
      <c r="G334" s="262"/>
      <c r="H334" s="262"/>
      <c r="I334" s="262"/>
      <c r="J334" s="262"/>
      <c r="K334" s="281"/>
      <c r="L334" s="262"/>
      <c r="M334" s="262"/>
      <c r="N334" s="262"/>
      <c r="O334" s="272"/>
      <c r="P334" s="272"/>
      <c r="Q334" s="272"/>
      <c r="R334" s="272"/>
      <c r="S334" s="272"/>
      <c r="T334" s="272"/>
      <c r="U334" s="272"/>
      <c r="V334" s="272"/>
      <c r="W334" s="272"/>
      <c r="X334" s="272"/>
      <c r="Y334" s="272"/>
      <c r="Z334" s="272"/>
    </row>
    <row r="335" spans="1:26" ht="15.75" customHeight="1">
      <c r="A335" s="272"/>
      <c r="B335" s="272"/>
      <c r="C335" s="272"/>
      <c r="D335" s="272"/>
      <c r="E335" s="272"/>
      <c r="F335" s="272"/>
      <c r="G335" s="262"/>
      <c r="H335" s="262"/>
      <c r="I335" s="262"/>
      <c r="J335" s="262"/>
      <c r="K335" s="281"/>
      <c r="L335" s="262"/>
      <c r="M335" s="262"/>
      <c r="N335" s="262"/>
      <c r="O335" s="272"/>
      <c r="P335" s="272"/>
      <c r="Q335" s="272"/>
      <c r="R335" s="272"/>
      <c r="S335" s="272"/>
      <c r="T335" s="272"/>
      <c r="U335" s="272"/>
      <c r="V335" s="272"/>
      <c r="W335" s="272"/>
      <c r="X335" s="272"/>
      <c r="Y335" s="272"/>
      <c r="Z335" s="272"/>
    </row>
    <row r="336" spans="1:26" ht="15.75" customHeight="1">
      <c r="A336" s="272"/>
      <c r="B336" s="272"/>
      <c r="C336" s="272"/>
      <c r="D336" s="272"/>
      <c r="E336" s="272"/>
      <c r="F336" s="272"/>
      <c r="G336" s="262"/>
      <c r="H336" s="262"/>
      <c r="I336" s="262"/>
      <c r="J336" s="262"/>
      <c r="K336" s="281"/>
      <c r="L336" s="262"/>
      <c r="M336" s="262"/>
      <c r="N336" s="262"/>
      <c r="O336" s="272"/>
      <c r="P336" s="272"/>
      <c r="Q336" s="272"/>
      <c r="R336" s="272"/>
      <c r="S336" s="272"/>
      <c r="T336" s="272"/>
      <c r="U336" s="272"/>
      <c r="V336" s="272"/>
      <c r="W336" s="272"/>
      <c r="X336" s="272"/>
      <c r="Y336" s="272"/>
      <c r="Z336" s="272"/>
    </row>
    <row r="337" spans="1:26" ht="15.75" customHeight="1">
      <c r="A337" s="272"/>
      <c r="B337" s="272"/>
      <c r="C337" s="272"/>
      <c r="D337" s="272"/>
      <c r="E337" s="272"/>
      <c r="F337" s="272"/>
      <c r="G337" s="262"/>
      <c r="H337" s="262"/>
      <c r="I337" s="262"/>
      <c r="J337" s="262"/>
      <c r="K337" s="281"/>
      <c r="L337" s="262"/>
      <c r="M337" s="262"/>
      <c r="N337" s="262"/>
      <c r="O337" s="272"/>
      <c r="P337" s="272"/>
      <c r="Q337" s="272"/>
      <c r="R337" s="272"/>
      <c r="S337" s="272"/>
      <c r="T337" s="272"/>
      <c r="U337" s="272"/>
      <c r="V337" s="272"/>
      <c r="W337" s="272"/>
      <c r="X337" s="272"/>
      <c r="Y337" s="272"/>
      <c r="Z337" s="272"/>
    </row>
    <row r="338" spans="1:26" ht="15.75" customHeight="1">
      <c r="A338" s="272"/>
      <c r="B338" s="272"/>
      <c r="C338" s="272"/>
      <c r="D338" s="272"/>
      <c r="E338" s="272"/>
      <c r="F338" s="272"/>
      <c r="G338" s="262"/>
      <c r="H338" s="262"/>
      <c r="I338" s="262"/>
      <c r="J338" s="262"/>
      <c r="K338" s="281"/>
      <c r="L338" s="262"/>
      <c r="M338" s="262"/>
      <c r="N338" s="262"/>
      <c r="O338" s="272"/>
      <c r="P338" s="272"/>
      <c r="Q338" s="272"/>
      <c r="R338" s="272"/>
      <c r="S338" s="272"/>
      <c r="T338" s="272"/>
      <c r="U338" s="272"/>
      <c r="V338" s="272"/>
      <c r="W338" s="272"/>
      <c r="X338" s="272"/>
      <c r="Y338" s="272"/>
      <c r="Z338" s="272"/>
    </row>
    <row r="339" spans="1:26" ht="15.75" customHeight="1">
      <c r="A339" s="272"/>
      <c r="B339" s="272"/>
      <c r="C339" s="272"/>
      <c r="D339" s="272"/>
      <c r="E339" s="272"/>
      <c r="F339" s="272"/>
      <c r="G339" s="262"/>
      <c r="H339" s="262"/>
      <c r="I339" s="262"/>
      <c r="J339" s="262"/>
      <c r="K339" s="281"/>
      <c r="L339" s="262"/>
      <c r="M339" s="262"/>
      <c r="N339" s="262"/>
      <c r="O339" s="272"/>
      <c r="P339" s="272"/>
      <c r="Q339" s="272"/>
      <c r="R339" s="272"/>
      <c r="S339" s="272"/>
      <c r="T339" s="272"/>
      <c r="U339" s="272"/>
      <c r="V339" s="272"/>
      <c r="W339" s="272"/>
      <c r="X339" s="272"/>
      <c r="Y339" s="272"/>
      <c r="Z339" s="272"/>
    </row>
    <row r="340" spans="1:26" ht="15.75" customHeight="1">
      <c r="A340" s="272"/>
      <c r="B340" s="272"/>
      <c r="C340" s="272"/>
      <c r="D340" s="272"/>
      <c r="E340" s="272"/>
      <c r="F340" s="272"/>
      <c r="G340" s="262"/>
      <c r="H340" s="262"/>
      <c r="I340" s="262"/>
      <c r="J340" s="262"/>
      <c r="K340" s="281"/>
      <c r="L340" s="262"/>
      <c r="M340" s="262"/>
      <c r="N340" s="262"/>
      <c r="O340" s="272"/>
      <c r="P340" s="272"/>
      <c r="Q340" s="272"/>
      <c r="R340" s="272"/>
      <c r="S340" s="272"/>
      <c r="T340" s="272"/>
      <c r="U340" s="272"/>
      <c r="V340" s="272"/>
      <c r="W340" s="272"/>
      <c r="X340" s="272"/>
      <c r="Y340" s="272"/>
      <c r="Z340" s="272"/>
    </row>
    <row r="341" spans="1:26" ht="15.75" customHeight="1">
      <c r="A341" s="272"/>
      <c r="B341" s="272"/>
      <c r="C341" s="272"/>
      <c r="D341" s="272"/>
      <c r="E341" s="272"/>
      <c r="F341" s="272"/>
      <c r="G341" s="262"/>
      <c r="H341" s="262"/>
      <c r="I341" s="262"/>
      <c r="J341" s="262"/>
      <c r="K341" s="281"/>
      <c r="L341" s="262"/>
      <c r="M341" s="262"/>
      <c r="N341" s="262"/>
      <c r="O341" s="272"/>
      <c r="P341" s="272"/>
      <c r="Q341" s="272"/>
      <c r="R341" s="272"/>
      <c r="S341" s="272"/>
      <c r="T341" s="272"/>
      <c r="U341" s="272"/>
      <c r="V341" s="272"/>
      <c r="W341" s="272"/>
      <c r="X341" s="272"/>
      <c r="Y341" s="272"/>
      <c r="Z341" s="272"/>
    </row>
    <row r="342" spans="1:26" ht="15.75" customHeight="1">
      <c r="A342" s="272"/>
      <c r="B342" s="272"/>
      <c r="C342" s="272"/>
      <c r="D342" s="272"/>
      <c r="E342" s="272"/>
      <c r="F342" s="272"/>
      <c r="G342" s="262"/>
      <c r="H342" s="262"/>
      <c r="I342" s="262"/>
      <c r="J342" s="262"/>
      <c r="K342" s="281"/>
      <c r="L342" s="262"/>
      <c r="M342" s="262"/>
      <c r="N342" s="262"/>
      <c r="O342" s="272"/>
      <c r="P342" s="272"/>
      <c r="Q342" s="272"/>
      <c r="R342" s="272"/>
      <c r="S342" s="272"/>
      <c r="T342" s="272"/>
      <c r="U342" s="272"/>
      <c r="V342" s="272"/>
      <c r="W342" s="272"/>
      <c r="X342" s="272"/>
      <c r="Y342" s="272"/>
      <c r="Z342" s="272"/>
    </row>
    <row r="343" spans="1:26" ht="15.75" customHeight="1">
      <c r="A343" s="272"/>
      <c r="B343" s="272"/>
      <c r="C343" s="272"/>
      <c r="D343" s="272"/>
      <c r="E343" s="272"/>
      <c r="F343" s="272"/>
      <c r="G343" s="262"/>
      <c r="H343" s="262"/>
      <c r="I343" s="262"/>
      <c r="J343" s="262"/>
      <c r="K343" s="281"/>
      <c r="L343" s="262"/>
      <c r="M343" s="262"/>
      <c r="N343" s="262"/>
      <c r="O343" s="272"/>
      <c r="P343" s="272"/>
      <c r="Q343" s="272"/>
      <c r="R343" s="272"/>
      <c r="S343" s="272"/>
      <c r="T343" s="272"/>
      <c r="U343" s="272"/>
      <c r="V343" s="272"/>
      <c r="W343" s="272"/>
      <c r="X343" s="272"/>
      <c r="Y343" s="272"/>
      <c r="Z343" s="272"/>
    </row>
    <row r="344" spans="1:26" ht="15.75" customHeight="1">
      <c r="A344" s="272"/>
      <c r="B344" s="272"/>
      <c r="C344" s="272"/>
      <c r="D344" s="272"/>
      <c r="E344" s="272"/>
      <c r="F344" s="272"/>
      <c r="G344" s="262"/>
      <c r="H344" s="262"/>
      <c r="I344" s="262"/>
      <c r="J344" s="262"/>
      <c r="K344" s="281"/>
      <c r="L344" s="262"/>
      <c r="M344" s="262"/>
      <c r="N344" s="262"/>
      <c r="O344" s="272"/>
      <c r="P344" s="272"/>
      <c r="Q344" s="272"/>
      <c r="R344" s="272"/>
      <c r="S344" s="272"/>
      <c r="T344" s="272"/>
      <c r="U344" s="272"/>
      <c r="V344" s="272"/>
      <c r="W344" s="272"/>
      <c r="X344" s="272"/>
      <c r="Y344" s="272"/>
      <c r="Z344" s="272"/>
    </row>
    <row r="345" spans="1:26" ht="15.75" customHeight="1">
      <c r="A345" s="272"/>
      <c r="B345" s="272"/>
      <c r="C345" s="272"/>
      <c r="D345" s="272"/>
      <c r="E345" s="272"/>
      <c r="F345" s="272"/>
      <c r="G345" s="262"/>
      <c r="H345" s="262"/>
      <c r="I345" s="262"/>
      <c r="J345" s="262"/>
      <c r="K345" s="281"/>
      <c r="L345" s="262"/>
      <c r="M345" s="262"/>
      <c r="N345" s="262"/>
      <c r="O345" s="272"/>
      <c r="P345" s="272"/>
      <c r="Q345" s="272"/>
      <c r="R345" s="272"/>
      <c r="S345" s="272"/>
      <c r="T345" s="272"/>
      <c r="U345" s="272"/>
      <c r="V345" s="272"/>
      <c r="W345" s="272"/>
      <c r="X345" s="272"/>
      <c r="Y345" s="272"/>
      <c r="Z345" s="272"/>
    </row>
    <row r="346" spans="1:26" ht="15.75" customHeight="1">
      <c r="A346" s="272"/>
      <c r="B346" s="272"/>
      <c r="C346" s="272"/>
      <c r="D346" s="272"/>
      <c r="E346" s="272"/>
      <c r="F346" s="272"/>
      <c r="G346" s="262"/>
      <c r="H346" s="262"/>
      <c r="I346" s="262"/>
      <c r="J346" s="262"/>
      <c r="K346" s="281"/>
      <c r="L346" s="262"/>
      <c r="M346" s="262"/>
      <c r="N346" s="262"/>
      <c r="O346" s="272"/>
      <c r="P346" s="272"/>
      <c r="Q346" s="272"/>
      <c r="R346" s="272"/>
      <c r="S346" s="272"/>
      <c r="T346" s="272"/>
      <c r="U346" s="272"/>
      <c r="V346" s="272"/>
      <c r="W346" s="272"/>
      <c r="X346" s="272"/>
      <c r="Y346" s="272"/>
      <c r="Z346" s="272"/>
    </row>
    <row r="347" spans="1:26" ht="15.75" customHeight="1">
      <c r="A347" s="272"/>
      <c r="B347" s="272"/>
      <c r="C347" s="272"/>
      <c r="D347" s="272"/>
      <c r="E347" s="272"/>
      <c r="F347" s="272"/>
      <c r="G347" s="262"/>
      <c r="H347" s="262"/>
      <c r="I347" s="262"/>
      <c r="J347" s="262"/>
      <c r="K347" s="281"/>
      <c r="L347" s="262"/>
      <c r="M347" s="262"/>
      <c r="N347" s="262"/>
      <c r="O347" s="272"/>
      <c r="P347" s="272"/>
      <c r="Q347" s="272"/>
      <c r="R347" s="272"/>
      <c r="S347" s="272"/>
      <c r="T347" s="272"/>
      <c r="U347" s="272"/>
      <c r="V347" s="272"/>
      <c r="W347" s="272"/>
      <c r="X347" s="272"/>
      <c r="Y347" s="272"/>
      <c r="Z347" s="272"/>
    </row>
    <row r="348" spans="1:26" ht="15.75" customHeight="1">
      <c r="A348" s="272"/>
      <c r="B348" s="272"/>
      <c r="C348" s="272"/>
      <c r="D348" s="272"/>
      <c r="E348" s="272"/>
      <c r="F348" s="272"/>
      <c r="G348" s="262"/>
      <c r="H348" s="262"/>
      <c r="I348" s="262"/>
      <c r="J348" s="262"/>
      <c r="K348" s="281"/>
      <c r="L348" s="262"/>
      <c r="M348" s="262"/>
      <c r="N348" s="262"/>
      <c r="O348" s="272"/>
      <c r="P348" s="272"/>
      <c r="Q348" s="272"/>
      <c r="R348" s="272"/>
      <c r="S348" s="272"/>
      <c r="T348" s="272"/>
      <c r="U348" s="272"/>
      <c r="V348" s="272"/>
      <c r="W348" s="272"/>
      <c r="X348" s="272"/>
      <c r="Y348" s="272"/>
      <c r="Z348" s="272"/>
    </row>
    <row r="349" spans="1:26" ht="15.75" customHeight="1">
      <c r="A349" s="272"/>
      <c r="B349" s="272"/>
      <c r="C349" s="272"/>
      <c r="D349" s="272"/>
      <c r="E349" s="272"/>
      <c r="F349" s="272"/>
      <c r="G349" s="262"/>
      <c r="H349" s="262"/>
      <c r="I349" s="262"/>
      <c r="J349" s="262"/>
      <c r="K349" s="281"/>
      <c r="L349" s="262"/>
      <c r="M349" s="262"/>
      <c r="N349" s="262"/>
      <c r="O349" s="272"/>
      <c r="P349" s="272"/>
      <c r="Q349" s="272"/>
      <c r="R349" s="272"/>
      <c r="S349" s="272"/>
      <c r="T349" s="272"/>
      <c r="U349" s="272"/>
      <c r="V349" s="272"/>
      <c r="W349" s="272"/>
      <c r="X349" s="272"/>
      <c r="Y349" s="272"/>
      <c r="Z349" s="272"/>
    </row>
    <row r="350" spans="1:26" ht="15.75" customHeight="1">
      <c r="A350" s="272"/>
      <c r="B350" s="272"/>
      <c r="C350" s="272"/>
      <c r="D350" s="272"/>
      <c r="E350" s="272"/>
      <c r="F350" s="272"/>
      <c r="G350" s="262"/>
      <c r="H350" s="262"/>
      <c r="I350" s="262"/>
      <c r="J350" s="262"/>
      <c r="K350" s="281"/>
      <c r="L350" s="262"/>
      <c r="M350" s="262"/>
      <c r="N350" s="262"/>
      <c r="O350" s="272"/>
      <c r="P350" s="272"/>
      <c r="Q350" s="272"/>
      <c r="R350" s="272"/>
      <c r="S350" s="272"/>
      <c r="T350" s="272"/>
      <c r="U350" s="272"/>
      <c r="V350" s="272"/>
      <c r="W350" s="272"/>
      <c r="X350" s="272"/>
      <c r="Y350" s="272"/>
      <c r="Z350" s="272"/>
    </row>
    <row r="351" spans="1:26" ht="15.75" customHeight="1">
      <c r="A351" s="272"/>
      <c r="B351" s="272"/>
      <c r="C351" s="272"/>
      <c r="D351" s="272"/>
      <c r="E351" s="272"/>
      <c r="F351" s="272"/>
      <c r="G351" s="262"/>
      <c r="H351" s="262"/>
      <c r="I351" s="262"/>
      <c r="J351" s="262"/>
      <c r="K351" s="281"/>
      <c r="L351" s="262"/>
      <c r="M351" s="262"/>
      <c r="N351" s="262"/>
      <c r="O351" s="272"/>
      <c r="P351" s="272"/>
      <c r="Q351" s="272"/>
      <c r="R351" s="272"/>
      <c r="S351" s="272"/>
      <c r="T351" s="272"/>
      <c r="U351" s="272"/>
      <c r="V351" s="272"/>
      <c r="W351" s="272"/>
      <c r="X351" s="272"/>
      <c r="Y351" s="272"/>
      <c r="Z351" s="272"/>
    </row>
    <row r="352" spans="1:26" ht="15.75" customHeight="1">
      <c r="A352" s="272"/>
      <c r="B352" s="272"/>
      <c r="C352" s="272"/>
      <c r="D352" s="272"/>
      <c r="E352" s="272"/>
      <c r="F352" s="272"/>
      <c r="G352" s="262"/>
      <c r="H352" s="262"/>
      <c r="I352" s="262"/>
      <c r="J352" s="262"/>
      <c r="K352" s="281"/>
      <c r="L352" s="262"/>
      <c r="M352" s="262"/>
      <c r="N352" s="262"/>
      <c r="O352" s="272"/>
      <c r="P352" s="272"/>
      <c r="Q352" s="272"/>
      <c r="R352" s="272"/>
      <c r="S352" s="272"/>
      <c r="T352" s="272"/>
      <c r="U352" s="272"/>
      <c r="V352" s="272"/>
      <c r="W352" s="272"/>
      <c r="X352" s="272"/>
      <c r="Y352" s="272"/>
      <c r="Z352" s="272"/>
    </row>
    <row r="353" spans="1:26" ht="15.75" customHeight="1">
      <c r="A353" s="272"/>
      <c r="B353" s="272"/>
      <c r="C353" s="272"/>
      <c r="D353" s="272"/>
      <c r="E353" s="272"/>
      <c r="F353" s="272"/>
      <c r="G353" s="262"/>
      <c r="H353" s="262"/>
      <c r="I353" s="262"/>
      <c r="J353" s="262"/>
      <c r="K353" s="281"/>
      <c r="L353" s="262"/>
      <c r="M353" s="262"/>
      <c r="N353" s="262"/>
      <c r="O353" s="272"/>
      <c r="P353" s="272"/>
      <c r="Q353" s="272"/>
      <c r="R353" s="272"/>
      <c r="S353" s="272"/>
      <c r="T353" s="272"/>
      <c r="U353" s="272"/>
      <c r="V353" s="272"/>
      <c r="W353" s="272"/>
      <c r="X353" s="272"/>
      <c r="Y353" s="272"/>
      <c r="Z353" s="272"/>
    </row>
    <row r="354" spans="1:26" ht="15.75" customHeight="1">
      <c r="A354" s="272"/>
      <c r="B354" s="272"/>
      <c r="C354" s="272"/>
      <c r="D354" s="272"/>
      <c r="E354" s="272"/>
      <c r="F354" s="272"/>
      <c r="G354" s="262"/>
      <c r="H354" s="262"/>
      <c r="I354" s="262"/>
      <c r="J354" s="262"/>
      <c r="K354" s="281"/>
      <c r="L354" s="262"/>
      <c r="M354" s="262"/>
      <c r="N354" s="262"/>
      <c r="O354" s="272"/>
      <c r="P354" s="272"/>
      <c r="Q354" s="272"/>
      <c r="R354" s="272"/>
      <c r="S354" s="272"/>
      <c r="T354" s="272"/>
      <c r="U354" s="272"/>
      <c r="V354" s="272"/>
      <c r="W354" s="272"/>
      <c r="X354" s="272"/>
      <c r="Y354" s="272"/>
      <c r="Z354" s="272"/>
    </row>
    <row r="355" spans="1:26" ht="15.75" customHeight="1">
      <c r="A355" s="272"/>
      <c r="B355" s="272"/>
      <c r="C355" s="272"/>
      <c r="D355" s="272"/>
      <c r="E355" s="272"/>
      <c r="F355" s="272"/>
      <c r="G355" s="262"/>
      <c r="H355" s="262"/>
      <c r="I355" s="262"/>
      <c r="J355" s="262"/>
      <c r="K355" s="281"/>
      <c r="L355" s="262"/>
      <c r="M355" s="262"/>
      <c r="N355" s="262"/>
      <c r="O355" s="272"/>
      <c r="P355" s="272"/>
      <c r="Q355" s="272"/>
      <c r="R355" s="272"/>
      <c r="S355" s="272"/>
      <c r="T355" s="272"/>
      <c r="U355" s="272"/>
      <c r="V355" s="272"/>
      <c r="W355" s="272"/>
      <c r="X355" s="272"/>
      <c r="Y355" s="272"/>
      <c r="Z355" s="272"/>
    </row>
    <row r="356" spans="1:26" ht="15.75" customHeight="1">
      <c r="A356" s="272"/>
      <c r="B356" s="272"/>
      <c r="C356" s="272"/>
      <c r="D356" s="272"/>
      <c r="E356" s="272"/>
      <c r="F356" s="272"/>
      <c r="G356" s="262"/>
      <c r="H356" s="262"/>
      <c r="I356" s="262"/>
      <c r="J356" s="262"/>
      <c r="K356" s="281"/>
      <c r="L356" s="262"/>
      <c r="M356" s="262"/>
      <c r="N356" s="262"/>
      <c r="O356" s="272"/>
      <c r="P356" s="272"/>
      <c r="Q356" s="272"/>
      <c r="R356" s="272"/>
      <c r="S356" s="272"/>
      <c r="T356" s="272"/>
      <c r="U356" s="272"/>
      <c r="V356" s="272"/>
      <c r="W356" s="272"/>
      <c r="X356" s="272"/>
      <c r="Y356" s="272"/>
      <c r="Z356" s="272"/>
    </row>
    <row r="357" spans="1:26" ht="15.75" customHeight="1">
      <c r="A357" s="272"/>
      <c r="B357" s="272"/>
      <c r="C357" s="272"/>
      <c r="D357" s="272"/>
      <c r="E357" s="272"/>
      <c r="F357" s="272"/>
      <c r="G357" s="262"/>
      <c r="H357" s="262"/>
      <c r="I357" s="262"/>
      <c r="J357" s="262"/>
      <c r="K357" s="281"/>
      <c r="L357" s="262"/>
      <c r="M357" s="262"/>
      <c r="N357" s="262"/>
      <c r="O357" s="272"/>
      <c r="P357" s="272"/>
      <c r="Q357" s="272"/>
      <c r="R357" s="272"/>
      <c r="S357" s="272"/>
      <c r="T357" s="272"/>
      <c r="U357" s="272"/>
      <c r="V357" s="272"/>
      <c r="W357" s="272"/>
      <c r="X357" s="272"/>
      <c r="Y357" s="272"/>
      <c r="Z357" s="272"/>
    </row>
    <row r="358" spans="1:26" ht="15.75" customHeight="1">
      <c r="A358" s="272"/>
      <c r="B358" s="272"/>
      <c r="C358" s="272"/>
      <c r="D358" s="272"/>
      <c r="E358" s="272"/>
      <c r="F358" s="272"/>
      <c r="G358" s="262"/>
      <c r="H358" s="262"/>
      <c r="I358" s="262"/>
      <c r="J358" s="262"/>
      <c r="K358" s="281"/>
      <c r="L358" s="262"/>
      <c r="M358" s="262"/>
      <c r="N358" s="262"/>
      <c r="O358" s="272"/>
      <c r="P358" s="272"/>
      <c r="Q358" s="272"/>
      <c r="R358" s="272"/>
      <c r="S358" s="272"/>
      <c r="T358" s="272"/>
      <c r="U358" s="272"/>
      <c r="V358" s="272"/>
      <c r="W358" s="272"/>
      <c r="X358" s="272"/>
      <c r="Y358" s="272"/>
      <c r="Z358" s="272"/>
    </row>
    <row r="359" spans="1:26" ht="15.75" customHeight="1">
      <c r="A359" s="272"/>
      <c r="B359" s="272"/>
      <c r="C359" s="272"/>
      <c r="D359" s="272"/>
      <c r="E359" s="272"/>
      <c r="F359" s="272"/>
      <c r="G359" s="262"/>
      <c r="H359" s="262"/>
      <c r="I359" s="262"/>
      <c r="J359" s="262"/>
      <c r="K359" s="281"/>
      <c r="L359" s="262"/>
      <c r="M359" s="262"/>
      <c r="N359" s="262"/>
      <c r="O359" s="272"/>
      <c r="P359" s="272"/>
      <c r="Q359" s="272"/>
      <c r="R359" s="272"/>
      <c r="S359" s="272"/>
      <c r="T359" s="272"/>
      <c r="U359" s="272"/>
      <c r="V359" s="272"/>
      <c r="W359" s="272"/>
      <c r="X359" s="272"/>
      <c r="Y359" s="272"/>
      <c r="Z359" s="272"/>
    </row>
    <row r="360" spans="1:26" ht="15.75" customHeight="1">
      <c r="A360" s="272"/>
      <c r="B360" s="272"/>
      <c r="C360" s="272"/>
      <c r="D360" s="272"/>
      <c r="E360" s="272"/>
      <c r="F360" s="272"/>
      <c r="G360" s="262"/>
      <c r="H360" s="262"/>
      <c r="I360" s="262"/>
      <c r="J360" s="262"/>
      <c r="K360" s="281"/>
      <c r="L360" s="262"/>
      <c r="M360" s="262"/>
      <c r="N360" s="262"/>
      <c r="O360" s="272"/>
      <c r="P360" s="272"/>
      <c r="Q360" s="272"/>
      <c r="R360" s="272"/>
      <c r="S360" s="272"/>
      <c r="T360" s="272"/>
      <c r="U360" s="272"/>
      <c r="V360" s="272"/>
      <c r="W360" s="272"/>
      <c r="X360" s="272"/>
      <c r="Y360" s="272"/>
      <c r="Z360" s="272"/>
    </row>
    <row r="361" spans="1:26" ht="15.75" customHeight="1">
      <c r="A361" s="272"/>
      <c r="B361" s="272"/>
      <c r="C361" s="272"/>
      <c r="D361" s="272"/>
      <c r="E361" s="272"/>
      <c r="F361" s="272"/>
      <c r="G361" s="262"/>
      <c r="H361" s="262"/>
      <c r="I361" s="262"/>
      <c r="J361" s="262"/>
      <c r="K361" s="281"/>
      <c r="L361" s="262"/>
      <c r="M361" s="262"/>
      <c r="N361" s="262"/>
      <c r="O361" s="272"/>
      <c r="P361" s="272"/>
      <c r="Q361" s="272"/>
      <c r="R361" s="272"/>
      <c r="S361" s="272"/>
      <c r="T361" s="272"/>
      <c r="U361" s="272"/>
      <c r="V361" s="272"/>
      <c r="W361" s="272"/>
      <c r="X361" s="272"/>
      <c r="Y361" s="272"/>
      <c r="Z361" s="272"/>
    </row>
    <row r="362" spans="1:26" ht="15.75" customHeight="1">
      <c r="A362" s="272"/>
      <c r="B362" s="272"/>
      <c r="C362" s="272"/>
      <c r="D362" s="272"/>
      <c r="E362" s="272"/>
      <c r="F362" s="272"/>
      <c r="G362" s="262"/>
      <c r="H362" s="262"/>
      <c r="I362" s="262"/>
      <c r="J362" s="262"/>
      <c r="K362" s="281"/>
      <c r="L362" s="262"/>
      <c r="M362" s="262"/>
      <c r="N362" s="262"/>
      <c r="O362" s="272"/>
      <c r="P362" s="272"/>
      <c r="Q362" s="272"/>
      <c r="R362" s="272"/>
      <c r="S362" s="272"/>
      <c r="T362" s="272"/>
      <c r="U362" s="272"/>
      <c r="V362" s="272"/>
      <c r="W362" s="272"/>
      <c r="X362" s="272"/>
      <c r="Y362" s="272"/>
      <c r="Z362" s="272"/>
    </row>
    <row r="363" spans="1:26" ht="15.75" customHeight="1">
      <c r="A363" s="272"/>
      <c r="B363" s="272"/>
      <c r="C363" s="272"/>
      <c r="D363" s="272"/>
      <c r="E363" s="272"/>
      <c r="F363" s="272"/>
      <c r="G363" s="262"/>
      <c r="H363" s="262"/>
      <c r="I363" s="262"/>
      <c r="J363" s="262"/>
      <c r="K363" s="281"/>
      <c r="L363" s="262"/>
      <c r="M363" s="262"/>
      <c r="N363" s="262"/>
      <c r="O363" s="272"/>
      <c r="P363" s="272"/>
      <c r="Q363" s="272"/>
      <c r="R363" s="272"/>
      <c r="S363" s="272"/>
      <c r="T363" s="272"/>
      <c r="U363" s="272"/>
      <c r="V363" s="272"/>
      <c r="W363" s="272"/>
      <c r="X363" s="272"/>
      <c r="Y363" s="272"/>
      <c r="Z363" s="272"/>
    </row>
    <row r="364" spans="1:26" ht="15.75" customHeight="1">
      <c r="A364" s="272"/>
      <c r="B364" s="272"/>
      <c r="C364" s="272"/>
      <c r="D364" s="272"/>
      <c r="E364" s="272"/>
      <c r="F364" s="272"/>
      <c r="G364" s="262"/>
      <c r="H364" s="262"/>
      <c r="I364" s="262"/>
      <c r="J364" s="262"/>
      <c r="K364" s="281"/>
      <c r="L364" s="262"/>
      <c r="M364" s="262"/>
      <c r="N364" s="262"/>
      <c r="O364" s="272"/>
      <c r="P364" s="272"/>
      <c r="Q364" s="272"/>
      <c r="R364" s="272"/>
      <c r="S364" s="272"/>
      <c r="T364" s="272"/>
      <c r="U364" s="272"/>
      <c r="V364" s="272"/>
      <c r="W364" s="272"/>
      <c r="X364" s="272"/>
      <c r="Y364" s="272"/>
      <c r="Z364" s="272"/>
    </row>
    <row r="365" spans="1:26" ht="15.75" customHeight="1">
      <c r="A365" s="272"/>
      <c r="B365" s="272"/>
      <c r="C365" s="272"/>
      <c r="D365" s="272"/>
      <c r="E365" s="272"/>
      <c r="F365" s="272"/>
      <c r="G365" s="262"/>
      <c r="H365" s="262"/>
      <c r="I365" s="262"/>
      <c r="J365" s="262"/>
      <c r="K365" s="281"/>
      <c r="L365" s="262"/>
      <c r="M365" s="262"/>
      <c r="N365" s="262"/>
      <c r="O365" s="272"/>
      <c r="P365" s="272"/>
      <c r="Q365" s="272"/>
      <c r="R365" s="272"/>
      <c r="S365" s="272"/>
      <c r="T365" s="272"/>
      <c r="U365" s="272"/>
      <c r="V365" s="272"/>
      <c r="W365" s="272"/>
      <c r="X365" s="272"/>
      <c r="Y365" s="272"/>
      <c r="Z365" s="272"/>
    </row>
    <row r="366" spans="1:26" ht="15.75" customHeight="1">
      <c r="A366" s="272"/>
      <c r="B366" s="272"/>
      <c r="C366" s="272"/>
      <c r="D366" s="272"/>
      <c r="E366" s="272"/>
      <c r="F366" s="272"/>
      <c r="G366" s="262"/>
      <c r="H366" s="262"/>
      <c r="I366" s="262"/>
      <c r="J366" s="262"/>
      <c r="K366" s="281"/>
      <c r="L366" s="262"/>
      <c r="M366" s="262"/>
      <c r="N366" s="262"/>
      <c r="O366" s="272"/>
      <c r="P366" s="272"/>
      <c r="Q366" s="272"/>
      <c r="R366" s="272"/>
      <c r="S366" s="272"/>
      <c r="T366" s="272"/>
      <c r="U366" s="272"/>
      <c r="V366" s="272"/>
      <c r="W366" s="272"/>
      <c r="X366" s="272"/>
      <c r="Y366" s="272"/>
      <c r="Z366" s="272"/>
    </row>
    <row r="367" spans="1:26" ht="15.75" customHeight="1">
      <c r="A367" s="272"/>
      <c r="B367" s="272"/>
      <c r="C367" s="272"/>
      <c r="D367" s="272"/>
      <c r="E367" s="272"/>
      <c r="F367" s="272"/>
      <c r="G367" s="262"/>
      <c r="H367" s="262"/>
      <c r="I367" s="262"/>
      <c r="J367" s="262"/>
      <c r="K367" s="281"/>
      <c r="L367" s="262"/>
      <c r="M367" s="262"/>
      <c r="N367" s="262"/>
      <c r="O367" s="272"/>
      <c r="P367" s="272"/>
      <c r="Q367" s="272"/>
      <c r="R367" s="272"/>
      <c r="S367" s="272"/>
      <c r="T367" s="272"/>
      <c r="U367" s="272"/>
      <c r="V367" s="272"/>
      <c r="W367" s="272"/>
      <c r="X367" s="272"/>
      <c r="Y367" s="272"/>
      <c r="Z367" s="272"/>
    </row>
    <row r="368" spans="1:26" ht="15.75" customHeight="1">
      <c r="A368" s="272"/>
      <c r="B368" s="272"/>
      <c r="C368" s="272"/>
      <c r="D368" s="272"/>
      <c r="E368" s="272"/>
      <c r="F368" s="272"/>
      <c r="G368" s="262"/>
      <c r="H368" s="262"/>
      <c r="I368" s="262"/>
      <c r="J368" s="262"/>
      <c r="K368" s="281"/>
      <c r="L368" s="262"/>
      <c r="M368" s="262"/>
      <c r="N368" s="262"/>
      <c r="O368" s="272"/>
      <c r="P368" s="272"/>
      <c r="Q368" s="272"/>
      <c r="R368" s="272"/>
      <c r="S368" s="272"/>
      <c r="T368" s="272"/>
      <c r="U368" s="272"/>
      <c r="V368" s="272"/>
      <c r="W368" s="272"/>
      <c r="X368" s="272"/>
      <c r="Y368" s="272"/>
      <c r="Z368" s="272"/>
    </row>
    <row r="369" spans="1:26" ht="15.75" customHeight="1">
      <c r="A369" s="272"/>
      <c r="B369" s="272"/>
      <c r="C369" s="272"/>
      <c r="D369" s="272"/>
      <c r="E369" s="272"/>
      <c r="F369" s="272"/>
      <c r="G369" s="262"/>
      <c r="H369" s="262"/>
      <c r="I369" s="262"/>
      <c r="J369" s="262"/>
      <c r="K369" s="281"/>
      <c r="L369" s="262"/>
      <c r="M369" s="262"/>
      <c r="N369" s="262"/>
      <c r="O369" s="272"/>
      <c r="P369" s="272"/>
      <c r="Q369" s="272"/>
      <c r="R369" s="272"/>
      <c r="S369" s="272"/>
      <c r="T369" s="272"/>
      <c r="U369" s="272"/>
      <c r="V369" s="272"/>
      <c r="W369" s="272"/>
      <c r="X369" s="272"/>
      <c r="Y369" s="272"/>
      <c r="Z369" s="272"/>
    </row>
    <row r="370" spans="1:26" ht="15.75" customHeight="1">
      <c r="A370" s="272"/>
      <c r="B370" s="272"/>
      <c r="C370" s="272"/>
      <c r="D370" s="272"/>
      <c r="E370" s="272"/>
      <c r="F370" s="272"/>
      <c r="G370" s="262"/>
      <c r="H370" s="262"/>
      <c r="I370" s="262"/>
      <c r="J370" s="262"/>
      <c r="K370" s="281"/>
      <c r="L370" s="262"/>
      <c r="M370" s="262"/>
      <c r="N370" s="262"/>
      <c r="O370" s="272"/>
      <c r="P370" s="272"/>
      <c r="Q370" s="272"/>
      <c r="R370" s="272"/>
      <c r="S370" s="272"/>
      <c r="T370" s="272"/>
      <c r="U370" s="272"/>
      <c r="V370" s="272"/>
      <c r="W370" s="272"/>
      <c r="X370" s="272"/>
      <c r="Y370" s="272"/>
      <c r="Z370" s="272"/>
    </row>
    <row r="371" spans="1:26" ht="15.75" customHeight="1">
      <c r="A371" s="272"/>
      <c r="B371" s="272"/>
      <c r="C371" s="272"/>
      <c r="D371" s="272"/>
      <c r="E371" s="272"/>
      <c r="F371" s="272"/>
      <c r="G371" s="262"/>
      <c r="H371" s="262"/>
      <c r="I371" s="262"/>
      <c r="J371" s="262"/>
      <c r="K371" s="281"/>
      <c r="L371" s="262"/>
      <c r="M371" s="262"/>
      <c r="N371" s="262"/>
      <c r="O371" s="272"/>
      <c r="P371" s="272"/>
      <c r="Q371" s="272"/>
      <c r="R371" s="272"/>
      <c r="S371" s="272"/>
      <c r="T371" s="272"/>
      <c r="U371" s="272"/>
      <c r="V371" s="272"/>
      <c r="W371" s="272"/>
      <c r="X371" s="272"/>
      <c r="Y371" s="272"/>
      <c r="Z371" s="272"/>
    </row>
    <row r="372" spans="1:26" ht="15.75" customHeight="1">
      <c r="A372" s="272"/>
      <c r="B372" s="272"/>
      <c r="C372" s="272"/>
      <c r="D372" s="272"/>
      <c r="E372" s="272"/>
      <c r="F372" s="272"/>
      <c r="G372" s="262"/>
      <c r="H372" s="262"/>
      <c r="I372" s="262"/>
      <c r="J372" s="262"/>
      <c r="K372" s="281"/>
      <c r="L372" s="262"/>
      <c r="M372" s="262"/>
      <c r="N372" s="262"/>
      <c r="O372" s="272"/>
      <c r="P372" s="272"/>
      <c r="Q372" s="272"/>
      <c r="R372" s="272"/>
      <c r="S372" s="272"/>
      <c r="T372" s="272"/>
      <c r="U372" s="272"/>
      <c r="V372" s="272"/>
      <c r="W372" s="272"/>
      <c r="X372" s="272"/>
      <c r="Y372" s="272"/>
      <c r="Z372" s="272"/>
    </row>
    <row r="373" spans="1:26" ht="15.75" customHeight="1">
      <c r="A373" s="272"/>
      <c r="B373" s="272"/>
      <c r="C373" s="272"/>
      <c r="D373" s="272"/>
      <c r="E373" s="272"/>
      <c r="F373" s="272"/>
      <c r="G373" s="262"/>
      <c r="H373" s="262"/>
      <c r="I373" s="262"/>
      <c r="J373" s="262"/>
      <c r="K373" s="281"/>
      <c r="L373" s="262"/>
      <c r="M373" s="262"/>
      <c r="N373" s="262"/>
      <c r="O373" s="272"/>
      <c r="P373" s="272"/>
      <c r="Q373" s="272"/>
      <c r="R373" s="272"/>
      <c r="S373" s="272"/>
      <c r="T373" s="272"/>
      <c r="U373" s="272"/>
      <c r="V373" s="272"/>
      <c r="W373" s="272"/>
      <c r="X373" s="272"/>
      <c r="Y373" s="272"/>
      <c r="Z373" s="272"/>
    </row>
    <row r="374" spans="1:26" ht="15.75" customHeight="1">
      <c r="A374" s="272"/>
      <c r="B374" s="272"/>
      <c r="C374" s="272"/>
      <c r="D374" s="272"/>
      <c r="E374" s="272"/>
      <c r="F374" s="272"/>
      <c r="G374" s="262"/>
      <c r="H374" s="262"/>
      <c r="I374" s="262"/>
      <c r="J374" s="262"/>
      <c r="K374" s="281"/>
      <c r="L374" s="262"/>
      <c r="M374" s="262"/>
      <c r="N374" s="262"/>
      <c r="O374" s="272"/>
      <c r="P374" s="272"/>
      <c r="Q374" s="272"/>
      <c r="R374" s="272"/>
      <c r="S374" s="272"/>
      <c r="T374" s="272"/>
      <c r="U374" s="272"/>
      <c r="V374" s="272"/>
      <c r="W374" s="272"/>
      <c r="X374" s="272"/>
      <c r="Y374" s="272"/>
      <c r="Z374" s="272"/>
    </row>
    <row r="375" spans="1:26" ht="15.75" customHeight="1">
      <c r="A375" s="272"/>
      <c r="B375" s="272"/>
      <c r="C375" s="272"/>
      <c r="D375" s="272"/>
      <c r="E375" s="272"/>
      <c r="F375" s="272"/>
      <c r="G375" s="262"/>
      <c r="H375" s="262"/>
      <c r="I375" s="262"/>
      <c r="J375" s="262"/>
      <c r="K375" s="281"/>
      <c r="L375" s="262"/>
      <c r="M375" s="262"/>
      <c r="N375" s="262"/>
      <c r="O375" s="272"/>
      <c r="P375" s="272"/>
      <c r="Q375" s="272"/>
      <c r="R375" s="272"/>
      <c r="S375" s="272"/>
      <c r="T375" s="272"/>
      <c r="U375" s="272"/>
      <c r="V375" s="272"/>
      <c r="W375" s="272"/>
      <c r="X375" s="272"/>
      <c r="Y375" s="272"/>
      <c r="Z375" s="272"/>
    </row>
    <row r="376" spans="1:26" ht="15.75" customHeight="1">
      <c r="A376" s="272"/>
      <c r="B376" s="272"/>
      <c r="C376" s="272"/>
      <c r="D376" s="272"/>
      <c r="E376" s="272"/>
      <c r="F376" s="272"/>
      <c r="G376" s="262"/>
      <c r="H376" s="262"/>
      <c r="I376" s="262"/>
      <c r="J376" s="262"/>
      <c r="K376" s="281"/>
      <c r="L376" s="262"/>
      <c r="M376" s="262"/>
      <c r="N376" s="262"/>
      <c r="O376" s="272"/>
      <c r="P376" s="272"/>
      <c r="Q376" s="272"/>
      <c r="R376" s="272"/>
      <c r="S376" s="272"/>
      <c r="T376" s="272"/>
      <c r="U376" s="272"/>
      <c r="V376" s="272"/>
      <c r="W376" s="272"/>
      <c r="X376" s="272"/>
      <c r="Y376" s="272"/>
      <c r="Z376" s="272"/>
    </row>
    <row r="377" spans="1:26" ht="15.75" customHeight="1">
      <c r="A377" s="272"/>
      <c r="B377" s="272"/>
      <c r="C377" s="272"/>
      <c r="D377" s="272"/>
      <c r="E377" s="272"/>
      <c r="F377" s="272"/>
      <c r="G377" s="262"/>
      <c r="H377" s="262"/>
      <c r="I377" s="262"/>
      <c r="J377" s="262"/>
      <c r="K377" s="281"/>
      <c r="L377" s="262"/>
      <c r="M377" s="262"/>
      <c r="N377" s="262"/>
      <c r="O377" s="272"/>
      <c r="P377" s="272"/>
      <c r="Q377" s="272"/>
      <c r="R377" s="272"/>
      <c r="S377" s="272"/>
      <c r="T377" s="272"/>
      <c r="U377" s="272"/>
      <c r="V377" s="272"/>
      <c r="W377" s="272"/>
      <c r="X377" s="272"/>
      <c r="Y377" s="272"/>
      <c r="Z377" s="272"/>
    </row>
    <row r="378" spans="1:26" ht="15.75" customHeight="1">
      <c r="A378" s="272"/>
      <c r="G378" s="262"/>
      <c r="H378" s="262"/>
      <c r="I378" s="262"/>
      <c r="J378" s="262"/>
      <c r="K378" s="281"/>
      <c r="L378" s="262"/>
      <c r="M378" s="262"/>
      <c r="N378" s="262"/>
      <c r="O378" s="272"/>
      <c r="P378" s="272"/>
      <c r="Q378" s="272"/>
      <c r="R378" s="272"/>
      <c r="S378" s="272"/>
      <c r="T378" s="272"/>
      <c r="U378" s="272"/>
      <c r="V378" s="272"/>
      <c r="W378" s="272"/>
      <c r="X378" s="272"/>
      <c r="Y378" s="272"/>
      <c r="Z378" s="272"/>
    </row>
    <row r="379" spans="1:26" ht="15.75" customHeight="1">
      <c r="A379" s="272"/>
      <c r="G379" s="31"/>
      <c r="H379" s="31"/>
      <c r="I379" s="31"/>
      <c r="J379" s="31"/>
      <c r="K379" s="32"/>
      <c r="L379" s="31"/>
      <c r="M379" s="31"/>
      <c r="N379" s="31"/>
      <c r="O379" s="272"/>
      <c r="P379" s="272"/>
      <c r="Q379" s="272"/>
      <c r="R379" s="272"/>
      <c r="S379" s="272"/>
      <c r="T379" s="272"/>
      <c r="U379" s="272"/>
      <c r="V379" s="272"/>
      <c r="W379" s="272"/>
      <c r="X379" s="272"/>
      <c r="Y379" s="272"/>
      <c r="Z379" s="272"/>
    </row>
    <row r="380" spans="1:26" ht="15.75" customHeight="1">
      <c r="A380" s="272"/>
      <c r="G380" s="31"/>
      <c r="H380" s="31"/>
      <c r="I380" s="31"/>
      <c r="J380" s="31"/>
      <c r="K380" s="32"/>
      <c r="L380" s="31"/>
      <c r="M380" s="31"/>
      <c r="N380" s="31"/>
      <c r="O380" s="272"/>
      <c r="P380" s="272"/>
      <c r="Q380" s="272"/>
      <c r="R380" s="272"/>
      <c r="S380" s="272"/>
      <c r="T380" s="272"/>
      <c r="U380" s="272"/>
      <c r="V380" s="272"/>
      <c r="W380" s="272"/>
      <c r="X380" s="272"/>
      <c r="Y380" s="272"/>
      <c r="Z380" s="272"/>
    </row>
    <row r="381" spans="1:26" ht="15.75" customHeight="1">
      <c r="A381" s="272"/>
      <c r="G381" s="31"/>
      <c r="H381" s="31"/>
      <c r="I381" s="31"/>
      <c r="J381" s="31"/>
      <c r="K381" s="32"/>
      <c r="L381" s="31"/>
      <c r="M381" s="31"/>
      <c r="N381" s="31"/>
      <c r="O381" s="272"/>
      <c r="P381" s="272"/>
      <c r="Q381" s="272"/>
      <c r="R381" s="272"/>
      <c r="S381" s="272"/>
      <c r="T381" s="272"/>
      <c r="U381" s="272"/>
      <c r="V381" s="272"/>
      <c r="W381" s="272"/>
      <c r="X381" s="272"/>
      <c r="Y381" s="272"/>
      <c r="Z381" s="272"/>
    </row>
    <row r="382" spans="1:26" ht="15.75" customHeight="1">
      <c r="A382" s="272"/>
      <c r="G382" s="31"/>
      <c r="H382" s="31"/>
      <c r="I382" s="31"/>
      <c r="J382" s="31"/>
      <c r="K382" s="32"/>
      <c r="L382" s="31"/>
      <c r="M382" s="31"/>
      <c r="N382" s="31"/>
      <c r="O382" s="272"/>
      <c r="P382" s="272"/>
      <c r="Q382" s="272"/>
      <c r="R382" s="272"/>
      <c r="S382" s="272"/>
      <c r="T382" s="272"/>
      <c r="U382" s="272"/>
      <c r="V382" s="272"/>
      <c r="W382" s="272"/>
      <c r="X382" s="272"/>
      <c r="Y382" s="272"/>
      <c r="Z382" s="272"/>
    </row>
    <row r="383" spans="1:26" ht="15.75" customHeight="1">
      <c r="A383" s="272"/>
      <c r="G383" s="31"/>
      <c r="H383" s="31"/>
      <c r="I383" s="31"/>
      <c r="J383" s="31"/>
      <c r="K383" s="32"/>
      <c r="L383" s="31"/>
      <c r="M383" s="31"/>
      <c r="N383" s="31"/>
      <c r="O383" s="272"/>
      <c r="P383" s="272"/>
      <c r="Q383" s="272"/>
      <c r="R383" s="272"/>
      <c r="S383" s="272"/>
      <c r="T383" s="272"/>
      <c r="U383" s="272"/>
      <c r="V383" s="272"/>
      <c r="W383" s="272"/>
      <c r="X383" s="272"/>
      <c r="Y383" s="272"/>
      <c r="Z383" s="272"/>
    </row>
    <row r="384" spans="1:26" ht="15.75" customHeight="1">
      <c r="A384" s="272"/>
      <c r="G384" s="31"/>
      <c r="H384" s="31"/>
      <c r="I384" s="31"/>
      <c r="J384" s="31"/>
      <c r="K384" s="32"/>
      <c r="L384" s="31"/>
      <c r="M384" s="31"/>
      <c r="N384" s="31"/>
      <c r="O384" s="272"/>
      <c r="P384" s="272"/>
      <c r="Q384" s="272"/>
      <c r="R384" s="272"/>
      <c r="S384" s="272"/>
      <c r="T384" s="272"/>
      <c r="U384" s="272"/>
      <c r="V384" s="272"/>
      <c r="W384" s="272"/>
      <c r="X384" s="272"/>
      <c r="Y384" s="272"/>
      <c r="Z384" s="272"/>
    </row>
    <row r="385" spans="1:26" ht="15.75" customHeight="1">
      <c r="A385" s="272"/>
      <c r="G385" s="31"/>
      <c r="H385" s="31"/>
      <c r="I385" s="31"/>
      <c r="J385" s="31"/>
      <c r="K385" s="32"/>
      <c r="L385" s="31"/>
      <c r="M385" s="31"/>
      <c r="N385" s="31"/>
      <c r="O385" s="272"/>
      <c r="P385" s="272"/>
      <c r="Q385" s="272"/>
      <c r="R385" s="272"/>
      <c r="S385" s="272"/>
      <c r="T385" s="272"/>
      <c r="U385" s="272"/>
      <c r="V385" s="272"/>
      <c r="W385" s="272"/>
      <c r="X385" s="272"/>
      <c r="Y385" s="272"/>
      <c r="Z385" s="272"/>
    </row>
    <row r="386" spans="1:26" ht="15.75" customHeight="1">
      <c r="A386" s="272"/>
      <c r="G386" s="31"/>
      <c r="H386" s="31"/>
      <c r="I386" s="31"/>
      <c r="J386" s="31"/>
      <c r="K386" s="32"/>
      <c r="L386" s="31"/>
      <c r="M386" s="31"/>
      <c r="N386" s="31"/>
      <c r="O386" s="272"/>
      <c r="P386" s="272"/>
      <c r="Q386" s="272"/>
      <c r="R386" s="272"/>
      <c r="S386" s="272"/>
      <c r="T386" s="272"/>
      <c r="U386" s="272"/>
      <c r="V386" s="272"/>
      <c r="W386" s="272"/>
      <c r="X386" s="272"/>
      <c r="Y386" s="272"/>
      <c r="Z386" s="272"/>
    </row>
    <row r="387" spans="1:26" ht="15.75" customHeight="1">
      <c r="A387" s="272"/>
      <c r="G387" s="31"/>
      <c r="H387" s="31"/>
      <c r="I387" s="31"/>
      <c r="J387" s="31"/>
      <c r="K387" s="32"/>
      <c r="L387" s="31"/>
      <c r="M387" s="31"/>
      <c r="N387" s="31"/>
      <c r="O387" s="272"/>
      <c r="P387" s="272"/>
      <c r="Q387" s="272"/>
      <c r="R387" s="272"/>
      <c r="S387" s="272"/>
      <c r="T387" s="272"/>
      <c r="U387" s="272"/>
      <c r="V387" s="272"/>
      <c r="W387" s="272"/>
      <c r="X387" s="272"/>
      <c r="Y387" s="272"/>
      <c r="Z387" s="272"/>
    </row>
    <row r="388" spans="1:26" ht="15.75" customHeight="1">
      <c r="A388" s="272"/>
      <c r="G388" s="31"/>
      <c r="H388" s="31"/>
      <c r="I388" s="31"/>
      <c r="J388" s="31"/>
      <c r="K388" s="32"/>
      <c r="L388" s="31"/>
      <c r="M388" s="31"/>
      <c r="N388" s="31"/>
      <c r="O388" s="272"/>
      <c r="P388" s="272"/>
      <c r="Q388" s="272"/>
      <c r="R388" s="272"/>
      <c r="S388" s="272"/>
      <c r="T388" s="272"/>
      <c r="U388" s="272"/>
      <c r="V388" s="272"/>
      <c r="W388" s="272"/>
      <c r="X388" s="272"/>
      <c r="Y388" s="272"/>
      <c r="Z388" s="272"/>
    </row>
    <row r="389" spans="1:26" ht="15.75" customHeight="1">
      <c r="A389" s="272"/>
      <c r="G389" s="31"/>
      <c r="H389" s="31"/>
      <c r="I389" s="31"/>
      <c r="J389" s="31"/>
      <c r="K389" s="32"/>
      <c r="L389" s="31"/>
      <c r="M389" s="31"/>
      <c r="N389" s="31"/>
      <c r="O389" s="272"/>
      <c r="P389" s="272"/>
      <c r="Q389" s="272"/>
      <c r="R389" s="272"/>
      <c r="S389" s="272"/>
      <c r="T389" s="272"/>
      <c r="U389" s="272"/>
      <c r="V389" s="272"/>
      <c r="W389" s="272"/>
      <c r="X389" s="272"/>
      <c r="Y389" s="272"/>
      <c r="Z389" s="272"/>
    </row>
    <row r="390" spans="1:26" ht="15.75" customHeight="1">
      <c r="A390" s="272"/>
      <c r="G390" s="31"/>
      <c r="H390" s="31"/>
      <c r="I390" s="31"/>
      <c r="J390" s="31"/>
      <c r="K390" s="32"/>
      <c r="L390" s="31"/>
      <c r="M390" s="31"/>
      <c r="N390" s="31"/>
      <c r="O390" s="272"/>
      <c r="P390" s="272"/>
      <c r="Q390" s="272"/>
      <c r="R390" s="272"/>
      <c r="S390" s="272"/>
      <c r="T390" s="272"/>
      <c r="U390" s="272"/>
      <c r="V390" s="272"/>
      <c r="W390" s="272"/>
      <c r="X390" s="272"/>
      <c r="Y390" s="272"/>
      <c r="Z390" s="272"/>
    </row>
    <row r="391" spans="1:26" ht="15.75" customHeight="1">
      <c r="A391" s="272"/>
      <c r="G391" s="31"/>
      <c r="H391" s="31"/>
      <c r="I391" s="31"/>
      <c r="J391" s="31"/>
      <c r="K391" s="32"/>
      <c r="L391" s="31"/>
      <c r="M391" s="31"/>
      <c r="N391" s="31"/>
      <c r="O391" s="272"/>
      <c r="P391" s="272"/>
      <c r="Q391" s="272"/>
      <c r="R391" s="272"/>
      <c r="S391" s="272"/>
      <c r="T391" s="272"/>
      <c r="U391" s="272"/>
      <c r="V391" s="272"/>
      <c r="W391" s="272"/>
      <c r="X391" s="272"/>
      <c r="Y391" s="272"/>
      <c r="Z391" s="272"/>
    </row>
    <row r="392" spans="1:26" ht="15.75" customHeight="1">
      <c r="A392" s="272"/>
      <c r="G392" s="31"/>
      <c r="H392" s="31"/>
      <c r="I392" s="31"/>
      <c r="J392" s="31"/>
      <c r="K392" s="32"/>
      <c r="L392" s="31"/>
      <c r="M392" s="31"/>
      <c r="N392" s="31"/>
      <c r="O392" s="272"/>
      <c r="P392" s="272"/>
      <c r="Q392" s="272"/>
      <c r="R392" s="272"/>
      <c r="S392" s="272"/>
      <c r="T392" s="272"/>
      <c r="U392" s="272"/>
      <c r="V392" s="272"/>
      <c r="W392" s="272"/>
      <c r="X392" s="272"/>
      <c r="Y392" s="272"/>
      <c r="Z392" s="272"/>
    </row>
    <row r="393" spans="1:26" ht="15.75" customHeight="1">
      <c r="A393" s="272"/>
      <c r="G393" s="31"/>
      <c r="H393" s="31"/>
      <c r="I393" s="31"/>
      <c r="J393" s="31"/>
      <c r="K393" s="32"/>
      <c r="L393" s="31"/>
      <c r="M393" s="31"/>
      <c r="N393" s="31"/>
      <c r="O393" s="272"/>
      <c r="P393" s="272"/>
      <c r="Q393" s="272"/>
      <c r="R393" s="272"/>
      <c r="S393" s="272"/>
      <c r="T393" s="272"/>
      <c r="U393" s="272"/>
      <c r="V393" s="272"/>
      <c r="W393" s="272"/>
      <c r="X393" s="272"/>
      <c r="Y393" s="272"/>
      <c r="Z393" s="272"/>
    </row>
    <row r="394" spans="1:26" ht="15.75" customHeight="1">
      <c r="A394" s="272"/>
      <c r="G394" s="31"/>
      <c r="H394" s="31"/>
      <c r="I394" s="31"/>
      <c r="J394" s="31"/>
      <c r="K394" s="32"/>
      <c r="L394" s="31"/>
      <c r="M394" s="31"/>
      <c r="N394" s="31"/>
      <c r="O394" s="272"/>
      <c r="P394" s="272"/>
      <c r="Q394" s="272"/>
      <c r="R394" s="272"/>
      <c r="S394" s="272"/>
      <c r="T394" s="272"/>
      <c r="U394" s="272"/>
      <c r="V394" s="272"/>
      <c r="W394" s="272"/>
      <c r="X394" s="272"/>
      <c r="Y394" s="272"/>
      <c r="Z394" s="272"/>
    </row>
    <row r="395" spans="1:26" ht="15.75" customHeight="1">
      <c r="A395" s="272"/>
      <c r="G395" s="31"/>
      <c r="H395" s="31"/>
      <c r="I395" s="31"/>
      <c r="J395" s="31"/>
      <c r="K395" s="32"/>
      <c r="L395" s="31"/>
      <c r="M395" s="31"/>
      <c r="N395" s="31"/>
      <c r="O395" s="272"/>
      <c r="P395" s="272"/>
      <c r="Q395" s="272"/>
      <c r="R395" s="272"/>
      <c r="S395" s="272"/>
      <c r="T395" s="272"/>
      <c r="U395" s="272"/>
      <c r="V395" s="272"/>
      <c r="W395" s="272"/>
      <c r="X395" s="272"/>
      <c r="Y395" s="272"/>
      <c r="Z395" s="272"/>
    </row>
    <row r="396" spans="1:26" ht="15.75" customHeight="1">
      <c r="A396" s="272"/>
      <c r="G396" s="31"/>
      <c r="H396" s="31"/>
      <c r="I396" s="31"/>
      <c r="J396" s="31"/>
      <c r="K396" s="32"/>
      <c r="L396" s="31"/>
      <c r="M396" s="31"/>
      <c r="N396" s="31"/>
      <c r="O396" s="272"/>
      <c r="P396" s="272"/>
      <c r="Q396" s="272"/>
      <c r="R396" s="272"/>
      <c r="S396" s="272"/>
      <c r="T396" s="272"/>
      <c r="U396" s="272"/>
      <c r="V396" s="272"/>
      <c r="W396" s="272"/>
      <c r="X396" s="272"/>
      <c r="Y396" s="272"/>
      <c r="Z396" s="272"/>
    </row>
    <row r="397" spans="1:26" ht="15.75" customHeight="1">
      <c r="A397" s="272"/>
      <c r="G397" s="31"/>
      <c r="H397" s="31"/>
      <c r="I397" s="31"/>
      <c r="J397" s="31"/>
      <c r="K397" s="32"/>
      <c r="L397" s="31"/>
      <c r="M397" s="31"/>
      <c r="N397" s="31"/>
      <c r="O397" s="272"/>
      <c r="P397" s="272"/>
      <c r="Q397" s="272"/>
      <c r="R397" s="272"/>
      <c r="S397" s="272"/>
      <c r="T397" s="272"/>
      <c r="U397" s="272"/>
      <c r="V397" s="272"/>
      <c r="W397" s="272"/>
      <c r="X397" s="272"/>
      <c r="Y397" s="272"/>
      <c r="Z397" s="272"/>
    </row>
    <row r="398" spans="1:26" ht="15.75" customHeight="1">
      <c r="A398" s="272"/>
      <c r="G398" s="31"/>
      <c r="H398" s="31"/>
      <c r="I398" s="31"/>
      <c r="J398" s="31"/>
      <c r="K398" s="32"/>
      <c r="L398" s="31"/>
      <c r="M398" s="31"/>
      <c r="N398" s="31"/>
      <c r="O398" s="272"/>
      <c r="P398" s="272"/>
      <c r="Q398" s="272"/>
      <c r="R398" s="272"/>
      <c r="S398" s="272"/>
      <c r="T398" s="272"/>
      <c r="U398" s="272"/>
      <c r="V398" s="272"/>
      <c r="W398" s="272"/>
      <c r="X398" s="272"/>
      <c r="Y398" s="272"/>
      <c r="Z398" s="272"/>
    </row>
    <row r="399" spans="1:26" ht="15.75" customHeight="1">
      <c r="A399" s="272"/>
      <c r="G399" s="31"/>
      <c r="H399" s="31"/>
      <c r="I399" s="31"/>
      <c r="J399" s="31"/>
      <c r="K399" s="32"/>
      <c r="L399" s="31"/>
      <c r="M399" s="31"/>
      <c r="N399" s="31"/>
      <c r="O399" s="272"/>
      <c r="P399" s="272"/>
      <c r="Q399" s="272"/>
      <c r="R399" s="272"/>
      <c r="S399" s="272"/>
      <c r="T399" s="272"/>
      <c r="U399" s="272"/>
      <c r="V399" s="272"/>
      <c r="W399" s="272"/>
      <c r="X399" s="272"/>
      <c r="Y399" s="272"/>
      <c r="Z399" s="272"/>
    </row>
    <row r="400" spans="1:26" ht="15.75" customHeight="1">
      <c r="A400" s="272"/>
      <c r="G400" s="31"/>
      <c r="H400" s="31"/>
      <c r="I400" s="31"/>
      <c r="J400" s="31"/>
      <c r="K400" s="32"/>
      <c r="L400" s="31"/>
      <c r="M400" s="31"/>
      <c r="N400" s="31"/>
      <c r="O400" s="272"/>
      <c r="P400" s="272"/>
      <c r="Q400" s="272"/>
      <c r="R400" s="272"/>
      <c r="S400" s="272"/>
      <c r="T400" s="272"/>
      <c r="U400" s="272"/>
      <c r="V400" s="272"/>
      <c r="W400" s="272"/>
      <c r="X400" s="272"/>
      <c r="Y400" s="272"/>
      <c r="Z400" s="272"/>
    </row>
    <row r="401" spans="1:26" ht="15.75" customHeight="1">
      <c r="A401" s="272"/>
      <c r="G401" s="31"/>
      <c r="H401" s="31"/>
      <c r="I401" s="31"/>
      <c r="J401" s="31"/>
      <c r="K401" s="32"/>
      <c r="L401" s="31"/>
      <c r="M401" s="31"/>
      <c r="N401" s="31"/>
      <c r="O401" s="272"/>
      <c r="P401" s="272"/>
      <c r="Q401" s="272"/>
      <c r="R401" s="272"/>
      <c r="S401" s="272"/>
      <c r="T401" s="272"/>
      <c r="U401" s="272"/>
      <c r="V401" s="272"/>
      <c r="W401" s="272"/>
      <c r="X401" s="272"/>
      <c r="Y401" s="272"/>
      <c r="Z401" s="272"/>
    </row>
    <row r="402" spans="1:26" ht="15.75" customHeight="1">
      <c r="A402" s="272"/>
      <c r="G402" s="31"/>
      <c r="H402" s="31"/>
      <c r="I402" s="31"/>
      <c r="J402" s="31"/>
      <c r="K402" s="32"/>
      <c r="L402" s="31"/>
      <c r="M402" s="31"/>
      <c r="N402" s="31"/>
      <c r="O402" s="272"/>
      <c r="P402" s="272"/>
      <c r="Q402" s="272"/>
      <c r="R402" s="272"/>
      <c r="S402" s="272"/>
      <c r="T402" s="272"/>
      <c r="U402" s="272"/>
      <c r="V402" s="272"/>
      <c r="W402" s="272"/>
      <c r="X402" s="272"/>
      <c r="Y402" s="272"/>
      <c r="Z402" s="272"/>
    </row>
    <row r="403" spans="1:26" ht="15.75" customHeight="1">
      <c r="A403" s="272"/>
      <c r="G403" s="31"/>
      <c r="H403" s="31"/>
      <c r="I403" s="31"/>
      <c r="J403" s="31"/>
      <c r="K403" s="32"/>
      <c r="L403" s="31"/>
      <c r="M403" s="31"/>
      <c r="N403" s="31"/>
      <c r="O403" s="272"/>
      <c r="P403" s="272"/>
      <c r="Q403" s="272"/>
      <c r="R403" s="272"/>
      <c r="S403" s="272"/>
      <c r="T403" s="272"/>
      <c r="U403" s="272"/>
      <c r="V403" s="272"/>
      <c r="W403" s="272"/>
      <c r="X403" s="272"/>
      <c r="Y403" s="272"/>
      <c r="Z403" s="272"/>
    </row>
    <row r="404" spans="1:26" ht="15.75" customHeight="1">
      <c r="A404" s="272"/>
      <c r="G404" s="31"/>
      <c r="H404" s="31"/>
      <c r="I404" s="31"/>
      <c r="J404" s="31"/>
      <c r="K404" s="32"/>
      <c r="L404" s="31"/>
      <c r="M404" s="31"/>
      <c r="N404" s="31"/>
      <c r="O404" s="272"/>
      <c r="P404" s="272"/>
      <c r="Q404" s="272"/>
      <c r="R404" s="272"/>
      <c r="S404" s="272"/>
      <c r="T404" s="272"/>
      <c r="U404" s="272"/>
      <c r="V404" s="272"/>
      <c r="W404" s="272"/>
      <c r="X404" s="272"/>
      <c r="Y404" s="272"/>
      <c r="Z404" s="272"/>
    </row>
    <row r="405" spans="1:26" ht="15.75" customHeight="1">
      <c r="A405" s="272"/>
      <c r="G405" s="31"/>
      <c r="H405" s="31"/>
      <c r="I405" s="31"/>
      <c r="J405" s="31"/>
      <c r="K405" s="32"/>
      <c r="L405" s="31"/>
      <c r="M405" s="31"/>
      <c r="N405" s="31"/>
      <c r="O405" s="272"/>
      <c r="P405" s="272"/>
      <c r="Q405" s="272"/>
      <c r="R405" s="272"/>
      <c r="S405" s="272"/>
      <c r="T405" s="272"/>
      <c r="U405" s="272"/>
      <c r="V405" s="272"/>
      <c r="W405" s="272"/>
      <c r="X405" s="272"/>
      <c r="Y405" s="272"/>
      <c r="Z405" s="272"/>
    </row>
    <row r="406" spans="1:26" ht="15.75" customHeight="1">
      <c r="A406" s="272"/>
      <c r="G406" s="31"/>
      <c r="H406" s="31"/>
      <c r="I406" s="31"/>
      <c r="J406" s="31"/>
      <c r="K406" s="32"/>
      <c r="L406" s="31"/>
      <c r="M406" s="31"/>
      <c r="N406" s="31"/>
      <c r="O406" s="272"/>
      <c r="P406" s="272"/>
      <c r="Q406" s="272"/>
      <c r="R406" s="272"/>
      <c r="S406" s="272"/>
      <c r="T406" s="272"/>
      <c r="U406" s="272"/>
      <c r="V406" s="272"/>
      <c r="W406" s="272"/>
      <c r="X406" s="272"/>
      <c r="Y406" s="272"/>
      <c r="Z406" s="272"/>
    </row>
    <row r="407" spans="1:26" ht="15.75" customHeight="1">
      <c r="A407" s="272"/>
      <c r="G407" s="31"/>
      <c r="H407" s="31"/>
      <c r="I407" s="31"/>
      <c r="J407" s="31"/>
      <c r="K407" s="32"/>
      <c r="L407" s="31"/>
      <c r="M407" s="31"/>
      <c r="N407" s="31"/>
      <c r="O407" s="272"/>
      <c r="P407" s="272"/>
      <c r="Q407" s="272"/>
      <c r="R407" s="272"/>
      <c r="S407" s="272"/>
      <c r="T407" s="272"/>
      <c r="U407" s="272"/>
      <c r="V407" s="272"/>
      <c r="W407" s="272"/>
      <c r="X407" s="272"/>
      <c r="Y407" s="272"/>
      <c r="Z407" s="272"/>
    </row>
    <row r="408" spans="1:26" ht="15.75" customHeight="1">
      <c r="A408" s="272"/>
      <c r="G408" s="31"/>
      <c r="H408" s="31"/>
      <c r="I408" s="31"/>
      <c r="J408" s="31"/>
      <c r="K408" s="32"/>
      <c r="L408" s="31"/>
      <c r="M408" s="31"/>
      <c r="N408" s="31"/>
      <c r="O408" s="272"/>
      <c r="P408" s="272"/>
      <c r="Q408" s="272"/>
      <c r="R408" s="272"/>
      <c r="S408" s="272"/>
      <c r="T408" s="272"/>
      <c r="U408" s="272"/>
      <c r="V408" s="272"/>
      <c r="W408" s="272"/>
      <c r="X408" s="272"/>
      <c r="Y408" s="272"/>
      <c r="Z408" s="272"/>
    </row>
    <row r="409" spans="1:26" ht="15.75" customHeight="1">
      <c r="A409" s="272"/>
      <c r="G409" s="31"/>
      <c r="H409" s="31"/>
      <c r="I409" s="31"/>
      <c r="J409" s="31"/>
      <c r="K409" s="32"/>
      <c r="L409" s="31"/>
      <c r="M409" s="31"/>
      <c r="N409" s="31"/>
      <c r="O409" s="272"/>
      <c r="P409" s="272"/>
      <c r="Q409" s="272"/>
      <c r="R409" s="272"/>
      <c r="S409" s="272"/>
      <c r="T409" s="272"/>
      <c r="U409" s="272"/>
      <c r="V409" s="272"/>
      <c r="W409" s="272"/>
      <c r="X409" s="272"/>
      <c r="Y409" s="272"/>
      <c r="Z409" s="272"/>
    </row>
    <row r="410" spans="1:26" ht="15.75" customHeight="1">
      <c r="A410" s="272"/>
      <c r="G410" s="31"/>
      <c r="H410" s="31"/>
      <c r="I410" s="31"/>
      <c r="J410" s="31"/>
      <c r="K410" s="32"/>
      <c r="L410" s="31"/>
      <c r="M410" s="31"/>
      <c r="N410" s="31"/>
      <c r="O410" s="272"/>
      <c r="P410" s="272"/>
      <c r="Q410" s="272"/>
      <c r="R410" s="272"/>
      <c r="S410" s="272"/>
      <c r="T410" s="272"/>
      <c r="U410" s="272"/>
      <c r="V410" s="272"/>
      <c r="W410" s="272"/>
      <c r="X410" s="272"/>
      <c r="Y410" s="272"/>
      <c r="Z410" s="272"/>
    </row>
    <row r="411" spans="1:26" ht="15.75" customHeight="1">
      <c r="A411" s="272"/>
      <c r="G411" s="31"/>
      <c r="H411" s="31"/>
      <c r="I411" s="31"/>
      <c r="J411" s="31"/>
      <c r="K411" s="32"/>
      <c r="L411" s="31"/>
      <c r="M411" s="31"/>
      <c r="N411" s="31"/>
      <c r="O411" s="272"/>
      <c r="P411" s="272"/>
      <c r="Q411" s="272"/>
      <c r="R411" s="272"/>
      <c r="S411" s="272"/>
      <c r="T411" s="272"/>
      <c r="U411" s="272"/>
      <c r="V411" s="272"/>
      <c r="W411" s="272"/>
      <c r="X411" s="272"/>
      <c r="Y411" s="272"/>
      <c r="Z411" s="272"/>
    </row>
    <row r="412" spans="1:26" ht="15.75" customHeight="1">
      <c r="A412" s="272"/>
      <c r="G412" s="31"/>
      <c r="H412" s="31"/>
      <c r="I412" s="31"/>
      <c r="J412" s="31"/>
      <c r="K412" s="32"/>
      <c r="L412" s="31"/>
      <c r="M412" s="31"/>
      <c r="N412" s="31"/>
      <c r="O412" s="272"/>
      <c r="P412" s="272"/>
      <c r="Q412" s="272"/>
      <c r="R412" s="272"/>
      <c r="S412" s="272"/>
      <c r="T412" s="272"/>
      <c r="U412" s="272"/>
      <c r="V412" s="272"/>
      <c r="W412" s="272"/>
      <c r="X412" s="272"/>
      <c r="Y412" s="272"/>
      <c r="Z412" s="272"/>
    </row>
    <row r="413" spans="1:26" ht="15.75" customHeight="1">
      <c r="A413" s="272"/>
      <c r="G413" s="31"/>
      <c r="H413" s="31"/>
      <c r="I413" s="31"/>
      <c r="J413" s="31"/>
      <c r="K413" s="32"/>
      <c r="L413" s="31"/>
      <c r="M413" s="31"/>
      <c r="N413" s="31"/>
      <c r="O413" s="272"/>
      <c r="P413" s="272"/>
      <c r="Q413" s="272"/>
      <c r="R413" s="272"/>
      <c r="S413" s="272"/>
      <c r="T413" s="272"/>
      <c r="U413" s="272"/>
      <c r="V413" s="272"/>
      <c r="W413" s="272"/>
      <c r="X413" s="272"/>
      <c r="Y413" s="272"/>
      <c r="Z413" s="272"/>
    </row>
    <row r="414" spans="1:26" ht="15.75" customHeight="1">
      <c r="A414" s="272"/>
      <c r="G414" s="31"/>
      <c r="H414" s="31"/>
      <c r="I414" s="31"/>
      <c r="J414" s="31"/>
      <c r="K414" s="32"/>
      <c r="L414" s="31"/>
      <c r="M414" s="31"/>
      <c r="N414" s="31"/>
      <c r="O414" s="272"/>
      <c r="P414" s="272"/>
      <c r="Q414" s="272"/>
      <c r="R414" s="272"/>
      <c r="S414" s="272"/>
      <c r="T414" s="272"/>
      <c r="U414" s="272"/>
      <c r="V414" s="272"/>
      <c r="W414" s="272"/>
      <c r="X414" s="272"/>
      <c r="Y414" s="272"/>
      <c r="Z414" s="272"/>
    </row>
    <row r="415" spans="1:26" ht="15.75" customHeight="1">
      <c r="A415" s="272"/>
      <c r="G415" s="31"/>
      <c r="H415" s="31"/>
      <c r="I415" s="31"/>
      <c r="J415" s="31"/>
      <c r="K415" s="32"/>
      <c r="L415" s="31"/>
      <c r="M415" s="31"/>
      <c r="N415" s="31"/>
      <c r="O415" s="272"/>
      <c r="P415" s="272"/>
      <c r="Q415" s="272"/>
      <c r="R415" s="272"/>
      <c r="S415" s="272"/>
      <c r="T415" s="272"/>
      <c r="U415" s="272"/>
      <c r="V415" s="272"/>
      <c r="W415" s="272"/>
      <c r="X415" s="272"/>
      <c r="Y415" s="272"/>
      <c r="Z415" s="272"/>
    </row>
    <row r="416" spans="1:26" ht="15.75" customHeight="1">
      <c r="A416" s="272"/>
      <c r="G416" s="31"/>
      <c r="H416" s="31"/>
      <c r="I416" s="31"/>
      <c r="J416" s="31"/>
      <c r="K416" s="32"/>
      <c r="L416" s="31"/>
      <c r="M416" s="31"/>
      <c r="N416" s="31"/>
      <c r="O416" s="272"/>
      <c r="P416" s="272"/>
      <c r="Q416" s="272"/>
      <c r="R416" s="272"/>
      <c r="S416" s="272"/>
      <c r="T416" s="272"/>
      <c r="U416" s="272"/>
      <c r="V416" s="272"/>
      <c r="W416" s="272"/>
      <c r="X416" s="272"/>
      <c r="Y416" s="272"/>
      <c r="Z416" s="272"/>
    </row>
    <row r="417" spans="1:26" ht="15.75" customHeight="1">
      <c r="A417" s="272"/>
      <c r="G417" s="31"/>
      <c r="H417" s="31"/>
      <c r="I417" s="31"/>
      <c r="J417" s="31"/>
      <c r="K417" s="32"/>
      <c r="L417" s="31"/>
      <c r="M417" s="31"/>
      <c r="N417" s="31"/>
      <c r="O417" s="272"/>
      <c r="P417" s="272"/>
      <c r="Q417" s="272"/>
      <c r="R417" s="272"/>
      <c r="S417" s="272"/>
      <c r="T417" s="272"/>
      <c r="U417" s="272"/>
      <c r="V417" s="272"/>
      <c r="W417" s="272"/>
      <c r="X417" s="272"/>
      <c r="Y417" s="272"/>
      <c r="Z417" s="272"/>
    </row>
    <row r="418" spans="1:26" ht="15.75" customHeight="1">
      <c r="A418" s="272"/>
      <c r="G418" s="31"/>
      <c r="H418" s="31"/>
      <c r="I418" s="31"/>
      <c r="J418" s="31"/>
      <c r="K418" s="32"/>
      <c r="L418" s="31"/>
      <c r="M418" s="31"/>
      <c r="N418" s="31"/>
      <c r="O418" s="272"/>
      <c r="P418" s="272"/>
      <c r="Q418" s="272"/>
      <c r="R418" s="272"/>
      <c r="S418" s="272"/>
      <c r="T418" s="272"/>
      <c r="U418" s="272"/>
      <c r="V418" s="272"/>
      <c r="W418" s="272"/>
      <c r="X418" s="272"/>
      <c r="Y418" s="272"/>
      <c r="Z418" s="272"/>
    </row>
    <row r="419" spans="1:26" ht="15.75" customHeight="1">
      <c r="A419" s="272"/>
      <c r="G419" s="31"/>
      <c r="H419" s="31"/>
      <c r="I419" s="31"/>
      <c r="J419" s="31"/>
      <c r="K419" s="32"/>
      <c r="L419" s="31"/>
      <c r="M419" s="31"/>
      <c r="N419" s="31"/>
      <c r="O419" s="272"/>
      <c r="P419" s="272"/>
      <c r="Q419" s="272"/>
      <c r="R419" s="272"/>
      <c r="S419" s="272"/>
      <c r="T419" s="272"/>
      <c r="U419" s="272"/>
      <c r="V419" s="272"/>
      <c r="W419" s="272"/>
      <c r="X419" s="272"/>
      <c r="Y419" s="272"/>
      <c r="Z419" s="272"/>
    </row>
    <row r="420" spans="1:26" ht="15.75" customHeight="1">
      <c r="A420" s="272"/>
      <c r="G420" s="31"/>
      <c r="H420" s="31"/>
      <c r="I420" s="31"/>
      <c r="J420" s="31"/>
      <c r="K420" s="32"/>
      <c r="L420" s="31"/>
      <c r="M420" s="31"/>
      <c r="N420" s="31"/>
      <c r="O420" s="272"/>
      <c r="P420" s="272"/>
      <c r="Q420" s="272"/>
      <c r="R420" s="272"/>
      <c r="S420" s="272"/>
      <c r="T420" s="272"/>
      <c r="U420" s="272"/>
      <c r="V420" s="272"/>
      <c r="W420" s="272"/>
      <c r="X420" s="272"/>
      <c r="Y420" s="272"/>
      <c r="Z420" s="272"/>
    </row>
    <row r="421" spans="1:26" ht="15.75" customHeight="1">
      <c r="A421" s="272"/>
      <c r="G421" s="31"/>
      <c r="H421" s="31"/>
      <c r="I421" s="31"/>
      <c r="J421" s="31"/>
      <c r="K421" s="32"/>
      <c r="L421" s="31"/>
      <c r="M421" s="31"/>
      <c r="N421" s="31"/>
      <c r="O421" s="272"/>
      <c r="P421" s="272"/>
      <c r="Q421" s="272"/>
      <c r="R421" s="272"/>
      <c r="S421" s="272"/>
      <c r="T421" s="272"/>
      <c r="U421" s="272"/>
      <c r="V421" s="272"/>
      <c r="W421" s="272"/>
      <c r="X421" s="272"/>
      <c r="Y421" s="272"/>
      <c r="Z421" s="272"/>
    </row>
    <row r="422" spans="1:26" ht="15.75" customHeight="1">
      <c r="A422" s="272"/>
      <c r="G422" s="31"/>
      <c r="H422" s="31"/>
      <c r="I422" s="31"/>
      <c r="J422" s="31"/>
      <c r="K422" s="32"/>
      <c r="L422" s="31"/>
      <c r="M422" s="31"/>
      <c r="N422" s="31"/>
      <c r="O422" s="272"/>
      <c r="P422" s="272"/>
      <c r="Q422" s="272"/>
      <c r="R422" s="272"/>
      <c r="S422" s="272"/>
      <c r="T422" s="272"/>
      <c r="U422" s="272"/>
      <c r="V422" s="272"/>
      <c r="W422" s="272"/>
      <c r="X422" s="272"/>
      <c r="Y422" s="272"/>
      <c r="Z422" s="272"/>
    </row>
    <row r="423" spans="1:26" ht="15.75" customHeight="1">
      <c r="A423" s="272"/>
      <c r="G423" s="31"/>
      <c r="H423" s="31"/>
      <c r="I423" s="31"/>
      <c r="J423" s="31"/>
      <c r="K423" s="32"/>
      <c r="L423" s="31"/>
      <c r="M423" s="31"/>
      <c r="N423" s="31"/>
      <c r="O423" s="272"/>
      <c r="P423" s="272"/>
      <c r="Q423" s="272"/>
      <c r="R423" s="272"/>
      <c r="S423" s="272"/>
      <c r="T423" s="272"/>
      <c r="U423" s="272"/>
      <c r="V423" s="272"/>
      <c r="W423" s="272"/>
      <c r="X423" s="272"/>
      <c r="Y423" s="272"/>
      <c r="Z423" s="272"/>
    </row>
    <row r="424" spans="1:26" ht="15.75" customHeight="1">
      <c r="A424" s="272"/>
      <c r="G424" s="31"/>
      <c r="H424" s="31"/>
      <c r="I424" s="31"/>
      <c r="J424" s="31"/>
      <c r="K424" s="32"/>
      <c r="L424" s="31"/>
      <c r="M424" s="31"/>
      <c r="N424" s="31"/>
      <c r="O424" s="272"/>
      <c r="P424" s="272"/>
      <c r="Q424" s="272"/>
      <c r="R424" s="272"/>
      <c r="S424" s="272"/>
      <c r="T424" s="272"/>
      <c r="U424" s="272"/>
      <c r="V424" s="272"/>
      <c r="W424" s="272"/>
      <c r="X424" s="272"/>
      <c r="Y424" s="272"/>
      <c r="Z424" s="272"/>
    </row>
    <row r="425" spans="1:26" ht="15.75" customHeight="1">
      <c r="A425" s="272"/>
      <c r="G425" s="31"/>
      <c r="H425" s="31"/>
      <c r="I425" s="31"/>
      <c r="J425" s="31"/>
      <c r="K425" s="32"/>
      <c r="L425" s="31"/>
      <c r="M425" s="31"/>
      <c r="N425" s="31"/>
      <c r="O425" s="272"/>
      <c r="P425" s="272"/>
      <c r="Q425" s="272"/>
      <c r="R425" s="272"/>
      <c r="S425" s="272"/>
      <c r="T425" s="272"/>
      <c r="U425" s="272"/>
      <c r="V425" s="272"/>
      <c r="W425" s="272"/>
      <c r="X425" s="272"/>
      <c r="Y425" s="272"/>
      <c r="Z425" s="272"/>
    </row>
    <row r="426" spans="1:26" ht="15.75" customHeight="1">
      <c r="A426" s="272"/>
      <c r="G426" s="31"/>
      <c r="H426" s="31"/>
      <c r="I426" s="31"/>
      <c r="J426" s="31"/>
      <c r="K426" s="32"/>
      <c r="L426" s="31"/>
      <c r="M426" s="31"/>
      <c r="N426" s="31"/>
      <c r="O426" s="272"/>
      <c r="P426" s="272"/>
      <c r="Q426" s="272"/>
      <c r="R426" s="272"/>
      <c r="S426" s="272"/>
      <c r="T426" s="272"/>
      <c r="U426" s="272"/>
      <c r="V426" s="272"/>
      <c r="W426" s="272"/>
      <c r="X426" s="272"/>
      <c r="Y426" s="272"/>
      <c r="Z426" s="272"/>
    </row>
    <row r="427" spans="1:26" ht="15.75" customHeight="1">
      <c r="A427" s="272"/>
      <c r="G427" s="31"/>
      <c r="H427" s="31"/>
      <c r="I427" s="31"/>
      <c r="J427" s="31"/>
      <c r="K427" s="32"/>
      <c r="L427" s="31"/>
      <c r="M427" s="31"/>
      <c r="N427" s="31"/>
      <c r="O427" s="272"/>
      <c r="P427" s="272"/>
      <c r="Q427" s="272"/>
      <c r="R427" s="272"/>
      <c r="S427" s="272"/>
      <c r="T427" s="272"/>
      <c r="U427" s="272"/>
      <c r="V427" s="272"/>
      <c r="W427" s="272"/>
      <c r="X427" s="272"/>
      <c r="Y427" s="272"/>
      <c r="Z427" s="272"/>
    </row>
    <row r="428" spans="1:26" ht="15.75" customHeight="1">
      <c r="A428" s="272"/>
      <c r="G428" s="31"/>
      <c r="H428" s="31"/>
      <c r="I428" s="31"/>
      <c r="J428" s="31"/>
      <c r="K428" s="32"/>
      <c r="L428" s="31"/>
      <c r="M428" s="31"/>
      <c r="N428" s="31"/>
      <c r="O428" s="272"/>
      <c r="P428" s="272"/>
      <c r="Q428" s="272"/>
      <c r="R428" s="272"/>
      <c r="S428" s="272"/>
      <c r="T428" s="272"/>
      <c r="U428" s="272"/>
      <c r="V428" s="272"/>
      <c r="W428" s="272"/>
      <c r="X428" s="272"/>
      <c r="Y428" s="272"/>
      <c r="Z428" s="272"/>
    </row>
    <row r="429" spans="1:26" ht="15.75" customHeight="1">
      <c r="A429" s="272"/>
      <c r="G429" s="31"/>
      <c r="H429" s="31"/>
      <c r="I429" s="31"/>
      <c r="J429" s="31"/>
      <c r="K429" s="32"/>
      <c r="L429" s="31"/>
      <c r="M429" s="31"/>
      <c r="N429" s="31"/>
      <c r="O429" s="272"/>
      <c r="P429" s="272"/>
      <c r="Q429" s="272"/>
      <c r="R429" s="272"/>
      <c r="S429" s="272"/>
      <c r="T429" s="272"/>
      <c r="U429" s="272"/>
      <c r="V429" s="272"/>
      <c r="W429" s="272"/>
      <c r="X429" s="272"/>
      <c r="Y429" s="272"/>
      <c r="Z429" s="272"/>
    </row>
    <row r="430" spans="1:26" ht="15.75" customHeight="1">
      <c r="A430" s="272"/>
      <c r="G430" s="31"/>
      <c r="H430" s="31"/>
      <c r="I430" s="31"/>
      <c r="J430" s="31"/>
      <c r="K430" s="32"/>
      <c r="L430" s="31"/>
      <c r="M430" s="31"/>
      <c r="N430" s="31"/>
      <c r="O430" s="272"/>
      <c r="P430" s="272"/>
      <c r="Q430" s="272"/>
      <c r="R430" s="272"/>
      <c r="S430" s="272"/>
      <c r="T430" s="272"/>
      <c r="U430" s="272"/>
      <c r="V430" s="272"/>
      <c r="W430" s="272"/>
      <c r="X430" s="272"/>
      <c r="Y430" s="272"/>
      <c r="Z430" s="272"/>
    </row>
    <row r="431" spans="1:26" ht="15.75" customHeight="1">
      <c r="A431" s="272"/>
      <c r="G431" s="31"/>
      <c r="H431" s="31"/>
      <c r="I431" s="31"/>
      <c r="J431" s="31"/>
      <c r="K431" s="32"/>
      <c r="L431" s="31"/>
      <c r="M431" s="31"/>
      <c r="N431" s="31"/>
      <c r="O431" s="272"/>
      <c r="P431" s="272"/>
      <c r="Q431" s="272"/>
      <c r="R431" s="272"/>
      <c r="S431" s="272"/>
      <c r="T431" s="272"/>
      <c r="U431" s="272"/>
      <c r="V431" s="272"/>
      <c r="W431" s="272"/>
      <c r="X431" s="272"/>
      <c r="Y431" s="272"/>
      <c r="Z431" s="272"/>
    </row>
    <row r="432" spans="1:26" ht="15.75" customHeight="1">
      <c r="A432" s="272"/>
      <c r="G432" s="31"/>
      <c r="H432" s="31"/>
      <c r="I432" s="31"/>
      <c r="J432" s="31"/>
      <c r="K432" s="32"/>
      <c r="L432" s="31"/>
      <c r="M432" s="31"/>
      <c r="N432" s="31"/>
      <c r="O432" s="272"/>
      <c r="P432" s="272"/>
      <c r="Q432" s="272"/>
      <c r="R432" s="272"/>
      <c r="S432" s="272"/>
      <c r="T432" s="272"/>
      <c r="U432" s="272"/>
      <c r="V432" s="272"/>
      <c r="W432" s="272"/>
      <c r="X432" s="272"/>
      <c r="Y432" s="272"/>
      <c r="Z432" s="272"/>
    </row>
    <row r="433" spans="1:26" ht="15.75" customHeight="1">
      <c r="A433" s="272"/>
      <c r="G433" s="31"/>
      <c r="H433" s="31"/>
      <c r="I433" s="31"/>
      <c r="J433" s="31"/>
      <c r="K433" s="32"/>
      <c r="L433" s="31"/>
      <c r="M433" s="31"/>
      <c r="N433" s="31"/>
      <c r="O433" s="272"/>
      <c r="P433" s="272"/>
      <c r="Q433" s="272"/>
      <c r="R433" s="272"/>
      <c r="S433" s="272"/>
      <c r="T433" s="272"/>
      <c r="U433" s="272"/>
      <c r="V433" s="272"/>
      <c r="W433" s="272"/>
      <c r="X433" s="272"/>
      <c r="Y433" s="272"/>
      <c r="Z433" s="272"/>
    </row>
    <row r="434" spans="1:26" ht="15.75" customHeight="1">
      <c r="A434" s="272"/>
      <c r="G434" s="31"/>
      <c r="H434" s="31"/>
      <c r="I434" s="31"/>
      <c r="J434" s="31"/>
      <c r="K434" s="32"/>
      <c r="L434" s="31"/>
      <c r="M434" s="31"/>
      <c r="N434" s="31"/>
      <c r="O434" s="272"/>
      <c r="P434" s="272"/>
      <c r="Q434" s="272"/>
      <c r="R434" s="272"/>
      <c r="S434" s="272"/>
      <c r="T434" s="272"/>
      <c r="U434" s="272"/>
      <c r="V434" s="272"/>
      <c r="W434" s="272"/>
      <c r="X434" s="272"/>
      <c r="Y434" s="272"/>
      <c r="Z434" s="272"/>
    </row>
    <row r="435" spans="1:26" ht="15.75" customHeight="1">
      <c r="A435" s="272"/>
      <c r="G435" s="31"/>
      <c r="H435" s="31"/>
      <c r="I435" s="31"/>
      <c r="J435" s="31"/>
      <c r="K435" s="32"/>
      <c r="L435" s="31"/>
      <c r="M435" s="31"/>
      <c r="N435" s="31"/>
      <c r="O435" s="272"/>
      <c r="P435" s="272"/>
      <c r="Q435" s="272"/>
      <c r="R435" s="272"/>
      <c r="S435" s="272"/>
      <c r="T435" s="272"/>
      <c r="U435" s="272"/>
      <c r="V435" s="272"/>
      <c r="W435" s="272"/>
      <c r="X435" s="272"/>
      <c r="Y435" s="272"/>
      <c r="Z435" s="272"/>
    </row>
    <row r="436" spans="1:26" ht="15.75" customHeight="1">
      <c r="A436" s="272"/>
      <c r="G436" s="31"/>
      <c r="H436" s="31"/>
      <c r="I436" s="31"/>
      <c r="J436" s="31"/>
      <c r="K436" s="32"/>
      <c r="L436" s="31"/>
      <c r="M436" s="31"/>
      <c r="N436" s="31"/>
      <c r="O436" s="272"/>
      <c r="P436" s="272"/>
      <c r="Q436" s="272"/>
      <c r="R436" s="272"/>
      <c r="S436" s="272"/>
      <c r="T436" s="272"/>
      <c r="U436" s="272"/>
      <c r="V436" s="272"/>
      <c r="W436" s="272"/>
      <c r="X436" s="272"/>
      <c r="Y436" s="272"/>
      <c r="Z436" s="272"/>
    </row>
    <row r="437" spans="1:26" ht="15.75" customHeight="1">
      <c r="A437" s="272"/>
      <c r="G437" s="31"/>
      <c r="H437" s="31"/>
      <c r="I437" s="31"/>
      <c r="J437" s="31"/>
      <c r="K437" s="32"/>
      <c r="L437" s="31"/>
      <c r="M437" s="31"/>
      <c r="N437" s="31"/>
      <c r="O437" s="272"/>
      <c r="P437" s="272"/>
      <c r="Q437" s="272"/>
      <c r="R437" s="272"/>
      <c r="S437" s="272"/>
      <c r="T437" s="272"/>
      <c r="U437" s="272"/>
      <c r="V437" s="272"/>
      <c r="W437" s="272"/>
      <c r="X437" s="272"/>
      <c r="Y437" s="272"/>
      <c r="Z437" s="272"/>
    </row>
    <row r="438" spans="1:26" ht="15.75" customHeight="1">
      <c r="A438" s="272"/>
      <c r="G438" s="31"/>
      <c r="H438" s="31"/>
      <c r="I438" s="31"/>
      <c r="J438" s="31"/>
      <c r="K438" s="32"/>
      <c r="L438" s="31"/>
      <c r="M438" s="31"/>
      <c r="N438" s="31"/>
      <c r="O438" s="272"/>
      <c r="P438" s="272"/>
      <c r="Q438" s="272"/>
      <c r="R438" s="272"/>
      <c r="S438" s="272"/>
      <c r="T438" s="272"/>
      <c r="U438" s="272"/>
      <c r="V438" s="272"/>
      <c r="W438" s="272"/>
      <c r="X438" s="272"/>
      <c r="Y438" s="272"/>
      <c r="Z438" s="272"/>
    </row>
    <row r="439" spans="1:26" ht="15.75" customHeight="1">
      <c r="A439" s="272"/>
      <c r="G439" s="31"/>
      <c r="H439" s="31"/>
      <c r="I439" s="31"/>
      <c r="J439" s="31"/>
      <c r="K439" s="32"/>
      <c r="L439" s="31"/>
      <c r="M439" s="31"/>
      <c r="N439" s="31"/>
      <c r="O439" s="272"/>
      <c r="P439" s="272"/>
      <c r="Q439" s="272"/>
      <c r="R439" s="272"/>
      <c r="S439" s="272"/>
      <c r="T439" s="272"/>
      <c r="U439" s="272"/>
      <c r="V439" s="272"/>
      <c r="W439" s="272"/>
      <c r="X439" s="272"/>
      <c r="Y439" s="272"/>
      <c r="Z439" s="272"/>
    </row>
    <row r="440" spans="1:26" ht="15.75" customHeight="1">
      <c r="A440" s="272"/>
      <c r="G440" s="31"/>
      <c r="H440" s="31"/>
      <c r="I440" s="31"/>
      <c r="J440" s="31"/>
      <c r="K440" s="32"/>
      <c r="L440" s="31"/>
      <c r="M440" s="31"/>
      <c r="N440" s="31"/>
      <c r="O440" s="272"/>
      <c r="P440" s="272"/>
      <c r="Q440" s="272"/>
      <c r="R440" s="272"/>
      <c r="S440" s="272"/>
      <c r="T440" s="272"/>
      <c r="U440" s="272"/>
      <c r="V440" s="272"/>
      <c r="W440" s="272"/>
      <c r="X440" s="272"/>
      <c r="Y440" s="272"/>
      <c r="Z440" s="272"/>
    </row>
    <row r="441" spans="1:26" ht="15.75" customHeight="1">
      <c r="A441" s="272"/>
      <c r="G441" s="31"/>
      <c r="H441" s="31"/>
      <c r="I441" s="31"/>
      <c r="J441" s="31"/>
      <c r="K441" s="32"/>
      <c r="L441" s="31"/>
      <c r="M441" s="31"/>
      <c r="N441" s="31"/>
      <c r="O441" s="272"/>
      <c r="P441" s="272"/>
      <c r="Q441" s="272"/>
      <c r="R441" s="272"/>
      <c r="S441" s="272"/>
      <c r="T441" s="272"/>
      <c r="U441" s="272"/>
      <c r="V441" s="272"/>
      <c r="W441" s="272"/>
      <c r="X441" s="272"/>
      <c r="Y441" s="272"/>
      <c r="Z441" s="272"/>
    </row>
    <row r="442" spans="1:26" ht="15.75" customHeight="1">
      <c r="A442" s="272"/>
      <c r="G442" s="31"/>
      <c r="H442" s="31"/>
      <c r="I442" s="31"/>
      <c r="J442" s="31"/>
      <c r="K442" s="32"/>
      <c r="L442" s="31"/>
      <c r="M442" s="31"/>
      <c r="N442" s="31"/>
      <c r="O442" s="272"/>
      <c r="P442" s="272"/>
      <c r="Q442" s="272"/>
      <c r="R442" s="272"/>
      <c r="S442" s="272"/>
      <c r="T442" s="272"/>
      <c r="U442" s="272"/>
      <c r="V442" s="272"/>
      <c r="W442" s="272"/>
      <c r="X442" s="272"/>
      <c r="Y442" s="272"/>
      <c r="Z442" s="272"/>
    </row>
    <row r="443" spans="1:26" ht="15.75" customHeight="1">
      <c r="A443" s="272"/>
      <c r="G443" s="31"/>
      <c r="H443" s="31"/>
      <c r="I443" s="31"/>
      <c r="J443" s="31"/>
      <c r="K443" s="32"/>
      <c r="L443" s="31"/>
      <c r="M443" s="31"/>
      <c r="N443" s="31"/>
      <c r="O443" s="272"/>
      <c r="P443" s="272"/>
      <c r="Q443" s="272"/>
      <c r="R443" s="272"/>
      <c r="S443" s="272"/>
      <c r="T443" s="272"/>
      <c r="U443" s="272"/>
      <c r="V443" s="272"/>
      <c r="W443" s="272"/>
      <c r="X443" s="272"/>
      <c r="Y443" s="272"/>
      <c r="Z443" s="272"/>
    </row>
    <row r="444" spans="1:26" ht="15.75" customHeight="1">
      <c r="A444" s="272"/>
      <c r="G444" s="31"/>
      <c r="H444" s="31"/>
      <c r="I444" s="31"/>
      <c r="J444" s="31"/>
      <c r="K444" s="32"/>
      <c r="L444" s="31"/>
      <c r="M444" s="31"/>
      <c r="N444" s="31"/>
      <c r="O444" s="272"/>
      <c r="P444" s="272"/>
      <c r="Q444" s="272"/>
      <c r="R444" s="272"/>
      <c r="S444" s="272"/>
      <c r="T444" s="272"/>
      <c r="U444" s="272"/>
      <c r="V444" s="272"/>
      <c r="W444" s="272"/>
      <c r="X444" s="272"/>
      <c r="Y444" s="272"/>
      <c r="Z444" s="272"/>
    </row>
    <row r="445" spans="1:26" ht="15.75" customHeight="1">
      <c r="A445" s="272"/>
      <c r="G445" s="31"/>
      <c r="H445" s="31"/>
      <c r="I445" s="31"/>
      <c r="J445" s="31"/>
      <c r="K445" s="32"/>
      <c r="L445" s="31"/>
      <c r="M445" s="31"/>
      <c r="N445" s="31"/>
      <c r="O445" s="272"/>
      <c r="P445" s="272"/>
      <c r="Q445" s="272"/>
      <c r="R445" s="272"/>
      <c r="S445" s="272"/>
      <c r="T445" s="272"/>
      <c r="U445" s="272"/>
      <c r="V445" s="272"/>
      <c r="W445" s="272"/>
      <c r="X445" s="272"/>
      <c r="Y445" s="272"/>
      <c r="Z445" s="272"/>
    </row>
    <row r="446" spans="1:26" ht="15.75" customHeight="1">
      <c r="A446" s="272"/>
      <c r="G446" s="31"/>
      <c r="H446" s="31"/>
      <c r="I446" s="31"/>
      <c r="J446" s="31"/>
      <c r="K446" s="32"/>
      <c r="L446" s="31"/>
      <c r="M446" s="31"/>
      <c r="N446" s="31"/>
      <c r="O446" s="272"/>
      <c r="P446" s="272"/>
      <c r="Q446" s="272"/>
      <c r="R446" s="272"/>
      <c r="S446" s="272"/>
      <c r="T446" s="272"/>
      <c r="U446" s="272"/>
      <c r="V446" s="272"/>
      <c r="W446" s="272"/>
      <c r="X446" s="272"/>
      <c r="Y446" s="272"/>
      <c r="Z446" s="272"/>
    </row>
    <row r="447" spans="1:26" ht="15.75" customHeight="1">
      <c r="A447" s="272"/>
      <c r="G447" s="31"/>
      <c r="H447" s="31"/>
      <c r="I447" s="31"/>
      <c r="J447" s="31"/>
      <c r="K447" s="32"/>
      <c r="L447" s="31"/>
      <c r="M447" s="31"/>
      <c r="N447" s="31"/>
      <c r="O447" s="272"/>
      <c r="P447" s="272"/>
      <c r="Q447" s="272"/>
      <c r="R447" s="272"/>
      <c r="S447" s="272"/>
      <c r="T447" s="272"/>
      <c r="U447" s="272"/>
      <c r="V447" s="272"/>
      <c r="W447" s="272"/>
      <c r="X447" s="272"/>
      <c r="Y447" s="272"/>
      <c r="Z447" s="272"/>
    </row>
    <row r="448" spans="1:26" ht="15.75" customHeight="1">
      <c r="A448" s="272"/>
      <c r="G448" s="31"/>
      <c r="H448" s="31"/>
      <c r="I448" s="31"/>
      <c r="J448" s="31"/>
      <c r="K448" s="32"/>
      <c r="L448" s="31"/>
      <c r="M448" s="31"/>
      <c r="N448" s="31"/>
      <c r="O448" s="272"/>
      <c r="P448" s="272"/>
      <c r="Q448" s="272"/>
      <c r="R448" s="272"/>
      <c r="S448" s="272"/>
      <c r="T448" s="272"/>
      <c r="U448" s="272"/>
      <c r="V448" s="272"/>
      <c r="W448" s="272"/>
      <c r="X448" s="272"/>
      <c r="Y448" s="272"/>
      <c r="Z448" s="272"/>
    </row>
    <row r="449" spans="1:26" ht="15.75" customHeight="1">
      <c r="A449" s="272"/>
      <c r="G449" s="31"/>
      <c r="H449" s="31"/>
      <c r="I449" s="31"/>
      <c r="J449" s="31"/>
      <c r="K449" s="32"/>
      <c r="L449" s="31"/>
      <c r="M449" s="31"/>
      <c r="N449" s="31"/>
      <c r="O449" s="272"/>
      <c r="P449" s="272"/>
      <c r="Q449" s="272"/>
      <c r="R449" s="272"/>
      <c r="S449" s="272"/>
      <c r="T449" s="272"/>
      <c r="U449" s="272"/>
      <c r="V449" s="272"/>
      <c r="W449" s="272"/>
      <c r="X449" s="272"/>
      <c r="Y449" s="272"/>
      <c r="Z449" s="272"/>
    </row>
    <row r="450" spans="1:26" ht="15.75" customHeight="1">
      <c r="A450" s="272"/>
      <c r="G450" s="31"/>
      <c r="H450" s="31"/>
      <c r="I450" s="31"/>
      <c r="J450" s="31"/>
      <c r="K450" s="32"/>
      <c r="L450" s="31"/>
      <c r="M450" s="31"/>
      <c r="N450" s="31"/>
      <c r="O450" s="272"/>
      <c r="P450" s="272"/>
      <c r="Q450" s="272"/>
      <c r="R450" s="272"/>
      <c r="S450" s="272"/>
      <c r="T450" s="272"/>
      <c r="U450" s="272"/>
      <c r="V450" s="272"/>
      <c r="W450" s="272"/>
      <c r="X450" s="272"/>
      <c r="Y450" s="272"/>
      <c r="Z450" s="272"/>
    </row>
    <row r="451" spans="1:26" ht="15.75" customHeight="1">
      <c r="A451" s="272"/>
      <c r="G451" s="31"/>
      <c r="H451" s="31"/>
      <c r="I451" s="31"/>
      <c r="J451" s="31"/>
      <c r="K451" s="32"/>
      <c r="L451" s="31"/>
      <c r="M451" s="31"/>
      <c r="N451" s="31"/>
      <c r="O451" s="272"/>
      <c r="P451" s="272"/>
      <c r="Q451" s="272"/>
      <c r="R451" s="272"/>
      <c r="S451" s="272"/>
      <c r="T451" s="272"/>
      <c r="U451" s="272"/>
      <c r="V451" s="272"/>
      <c r="W451" s="272"/>
      <c r="X451" s="272"/>
      <c r="Y451" s="272"/>
      <c r="Z451" s="272"/>
    </row>
    <row r="452" spans="1:26" ht="15.75" customHeight="1">
      <c r="A452" s="272"/>
      <c r="G452" s="31"/>
      <c r="H452" s="31"/>
      <c r="I452" s="31"/>
      <c r="J452" s="31"/>
      <c r="K452" s="32"/>
      <c r="L452" s="31"/>
      <c r="M452" s="31"/>
      <c r="N452" s="31"/>
      <c r="O452" s="272"/>
      <c r="P452" s="272"/>
      <c r="Q452" s="272"/>
      <c r="R452" s="272"/>
      <c r="S452" s="272"/>
      <c r="T452" s="272"/>
      <c r="U452" s="272"/>
      <c r="V452" s="272"/>
      <c r="W452" s="272"/>
      <c r="X452" s="272"/>
      <c r="Y452" s="272"/>
      <c r="Z452" s="272"/>
    </row>
    <row r="453" spans="1:26" ht="15.75" customHeight="1">
      <c r="A453" s="272"/>
      <c r="G453" s="31"/>
      <c r="H453" s="31"/>
      <c r="I453" s="31"/>
      <c r="J453" s="31"/>
      <c r="K453" s="32"/>
      <c r="L453" s="31"/>
      <c r="M453" s="31"/>
      <c r="N453" s="31"/>
      <c r="O453" s="272"/>
      <c r="P453" s="272"/>
      <c r="Q453" s="272"/>
      <c r="R453" s="272"/>
      <c r="S453" s="272"/>
      <c r="T453" s="272"/>
      <c r="U453" s="272"/>
      <c r="V453" s="272"/>
      <c r="W453" s="272"/>
      <c r="X453" s="272"/>
      <c r="Y453" s="272"/>
      <c r="Z453" s="272"/>
    </row>
    <row r="454" spans="1:26" ht="15.75" customHeight="1">
      <c r="A454" s="272"/>
      <c r="G454" s="31"/>
      <c r="H454" s="31"/>
      <c r="I454" s="31"/>
      <c r="J454" s="31"/>
      <c r="K454" s="32"/>
      <c r="L454" s="31"/>
      <c r="M454" s="31"/>
      <c r="N454" s="31"/>
      <c r="O454" s="272"/>
      <c r="P454" s="272"/>
      <c r="Q454" s="272"/>
      <c r="R454" s="272"/>
      <c r="S454" s="272"/>
      <c r="T454" s="272"/>
      <c r="U454" s="272"/>
      <c r="V454" s="272"/>
      <c r="W454" s="272"/>
      <c r="X454" s="272"/>
      <c r="Y454" s="272"/>
      <c r="Z454" s="272"/>
    </row>
    <row r="455" spans="1:26" ht="15.75" customHeight="1">
      <c r="A455" s="272"/>
      <c r="G455" s="31"/>
      <c r="H455" s="31"/>
      <c r="I455" s="31"/>
      <c r="J455" s="31"/>
      <c r="K455" s="32"/>
      <c r="L455" s="31"/>
      <c r="M455" s="31"/>
      <c r="N455" s="31"/>
      <c r="O455" s="272"/>
      <c r="P455" s="272"/>
      <c r="Q455" s="272"/>
      <c r="R455" s="272"/>
      <c r="S455" s="272"/>
      <c r="T455" s="272"/>
      <c r="U455" s="272"/>
      <c r="V455" s="272"/>
      <c r="W455" s="272"/>
      <c r="X455" s="272"/>
      <c r="Y455" s="272"/>
      <c r="Z455" s="272"/>
    </row>
    <row r="456" spans="1:26" ht="15.75" customHeight="1">
      <c r="A456" s="272"/>
      <c r="G456" s="31"/>
      <c r="H456" s="31"/>
      <c r="I456" s="31"/>
      <c r="J456" s="31"/>
      <c r="K456" s="32"/>
      <c r="L456" s="31"/>
      <c r="M456" s="31"/>
      <c r="N456" s="31"/>
      <c r="O456" s="272"/>
      <c r="P456" s="272"/>
      <c r="Q456" s="272"/>
      <c r="R456" s="272"/>
      <c r="S456" s="272"/>
      <c r="T456" s="272"/>
      <c r="U456" s="272"/>
      <c r="V456" s="272"/>
      <c r="W456" s="272"/>
      <c r="X456" s="272"/>
      <c r="Y456" s="272"/>
      <c r="Z456" s="272"/>
    </row>
    <row r="457" spans="1:26" ht="15.75" customHeight="1">
      <c r="A457" s="272"/>
      <c r="G457" s="31"/>
      <c r="H457" s="31"/>
      <c r="I457" s="31"/>
      <c r="J457" s="31"/>
      <c r="K457" s="32"/>
      <c r="L457" s="31"/>
      <c r="M457" s="31"/>
      <c r="N457" s="31"/>
      <c r="O457" s="272"/>
      <c r="P457" s="272"/>
      <c r="Q457" s="272"/>
      <c r="R457" s="272"/>
      <c r="S457" s="272"/>
      <c r="T457" s="272"/>
      <c r="U457" s="272"/>
      <c r="V457" s="272"/>
      <c r="W457" s="272"/>
      <c r="X457" s="272"/>
      <c r="Y457" s="272"/>
      <c r="Z457" s="272"/>
    </row>
    <row r="458" spans="1:26" ht="15.75" customHeight="1">
      <c r="A458" s="272"/>
      <c r="G458" s="31"/>
      <c r="H458" s="31"/>
      <c r="I458" s="31"/>
      <c r="J458" s="31"/>
      <c r="K458" s="32"/>
      <c r="L458" s="31"/>
      <c r="M458" s="31"/>
      <c r="N458" s="31"/>
      <c r="O458" s="272"/>
      <c r="P458" s="272"/>
      <c r="Q458" s="272"/>
      <c r="R458" s="272"/>
      <c r="S458" s="272"/>
      <c r="T458" s="272"/>
      <c r="U458" s="272"/>
      <c r="V458" s="272"/>
      <c r="W458" s="272"/>
      <c r="X458" s="272"/>
      <c r="Y458" s="272"/>
      <c r="Z458" s="272"/>
    </row>
    <row r="459" spans="1:26" ht="15.75" customHeight="1">
      <c r="A459" s="272"/>
      <c r="G459" s="31"/>
      <c r="H459" s="31"/>
      <c r="I459" s="31"/>
      <c r="J459" s="31"/>
      <c r="K459" s="32"/>
      <c r="L459" s="31"/>
      <c r="M459" s="31"/>
      <c r="N459" s="31"/>
      <c r="O459" s="272"/>
      <c r="P459" s="272"/>
      <c r="Q459" s="272"/>
      <c r="R459" s="272"/>
      <c r="S459" s="272"/>
      <c r="T459" s="272"/>
      <c r="U459" s="272"/>
      <c r="V459" s="272"/>
      <c r="W459" s="272"/>
      <c r="X459" s="272"/>
      <c r="Y459" s="272"/>
      <c r="Z459" s="272"/>
    </row>
    <row r="460" spans="1:26" ht="15.75" customHeight="1">
      <c r="A460" s="272"/>
      <c r="G460" s="31"/>
      <c r="H460" s="31"/>
      <c r="I460" s="31"/>
      <c r="J460" s="31"/>
      <c r="K460" s="32"/>
      <c r="L460" s="31"/>
      <c r="M460" s="31"/>
      <c r="N460" s="31"/>
      <c r="O460" s="272"/>
      <c r="P460" s="272"/>
      <c r="Q460" s="272"/>
      <c r="R460" s="272"/>
      <c r="S460" s="272"/>
      <c r="T460" s="272"/>
      <c r="U460" s="272"/>
      <c r="V460" s="272"/>
      <c r="W460" s="272"/>
      <c r="X460" s="272"/>
      <c r="Y460" s="272"/>
      <c r="Z460" s="272"/>
    </row>
    <row r="461" spans="1:26" ht="15.75" customHeight="1">
      <c r="A461" s="272"/>
      <c r="G461" s="31"/>
      <c r="H461" s="31"/>
      <c r="I461" s="31"/>
      <c r="J461" s="31"/>
      <c r="K461" s="32"/>
      <c r="L461" s="31"/>
      <c r="M461" s="31"/>
      <c r="N461" s="31"/>
      <c r="O461" s="272"/>
      <c r="P461" s="272"/>
      <c r="Q461" s="272"/>
      <c r="R461" s="272"/>
      <c r="S461" s="272"/>
      <c r="T461" s="272"/>
      <c r="U461" s="272"/>
      <c r="V461" s="272"/>
      <c r="W461" s="272"/>
      <c r="X461" s="272"/>
      <c r="Y461" s="272"/>
      <c r="Z461" s="272"/>
    </row>
    <row r="462" spans="1:26" ht="15.75" customHeight="1">
      <c r="A462" s="272"/>
      <c r="G462" s="31"/>
      <c r="H462" s="31"/>
      <c r="I462" s="31"/>
      <c r="J462" s="31"/>
      <c r="K462" s="32"/>
      <c r="L462" s="31"/>
      <c r="M462" s="31"/>
      <c r="N462" s="31"/>
      <c r="O462" s="272"/>
      <c r="P462" s="272"/>
      <c r="Q462" s="272"/>
      <c r="R462" s="272"/>
      <c r="S462" s="272"/>
      <c r="T462" s="272"/>
      <c r="U462" s="272"/>
      <c r="V462" s="272"/>
      <c r="W462" s="272"/>
      <c r="X462" s="272"/>
      <c r="Y462" s="272"/>
      <c r="Z462" s="272"/>
    </row>
    <row r="463" spans="1:26" ht="15.75" customHeight="1">
      <c r="A463" s="272"/>
      <c r="G463" s="31"/>
      <c r="H463" s="31"/>
      <c r="I463" s="31"/>
      <c r="J463" s="31"/>
      <c r="K463" s="32"/>
      <c r="L463" s="31"/>
      <c r="M463" s="31"/>
      <c r="N463" s="31"/>
      <c r="O463" s="272"/>
      <c r="P463" s="272"/>
      <c r="Q463" s="272"/>
      <c r="R463" s="272"/>
      <c r="S463" s="272"/>
      <c r="T463" s="272"/>
      <c r="U463" s="272"/>
      <c r="V463" s="272"/>
      <c r="W463" s="272"/>
      <c r="X463" s="272"/>
      <c r="Y463" s="272"/>
      <c r="Z463" s="272"/>
    </row>
    <row r="464" spans="1:26" ht="15.75" customHeight="1">
      <c r="A464" s="272"/>
      <c r="G464" s="31"/>
      <c r="H464" s="31"/>
      <c r="I464" s="31"/>
      <c r="J464" s="31"/>
      <c r="K464" s="32"/>
      <c r="L464" s="31"/>
      <c r="M464" s="31"/>
      <c r="N464" s="31"/>
      <c r="O464" s="272"/>
      <c r="P464" s="272"/>
      <c r="Q464" s="272"/>
      <c r="R464" s="272"/>
      <c r="S464" s="272"/>
      <c r="T464" s="272"/>
      <c r="U464" s="272"/>
      <c r="V464" s="272"/>
      <c r="W464" s="272"/>
      <c r="X464" s="272"/>
      <c r="Y464" s="272"/>
      <c r="Z464" s="272"/>
    </row>
    <row r="465" spans="1:26" ht="15.75" customHeight="1">
      <c r="A465" s="272"/>
      <c r="G465" s="31"/>
      <c r="H465" s="31"/>
      <c r="I465" s="31"/>
      <c r="J465" s="31"/>
      <c r="K465" s="32"/>
      <c r="L465" s="31"/>
      <c r="M465" s="31"/>
      <c r="N465" s="31"/>
      <c r="O465" s="272"/>
      <c r="P465" s="272"/>
      <c r="Q465" s="272"/>
      <c r="R465" s="272"/>
      <c r="S465" s="272"/>
      <c r="T465" s="272"/>
      <c r="U465" s="272"/>
      <c r="V465" s="272"/>
      <c r="W465" s="272"/>
      <c r="X465" s="272"/>
      <c r="Y465" s="272"/>
      <c r="Z465" s="272"/>
    </row>
    <row r="466" spans="1:26" ht="15.75" customHeight="1">
      <c r="A466" s="272"/>
      <c r="G466" s="31"/>
      <c r="H466" s="31"/>
      <c r="I466" s="31"/>
      <c r="J466" s="31"/>
      <c r="K466" s="32"/>
      <c r="L466" s="31"/>
      <c r="M466" s="31"/>
      <c r="N466" s="31"/>
      <c r="O466" s="272"/>
      <c r="P466" s="272"/>
      <c r="Q466" s="272"/>
      <c r="R466" s="272"/>
      <c r="S466" s="272"/>
      <c r="T466" s="272"/>
      <c r="U466" s="272"/>
      <c r="V466" s="272"/>
      <c r="W466" s="272"/>
      <c r="X466" s="272"/>
      <c r="Y466" s="272"/>
      <c r="Z466" s="272"/>
    </row>
    <row r="467" spans="1:26" ht="15.75" customHeight="1">
      <c r="A467" s="272"/>
      <c r="G467" s="31"/>
      <c r="H467" s="31"/>
      <c r="I467" s="31"/>
      <c r="J467" s="31"/>
      <c r="K467" s="32"/>
      <c r="L467" s="31"/>
      <c r="M467" s="31"/>
      <c r="N467" s="31"/>
      <c r="O467" s="272"/>
      <c r="P467" s="272"/>
      <c r="Q467" s="272"/>
      <c r="R467" s="272"/>
      <c r="S467" s="272"/>
      <c r="T467" s="272"/>
      <c r="U467" s="272"/>
      <c r="V467" s="272"/>
      <c r="W467" s="272"/>
      <c r="X467" s="272"/>
      <c r="Y467" s="272"/>
      <c r="Z467" s="272"/>
    </row>
    <row r="468" spans="1:26" ht="15.75" customHeight="1">
      <c r="A468" s="272"/>
      <c r="G468" s="31"/>
      <c r="H468" s="31"/>
      <c r="I468" s="31"/>
      <c r="J468" s="31"/>
      <c r="K468" s="32"/>
      <c r="L468" s="31"/>
      <c r="M468" s="31"/>
      <c r="N468" s="31"/>
      <c r="O468" s="272"/>
      <c r="P468" s="272"/>
      <c r="Q468" s="272"/>
      <c r="R468" s="272"/>
      <c r="S468" s="272"/>
      <c r="T468" s="272"/>
      <c r="U468" s="272"/>
      <c r="V468" s="272"/>
      <c r="W468" s="272"/>
      <c r="X468" s="272"/>
      <c r="Y468" s="272"/>
      <c r="Z468" s="272"/>
    </row>
    <row r="469" spans="1:26" ht="15.75" customHeight="1">
      <c r="A469" s="272"/>
      <c r="G469" s="31"/>
      <c r="H469" s="31"/>
      <c r="I469" s="31"/>
      <c r="J469" s="31"/>
      <c r="K469" s="32"/>
      <c r="L469" s="31"/>
      <c r="M469" s="31"/>
      <c r="N469" s="31"/>
      <c r="O469" s="272"/>
      <c r="P469" s="272"/>
      <c r="Q469" s="272"/>
      <c r="R469" s="272"/>
      <c r="S469" s="272"/>
      <c r="T469" s="272"/>
      <c r="U469" s="272"/>
      <c r="V469" s="272"/>
      <c r="W469" s="272"/>
      <c r="X469" s="272"/>
      <c r="Y469" s="272"/>
      <c r="Z469" s="272"/>
    </row>
    <row r="470" spans="1:26" ht="15.75" customHeight="1">
      <c r="A470" s="272"/>
      <c r="G470" s="31"/>
      <c r="H470" s="31"/>
      <c r="I470" s="31"/>
      <c r="J470" s="31"/>
      <c r="K470" s="32"/>
      <c r="L470" s="31"/>
      <c r="M470" s="31"/>
      <c r="N470" s="31"/>
      <c r="O470" s="272"/>
      <c r="P470" s="272"/>
      <c r="Q470" s="272"/>
      <c r="R470" s="272"/>
      <c r="S470" s="272"/>
      <c r="T470" s="272"/>
      <c r="U470" s="272"/>
      <c r="V470" s="272"/>
      <c r="W470" s="272"/>
      <c r="X470" s="272"/>
      <c r="Y470" s="272"/>
      <c r="Z470" s="272"/>
    </row>
    <row r="471" spans="1:26" ht="15.75" customHeight="1">
      <c r="A471" s="272"/>
      <c r="G471" s="31"/>
      <c r="H471" s="31"/>
      <c r="I471" s="31"/>
      <c r="J471" s="31"/>
      <c r="K471" s="32"/>
      <c r="L471" s="31"/>
      <c r="M471" s="31"/>
      <c r="N471" s="31"/>
      <c r="O471" s="272"/>
      <c r="P471" s="272"/>
      <c r="Q471" s="272"/>
      <c r="R471" s="272"/>
      <c r="S471" s="272"/>
      <c r="T471" s="272"/>
      <c r="U471" s="272"/>
      <c r="V471" s="272"/>
      <c r="W471" s="272"/>
      <c r="X471" s="272"/>
      <c r="Y471" s="272"/>
      <c r="Z471" s="272"/>
    </row>
    <row r="472" spans="1:26" ht="15.75" customHeight="1">
      <c r="A472" s="272"/>
      <c r="G472" s="31"/>
      <c r="H472" s="31"/>
      <c r="I472" s="31"/>
      <c r="J472" s="31"/>
      <c r="K472" s="32"/>
      <c r="L472" s="31"/>
      <c r="M472" s="31"/>
      <c r="N472" s="31"/>
      <c r="O472" s="272"/>
      <c r="P472" s="272"/>
      <c r="Q472" s="272"/>
      <c r="R472" s="272"/>
      <c r="S472" s="272"/>
      <c r="T472" s="272"/>
      <c r="U472" s="272"/>
      <c r="V472" s="272"/>
      <c r="W472" s="272"/>
      <c r="X472" s="272"/>
      <c r="Y472" s="272"/>
      <c r="Z472" s="272"/>
    </row>
    <row r="473" spans="1:26" ht="15.75" customHeight="1">
      <c r="A473" s="272"/>
      <c r="G473" s="31"/>
      <c r="H473" s="31"/>
      <c r="I473" s="31"/>
      <c r="J473" s="31"/>
      <c r="K473" s="32"/>
      <c r="L473" s="31"/>
      <c r="M473" s="31"/>
      <c r="N473" s="31"/>
      <c r="O473" s="272"/>
      <c r="P473" s="272"/>
      <c r="Q473" s="272"/>
      <c r="R473" s="272"/>
      <c r="S473" s="272"/>
      <c r="T473" s="272"/>
      <c r="U473" s="272"/>
      <c r="V473" s="272"/>
      <c r="W473" s="272"/>
      <c r="X473" s="272"/>
      <c r="Y473" s="272"/>
      <c r="Z473" s="272"/>
    </row>
    <row r="474" spans="1:26" ht="15.75" customHeight="1">
      <c r="A474" s="272"/>
      <c r="G474" s="31"/>
      <c r="H474" s="31"/>
      <c r="I474" s="31"/>
      <c r="J474" s="31"/>
      <c r="K474" s="32"/>
      <c r="L474" s="31"/>
      <c r="M474" s="31"/>
      <c r="N474" s="31"/>
      <c r="O474" s="272"/>
      <c r="P474" s="272"/>
      <c r="Q474" s="272"/>
      <c r="R474" s="272"/>
      <c r="S474" s="272"/>
      <c r="T474" s="272"/>
      <c r="U474" s="272"/>
      <c r="V474" s="272"/>
      <c r="W474" s="272"/>
      <c r="X474" s="272"/>
      <c r="Y474" s="272"/>
      <c r="Z474" s="272"/>
    </row>
    <row r="475" spans="1:26" ht="15.75" customHeight="1">
      <c r="A475" s="272"/>
      <c r="G475" s="31"/>
      <c r="H475" s="31"/>
      <c r="I475" s="31"/>
      <c r="J475" s="31"/>
      <c r="K475" s="32"/>
      <c r="L475" s="31"/>
      <c r="M475" s="31"/>
      <c r="N475" s="31"/>
      <c r="O475" s="272"/>
      <c r="P475" s="272"/>
      <c r="Q475" s="272"/>
      <c r="R475" s="272"/>
      <c r="S475" s="272"/>
      <c r="T475" s="272"/>
      <c r="U475" s="272"/>
      <c r="V475" s="272"/>
      <c r="W475" s="272"/>
      <c r="X475" s="272"/>
      <c r="Y475" s="272"/>
      <c r="Z475" s="272"/>
    </row>
    <row r="476" spans="1:26" ht="15.75" customHeight="1">
      <c r="A476" s="272"/>
      <c r="G476" s="31"/>
      <c r="H476" s="31"/>
      <c r="I476" s="31"/>
      <c r="J476" s="31"/>
      <c r="K476" s="32"/>
      <c r="L476" s="31"/>
      <c r="M476" s="31"/>
      <c r="N476" s="31"/>
      <c r="O476" s="272"/>
      <c r="P476" s="272"/>
      <c r="Q476" s="272"/>
      <c r="R476" s="272"/>
      <c r="S476" s="272"/>
      <c r="T476" s="272"/>
      <c r="U476" s="272"/>
      <c r="V476" s="272"/>
      <c r="W476" s="272"/>
      <c r="X476" s="272"/>
      <c r="Y476" s="272"/>
      <c r="Z476" s="272"/>
    </row>
    <row r="477" spans="1:26" ht="15.75" customHeight="1">
      <c r="A477" s="272"/>
      <c r="G477" s="31"/>
      <c r="H477" s="31"/>
      <c r="I477" s="31"/>
      <c r="J477" s="31"/>
      <c r="K477" s="32"/>
      <c r="L477" s="31"/>
      <c r="M477" s="31"/>
      <c r="N477" s="31"/>
      <c r="O477" s="272"/>
      <c r="P477" s="272"/>
      <c r="Q477" s="272"/>
      <c r="R477" s="272"/>
      <c r="S477" s="272"/>
      <c r="T477" s="272"/>
      <c r="U477" s="272"/>
      <c r="V477" s="272"/>
      <c r="W477" s="272"/>
      <c r="X477" s="272"/>
      <c r="Y477" s="272"/>
      <c r="Z477" s="272"/>
    </row>
    <row r="478" spans="1:26" ht="15.75" customHeight="1">
      <c r="A478" s="272"/>
      <c r="G478" s="31"/>
      <c r="H478" s="31"/>
      <c r="I478" s="31"/>
      <c r="J478" s="31"/>
      <c r="K478" s="32"/>
      <c r="L478" s="31"/>
      <c r="M478" s="31"/>
      <c r="N478" s="31"/>
      <c r="O478" s="272"/>
      <c r="P478" s="272"/>
      <c r="Q478" s="272"/>
      <c r="R478" s="272"/>
      <c r="S478" s="272"/>
      <c r="T478" s="272"/>
      <c r="U478" s="272"/>
      <c r="V478" s="272"/>
      <c r="W478" s="272"/>
      <c r="X478" s="272"/>
      <c r="Y478" s="272"/>
      <c r="Z478" s="272"/>
    </row>
    <row r="479" spans="1:26" ht="15.75" customHeight="1">
      <c r="A479" s="272"/>
      <c r="G479" s="31"/>
      <c r="H479" s="31"/>
      <c r="I479" s="31"/>
      <c r="J479" s="31"/>
      <c r="K479" s="32"/>
      <c r="L479" s="31"/>
      <c r="M479" s="31"/>
      <c r="N479" s="31"/>
      <c r="O479" s="272"/>
      <c r="P479" s="272"/>
      <c r="Q479" s="272"/>
      <c r="R479" s="272"/>
      <c r="S479" s="272"/>
      <c r="T479" s="272"/>
      <c r="U479" s="272"/>
      <c r="V479" s="272"/>
      <c r="W479" s="272"/>
      <c r="X479" s="272"/>
      <c r="Y479" s="272"/>
      <c r="Z479" s="272"/>
    </row>
    <row r="480" spans="1:26" ht="15.75" customHeight="1">
      <c r="A480" s="272"/>
      <c r="G480" s="31"/>
      <c r="H480" s="31"/>
      <c r="I480" s="31"/>
      <c r="J480" s="31"/>
      <c r="K480" s="32"/>
      <c r="L480" s="31"/>
      <c r="M480" s="31"/>
      <c r="N480" s="31"/>
      <c r="O480" s="272"/>
      <c r="P480" s="272"/>
      <c r="Q480" s="272"/>
      <c r="R480" s="272"/>
      <c r="S480" s="272"/>
      <c r="T480" s="272"/>
      <c r="U480" s="272"/>
      <c r="V480" s="272"/>
      <c r="W480" s="272"/>
      <c r="X480" s="272"/>
      <c r="Y480" s="272"/>
      <c r="Z480" s="272"/>
    </row>
    <row r="481" spans="1:26" ht="15.75" customHeight="1">
      <c r="A481" s="272"/>
      <c r="G481" s="31"/>
      <c r="H481" s="31"/>
      <c r="I481" s="31"/>
      <c r="J481" s="31"/>
      <c r="K481" s="32"/>
      <c r="L481" s="31"/>
      <c r="M481" s="31"/>
      <c r="N481" s="31"/>
      <c r="O481" s="272"/>
      <c r="P481" s="272"/>
      <c r="Q481" s="272"/>
      <c r="R481" s="272"/>
      <c r="S481" s="272"/>
      <c r="T481" s="272"/>
      <c r="U481" s="272"/>
      <c r="V481" s="272"/>
      <c r="W481" s="272"/>
      <c r="X481" s="272"/>
      <c r="Y481" s="272"/>
      <c r="Z481" s="272"/>
    </row>
    <row r="482" spans="1:26" ht="15.75" customHeight="1">
      <c r="A482" s="272"/>
      <c r="G482" s="31"/>
      <c r="H482" s="31"/>
      <c r="I482" s="31"/>
      <c r="J482" s="31"/>
      <c r="K482" s="32"/>
      <c r="L482" s="31"/>
      <c r="M482" s="31"/>
      <c r="N482" s="31"/>
      <c r="O482" s="272"/>
      <c r="P482" s="272"/>
      <c r="Q482" s="272"/>
      <c r="R482" s="272"/>
      <c r="S482" s="272"/>
      <c r="T482" s="272"/>
      <c r="U482" s="272"/>
      <c r="V482" s="272"/>
      <c r="W482" s="272"/>
      <c r="X482" s="272"/>
      <c r="Y482" s="272"/>
      <c r="Z482" s="272"/>
    </row>
    <row r="483" spans="1:26" ht="15.75" customHeight="1">
      <c r="A483" s="272"/>
      <c r="G483" s="31"/>
      <c r="H483" s="31"/>
      <c r="I483" s="31"/>
      <c r="J483" s="31"/>
      <c r="K483" s="32"/>
      <c r="L483" s="31"/>
      <c r="M483" s="31"/>
      <c r="N483" s="31"/>
      <c r="O483" s="272"/>
      <c r="P483" s="272"/>
      <c r="Q483" s="272"/>
      <c r="R483" s="272"/>
      <c r="S483" s="272"/>
      <c r="T483" s="272"/>
      <c r="U483" s="272"/>
      <c r="V483" s="272"/>
      <c r="W483" s="272"/>
      <c r="X483" s="272"/>
      <c r="Y483" s="272"/>
      <c r="Z483" s="272"/>
    </row>
    <row r="484" spans="1:26" ht="15.75" customHeight="1">
      <c r="A484" s="272"/>
      <c r="G484" s="31"/>
      <c r="H484" s="31"/>
      <c r="I484" s="31"/>
      <c r="J484" s="31"/>
      <c r="K484" s="32"/>
      <c r="L484" s="31"/>
      <c r="M484" s="31"/>
      <c r="N484" s="31"/>
      <c r="O484" s="272"/>
      <c r="P484" s="272"/>
      <c r="Q484" s="272"/>
      <c r="R484" s="272"/>
      <c r="S484" s="272"/>
      <c r="T484" s="272"/>
      <c r="U484" s="272"/>
      <c r="V484" s="272"/>
      <c r="W484" s="272"/>
      <c r="X484" s="272"/>
      <c r="Y484" s="272"/>
      <c r="Z484" s="272"/>
    </row>
    <row r="485" spans="1:26" ht="15.75" customHeight="1">
      <c r="A485" s="272"/>
      <c r="G485" s="31"/>
      <c r="H485" s="31"/>
      <c r="I485" s="31"/>
      <c r="J485" s="31"/>
      <c r="K485" s="32"/>
      <c r="L485" s="31"/>
      <c r="M485" s="31"/>
      <c r="N485" s="31"/>
      <c r="O485" s="272"/>
      <c r="P485" s="272"/>
      <c r="Q485" s="272"/>
      <c r="R485" s="272"/>
      <c r="S485" s="272"/>
      <c r="T485" s="272"/>
      <c r="U485" s="272"/>
      <c r="V485" s="272"/>
      <c r="W485" s="272"/>
      <c r="X485" s="272"/>
      <c r="Y485" s="272"/>
      <c r="Z485" s="272"/>
    </row>
    <row r="486" spans="1:26" ht="15.75" customHeight="1">
      <c r="A486" s="272"/>
      <c r="G486" s="31"/>
      <c r="H486" s="31"/>
      <c r="I486" s="31"/>
      <c r="J486" s="31"/>
      <c r="K486" s="32"/>
      <c r="L486" s="31"/>
      <c r="M486" s="31"/>
      <c r="N486" s="31"/>
      <c r="O486" s="272"/>
      <c r="P486" s="272"/>
      <c r="Q486" s="272"/>
      <c r="R486" s="272"/>
      <c r="S486" s="272"/>
      <c r="T486" s="272"/>
      <c r="U486" s="272"/>
      <c r="V486" s="272"/>
      <c r="W486" s="272"/>
      <c r="X486" s="272"/>
      <c r="Y486" s="272"/>
      <c r="Z486" s="272"/>
    </row>
    <row r="487" spans="1:26" ht="15.75" customHeight="1">
      <c r="A487" s="272"/>
      <c r="G487" s="31"/>
      <c r="H487" s="31"/>
      <c r="I487" s="31"/>
      <c r="J487" s="31"/>
      <c r="K487" s="32"/>
      <c r="L487" s="31"/>
      <c r="M487" s="31"/>
      <c r="N487" s="31"/>
      <c r="O487" s="272"/>
      <c r="P487" s="272"/>
      <c r="Q487" s="272"/>
      <c r="R487" s="272"/>
      <c r="S487" s="272"/>
      <c r="T487" s="272"/>
      <c r="U487" s="272"/>
      <c r="V487" s="272"/>
      <c r="W487" s="272"/>
      <c r="X487" s="272"/>
      <c r="Y487" s="272"/>
      <c r="Z487" s="272"/>
    </row>
    <row r="488" spans="1:26" ht="15.75" customHeight="1">
      <c r="A488" s="272"/>
      <c r="G488" s="31"/>
      <c r="H488" s="31"/>
      <c r="I488" s="31"/>
      <c r="J488" s="31"/>
      <c r="K488" s="32"/>
      <c r="L488" s="31"/>
      <c r="M488" s="31"/>
      <c r="N488" s="31"/>
      <c r="O488" s="272"/>
      <c r="P488" s="272"/>
      <c r="Q488" s="272"/>
      <c r="R488" s="272"/>
      <c r="S488" s="272"/>
      <c r="T488" s="272"/>
      <c r="U488" s="272"/>
      <c r="V488" s="272"/>
      <c r="W488" s="272"/>
      <c r="X488" s="272"/>
      <c r="Y488" s="272"/>
      <c r="Z488" s="272"/>
    </row>
    <row r="489" spans="1:26" ht="15.75" customHeight="1">
      <c r="A489" s="272"/>
      <c r="G489" s="31"/>
      <c r="H489" s="31"/>
      <c r="I489" s="31"/>
      <c r="J489" s="31"/>
      <c r="K489" s="32"/>
      <c r="L489" s="31"/>
      <c r="M489" s="31"/>
      <c r="N489" s="31"/>
      <c r="O489" s="272"/>
      <c r="P489" s="272"/>
      <c r="Q489" s="272"/>
      <c r="R489" s="272"/>
      <c r="S489" s="272"/>
      <c r="T489" s="272"/>
      <c r="U489" s="272"/>
      <c r="V489" s="272"/>
      <c r="W489" s="272"/>
      <c r="X489" s="272"/>
      <c r="Y489" s="272"/>
      <c r="Z489" s="272"/>
    </row>
    <row r="490" spans="1:26" ht="15.75" customHeight="1">
      <c r="A490" s="272"/>
      <c r="G490" s="31"/>
      <c r="H490" s="31"/>
      <c r="I490" s="31"/>
      <c r="J490" s="31"/>
      <c r="K490" s="32"/>
      <c r="L490" s="31"/>
      <c r="M490" s="31"/>
      <c r="N490" s="31"/>
      <c r="O490" s="272"/>
      <c r="P490" s="272"/>
      <c r="Q490" s="272"/>
      <c r="R490" s="272"/>
      <c r="S490" s="272"/>
      <c r="T490" s="272"/>
      <c r="U490" s="272"/>
      <c r="V490" s="272"/>
      <c r="W490" s="272"/>
      <c r="X490" s="272"/>
      <c r="Y490" s="272"/>
      <c r="Z490" s="272"/>
    </row>
    <row r="491" spans="1:26" ht="15.75" customHeight="1">
      <c r="A491" s="272"/>
      <c r="G491" s="31"/>
      <c r="H491" s="31"/>
      <c r="I491" s="31"/>
      <c r="J491" s="31"/>
      <c r="K491" s="32"/>
      <c r="L491" s="31"/>
      <c r="M491" s="31"/>
      <c r="N491" s="31"/>
      <c r="O491" s="272"/>
      <c r="P491" s="272"/>
      <c r="Q491" s="272"/>
      <c r="R491" s="272"/>
      <c r="S491" s="272"/>
      <c r="T491" s="272"/>
      <c r="U491" s="272"/>
      <c r="V491" s="272"/>
      <c r="W491" s="272"/>
      <c r="X491" s="272"/>
      <c r="Y491" s="272"/>
      <c r="Z491" s="272"/>
    </row>
    <row r="492" spans="1:26" ht="15.75" customHeight="1">
      <c r="A492" s="272"/>
      <c r="G492" s="31"/>
      <c r="H492" s="31"/>
      <c r="I492" s="31"/>
      <c r="J492" s="31"/>
      <c r="K492" s="32"/>
      <c r="L492" s="31"/>
      <c r="M492" s="31"/>
      <c r="N492" s="31"/>
      <c r="O492" s="272"/>
      <c r="P492" s="272"/>
      <c r="Q492" s="272"/>
      <c r="R492" s="272"/>
      <c r="S492" s="272"/>
      <c r="T492" s="272"/>
      <c r="U492" s="272"/>
      <c r="V492" s="272"/>
      <c r="W492" s="272"/>
      <c r="X492" s="272"/>
      <c r="Y492" s="272"/>
      <c r="Z492" s="272"/>
    </row>
    <row r="493" spans="1:26" ht="15.75" customHeight="1">
      <c r="A493" s="272"/>
      <c r="G493" s="31"/>
      <c r="H493" s="31"/>
      <c r="I493" s="31"/>
      <c r="J493" s="31"/>
      <c r="K493" s="32"/>
      <c r="L493" s="31"/>
      <c r="M493" s="31"/>
      <c r="N493" s="31"/>
      <c r="O493" s="272"/>
      <c r="P493" s="272"/>
      <c r="Q493" s="272"/>
      <c r="R493" s="272"/>
      <c r="S493" s="272"/>
      <c r="T493" s="272"/>
      <c r="U493" s="272"/>
      <c r="V493" s="272"/>
      <c r="W493" s="272"/>
      <c r="X493" s="272"/>
      <c r="Y493" s="272"/>
      <c r="Z493" s="272"/>
    </row>
    <row r="494" spans="1:26" ht="15.75" customHeight="1">
      <c r="A494" s="272"/>
      <c r="G494" s="31"/>
      <c r="H494" s="31"/>
      <c r="I494" s="31"/>
      <c r="J494" s="31"/>
      <c r="K494" s="32"/>
      <c r="L494" s="31"/>
      <c r="M494" s="31"/>
      <c r="N494" s="31"/>
      <c r="O494" s="272"/>
      <c r="P494" s="272"/>
      <c r="Q494" s="272"/>
      <c r="R494" s="272"/>
      <c r="S494" s="272"/>
      <c r="T494" s="272"/>
      <c r="U494" s="272"/>
      <c r="V494" s="272"/>
      <c r="W494" s="272"/>
      <c r="X494" s="272"/>
      <c r="Y494" s="272"/>
      <c r="Z494" s="272"/>
    </row>
    <row r="495" spans="1:26" ht="15.75" customHeight="1">
      <c r="A495" s="272"/>
      <c r="G495" s="31"/>
      <c r="H495" s="31"/>
      <c r="I495" s="31"/>
      <c r="J495" s="31"/>
      <c r="K495" s="32"/>
      <c r="L495" s="31"/>
      <c r="M495" s="31"/>
      <c r="N495" s="31"/>
      <c r="O495" s="272"/>
      <c r="P495" s="272"/>
      <c r="Q495" s="272"/>
      <c r="R495" s="272"/>
      <c r="S495" s="272"/>
      <c r="T495" s="272"/>
      <c r="U495" s="272"/>
      <c r="V495" s="272"/>
      <c r="W495" s="272"/>
      <c r="X495" s="272"/>
      <c r="Y495" s="272"/>
      <c r="Z495" s="272"/>
    </row>
    <row r="496" spans="1:26" ht="15.75" customHeight="1">
      <c r="A496" s="272"/>
      <c r="G496" s="31"/>
      <c r="H496" s="31"/>
      <c r="I496" s="31"/>
      <c r="J496" s="31"/>
      <c r="K496" s="32"/>
      <c r="L496" s="31"/>
      <c r="M496" s="31"/>
      <c r="N496" s="31"/>
      <c r="O496" s="272"/>
      <c r="P496" s="272"/>
      <c r="Q496" s="272"/>
      <c r="R496" s="272"/>
      <c r="S496" s="272"/>
      <c r="T496" s="272"/>
      <c r="U496" s="272"/>
      <c r="V496" s="272"/>
      <c r="W496" s="272"/>
      <c r="X496" s="272"/>
      <c r="Y496" s="272"/>
      <c r="Z496" s="272"/>
    </row>
    <row r="497" spans="1:26" ht="15.75" customHeight="1">
      <c r="A497" s="272"/>
      <c r="G497" s="31"/>
      <c r="H497" s="31"/>
      <c r="I497" s="31"/>
      <c r="J497" s="31"/>
      <c r="K497" s="32"/>
      <c r="L497" s="31"/>
      <c r="M497" s="31"/>
      <c r="N497" s="31"/>
      <c r="O497" s="272"/>
      <c r="P497" s="272"/>
      <c r="Q497" s="272"/>
      <c r="R497" s="272"/>
      <c r="S497" s="272"/>
      <c r="T497" s="272"/>
      <c r="U497" s="272"/>
      <c r="V497" s="272"/>
      <c r="W497" s="272"/>
      <c r="X497" s="272"/>
      <c r="Y497" s="272"/>
      <c r="Z497" s="272"/>
    </row>
    <row r="498" spans="1:26" ht="15.75" customHeight="1">
      <c r="A498" s="272"/>
      <c r="G498" s="31"/>
      <c r="H498" s="31"/>
      <c r="I498" s="31"/>
      <c r="J498" s="31"/>
      <c r="K498" s="32"/>
      <c r="L498" s="31"/>
      <c r="M498" s="31"/>
      <c r="N498" s="31"/>
      <c r="O498" s="272"/>
      <c r="P498" s="272"/>
      <c r="Q498" s="272"/>
      <c r="R498" s="272"/>
      <c r="S498" s="272"/>
      <c r="T498" s="272"/>
      <c r="U498" s="272"/>
      <c r="V498" s="272"/>
      <c r="W498" s="272"/>
      <c r="X498" s="272"/>
      <c r="Y498" s="272"/>
      <c r="Z498" s="272"/>
    </row>
    <row r="499" spans="1:26" ht="15.75" customHeight="1">
      <c r="A499" s="272"/>
      <c r="G499" s="31"/>
      <c r="H499" s="31"/>
      <c r="I499" s="31"/>
      <c r="J499" s="31"/>
      <c r="K499" s="32"/>
      <c r="L499" s="31"/>
      <c r="M499" s="31"/>
      <c r="N499" s="31"/>
      <c r="O499" s="272"/>
      <c r="P499" s="272"/>
      <c r="Q499" s="272"/>
      <c r="R499" s="272"/>
      <c r="S499" s="272"/>
      <c r="T499" s="272"/>
      <c r="U499" s="272"/>
      <c r="V499" s="272"/>
      <c r="W499" s="272"/>
      <c r="X499" s="272"/>
      <c r="Y499" s="272"/>
      <c r="Z499" s="272"/>
    </row>
    <row r="500" spans="1:26" ht="15.75" customHeight="1">
      <c r="A500" s="272"/>
      <c r="G500" s="31"/>
      <c r="H500" s="31"/>
      <c r="I500" s="31"/>
      <c r="J500" s="31"/>
      <c r="K500" s="32"/>
      <c r="L500" s="31"/>
      <c r="M500" s="31"/>
      <c r="N500" s="31"/>
      <c r="O500" s="272"/>
      <c r="P500" s="272"/>
      <c r="Q500" s="272"/>
      <c r="R500" s="272"/>
      <c r="S500" s="272"/>
      <c r="T500" s="272"/>
      <c r="U500" s="272"/>
      <c r="V500" s="272"/>
      <c r="W500" s="272"/>
      <c r="X500" s="272"/>
      <c r="Y500" s="272"/>
      <c r="Z500" s="272"/>
    </row>
    <row r="501" spans="1:26" ht="15.75" customHeight="1">
      <c r="A501" s="272"/>
      <c r="G501" s="31"/>
      <c r="H501" s="31"/>
      <c r="I501" s="31"/>
      <c r="J501" s="31"/>
      <c r="K501" s="32"/>
      <c r="L501" s="31"/>
      <c r="M501" s="31"/>
      <c r="N501" s="31"/>
      <c r="O501" s="272"/>
      <c r="P501" s="272"/>
      <c r="Q501" s="272"/>
      <c r="R501" s="272"/>
      <c r="S501" s="272"/>
      <c r="T501" s="272"/>
      <c r="U501" s="272"/>
      <c r="V501" s="272"/>
      <c r="W501" s="272"/>
      <c r="X501" s="272"/>
      <c r="Y501" s="272"/>
      <c r="Z501" s="272"/>
    </row>
    <row r="502" spans="1:26" ht="15.75" customHeight="1">
      <c r="A502" s="272"/>
      <c r="G502" s="31"/>
      <c r="H502" s="31"/>
      <c r="I502" s="31"/>
      <c r="J502" s="31"/>
      <c r="K502" s="32"/>
      <c r="L502" s="31"/>
      <c r="M502" s="31"/>
      <c r="N502" s="31"/>
      <c r="O502" s="272"/>
      <c r="P502" s="272"/>
      <c r="Q502" s="272"/>
      <c r="R502" s="272"/>
      <c r="S502" s="272"/>
      <c r="T502" s="272"/>
      <c r="U502" s="272"/>
      <c r="V502" s="272"/>
      <c r="W502" s="272"/>
      <c r="X502" s="272"/>
      <c r="Y502" s="272"/>
      <c r="Z502" s="272"/>
    </row>
    <row r="503" spans="1:26" ht="15.75" customHeight="1">
      <c r="A503" s="272"/>
      <c r="G503" s="31"/>
      <c r="H503" s="31"/>
      <c r="I503" s="31"/>
      <c r="J503" s="31"/>
      <c r="K503" s="32"/>
      <c r="L503" s="31"/>
      <c r="M503" s="31"/>
      <c r="N503" s="31"/>
      <c r="O503" s="272"/>
      <c r="P503" s="272"/>
      <c r="Q503" s="272"/>
      <c r="R503" s="272"/>
      <c r="S503" s="272"/>
      <c r="T503" s="272"/>
      <c r="U503" s="272"/>
      <c r="V503" s="272"/>
      <c r="W503" s="272"/>
      <c r="X503" s="272"/>
      <c r="Y503" s="272"/>
      <c r="Z503" s="272"/>
    </row>
    <row r="504" spans="1:26" ht="15.75" customHeight="1">
      <c r="A504" s="272"/>
      <c r="G504" s="31"/>
      <c r="H504" s="31"/>
      <c r="I504" s="31"/>
      <c r="J504" s="31"/>
      <c r="K504" s="32"/>
      <c r="L504" s="31"/>
      <c r="M504" s="31"/>
      <c r="N504" s="31"/>
      <c r="O504" s="272"/>
      <c r="P504" s="272"/>
      <c r="Q504" s="272"/>
      <c r="R504" s="272"/>
      <c r="S504" s="272"/>
      <c r="T504" s="272"/>
      <c r="U504" s="272"/>
      <c r="V504" s="272"/>
      <c r="W504" s="272"/>
      <c r="X504" s="272"/>
      <c r="Y504" s="272"/>
      <c r="Z504" s="272"/>
    </row>
    <row r="505" spans="1:26" ht="15.75" customHeight="1">
      <c r="A505" s="272"/>
      <c r="G505" s="31"/>
      <c r="H505" s="31"/>
      <c r="I505" s="31"/>
      <c r="J505" s="31"/>
      <c r="K505" s="32"/>
      <c r="L505" s="31"/>
      <c r="M505" s="31"/>
      <c r="N505" s="31"/>
      <c r="O505" s="272"/>
      <c r="P505" s="272"/>
      <c r="Q505" s="272"/>
      <c r="R505" s="272"/>
      <c r="S505" s="272"/>
      <c r="T505" s="272"/>
      <c r="U505" s="272"/>
      <c r="V505" s="272"/>
      <c r="W505" s="272"/>
      <c r="X505" s="272"/>
      <c r="Y505" s="272"/>
      <c r="Z505" s="272"/>
    </row>
    <row r="506" spans="1:26" ht="15.75" customHeight="1">
      <c r="A506" s="272"/>
      <c r="G506" s="31"/>
      <c r="H506" s="31"/>
      <c r="I506" s="31"/>
      <c r="J506" s="31"/>
      <c r="K506" s="32"/>
      <c r="L506" s="31"/>
      <c r="M506" s="31"/>
      <c r="N506" s="31"/>
      <c r="O506" s="272"/>
      <c r="P506" s="272"/>
      <c r="Q506" s="272"/>
      <c r="R506" s="272"/>
      <c r="S506" s="272"/>
      <c r="T506" s="272"/>
      <c r="U506" s="272"/>
      <c r="V506" s="272"/>
      <c r="W506" s="272"/>
      <c r="X506" s="272"/>
      <c r="Y506" s="272"/>
      <c r="Z506" s="272"/>
    </row>
    <row r="507" spans="1:26" ht="15.75" customHeight="1">
      <c r="A507" s="272"/>
      <c r="G507" s="31"/>
      <c r="H507" s="31"/>
      <c r="I507" s="31"/>
      <c r="J507" s="31"/>
      <c r="K507" s="32"/>
      <c r="L507" s="31"/>
      <c r="M507" s="31"/>
      <c r="N507" s="31"/>
      <c r="O507" s="272"/>
      <c r="P507" s="272"/>
      <c r="Q507" s="272"/>
      <c r="R507" s="272"/>
      <c r="S507" s="272"/>
      <c r="T507" s="272"/>
      <c r="U507" s="272"/>
      <c r="V507" s="272"/>
      <c r="W507" s="272"/>
      <c r="X507" s="272"/>
      <c r="Y507" s="272"/>
      <c r="Z507" s="272"/>
    </row>
    <row r="508" spans="1:26" ht="15.75" customHeight="1">
      <c r="A508" s="272"/>
      <c r="G508" s="31"/>
      <c r="H508" s="31"/>
      <c r="I508" s="31"/>
      <c r="J508" s="31"/>
      <c r="K508" s="32"/>
      <c r="L508" s="31"/>
      <c r="M508" s="31"/>
      <c r="N508" s="31"/>
      <c r="O508" s="272"/>
      <c r="P508" s="272"/>
      <c r="Q508" s="272"/>
      <c r="R508" s="272"/>
      <c r="S508" s="272"/>
      <c r="T508" s="272"/>
      <c r="U508" s="272"/>
      <c r="V508" s="272"/>
      <c r="W508" s="272"/>
      <c r="X508" s="272"/>
      <c r="Y508" s="272"/>
      <c r="Z508" s="272"/>
    </row>
    <row r="509" spans="1:26" ht="15.75" customHeight="1">
      <c r="A509" s="272"/>
      <c r="G509" s="31"/>
      <c r="H509" s="31"/>
      <c r="I509" s="31"/>
      <c r="J509" s="31"/>
      <c r="K509" s="32"/>
      <c r="L509" s="31"/>
      <c r="M509" s="31"/>
      <c r="N509" s="31"/>
      <c r="O509" s="272"/>
      <c r="P509" s="272"/>
      <c r="Q509" s="272"/>
      <c r="R509" s="272"/>
      <c r="S509" s="272"/>
      <c r="T509" s="272"/>
      <c r="U509" s="272"/>
      <c r="V509" s="272"/>
      <c r="W509" s="272"/>
      <c r="X509" s="272"/>
      <c r="Y509" s="272"/>
      <c r="Z509" s="272"/>
    </row>
    <row r="510" spans="1:26" ht="15.75" customHeight="1">
      <c r="A510" s="272"/>
      <c r="G510" s="31"/>
      <c r="H510" s="31"/>
      <c r="I510" s="31"/>
      <c r="J510" s="31"/>
      <c r="K510" s="32"/>
      <c r="L510" s="31"/>
      <c r="M510" s="31"/>
      <c r="N510" s="31"/>
      <c r="O510" s="272"/>
      <c r="P510" s="272"/>
      <c r="Q510" s="272"/>
      <c r="R510" s="272"/>
      <c r="S510" s="272"/>
      <c r="T510" s="272"/>
      <c r="U510" s="272"/>
      <c r="V510" s="272"/>
      <c r="W510" s="272"/>
      <c r="X510" s="272"/>
      <c r="Y510" s="272"/>
      <c r="Z510" s="272"/>
    </row>
    <row r="511" spans="1:26" ht="15.75" customHeight="1">
      <c r="A511" s="272"/>
      <c r="G511" s="31"/>
      <c r="H511" s="31"/>
      <c r="I511" s="31"/>
      <c r="J511" s="31"/>
      <c r="K511" s="32"/>
      <c r="L511" s="31"/>
      <c r="M511" s="31"/>
      <c r="N511" s="31"/>
      <c r="O511" s="272"/>
      <c r="P511" s="272"/>
      <c r="Q511" s="272"/>
      <c r="R511" s="272"/>
      <c r="S511" s="272"/>
      <c r="T511" s="272"/>
      <c r="U511" s="272"/>
      <c r="V511" s="272"/>
      <c r="W511" s="272"/>
      <c r="X511" s="272"/>
      <c r="Y511" s="272"/>
      <c r="Z511" s="272"/>
    </row>
    <row r="512" spans="1:26" ht="15.75" customHeight="1">
      <c r="A512" s="272"/>
      <c r="G512" s="31"/>
      <c r="H512" s="31"/>
      <c r="I512" s="31"/>
      <c r="J512" s="31"/>
      <c r="K512" s="32"/>
      <c r="L512" s="31"/>
      <c r="M512" s="31"/>
      <c r="N512" s="31"/>
      <c r="O512" s="272"/>
      <c r="P512" s="272"/>
      <c r="Q512" s="272"/>
      <c r="R512" s="272"/>
      <c r="S512" s="272"/>
      <c r="T512" s="272"/>
      <c r="U512" s="272"/>
      <c r="V512" s="272"/>
      <c r="W512" s="272"/>
      <c r="X512" s="272"/>
      <c r="Y512" s="272"/>
      <c r="Z512" s="272"/>
    </row>
    <row r="513" spans="1:26" ht="15.75" customHeight="1">
      <c r="A513" s="272"/>
      <c r="G513" s="31"/>
      <c r="H513" s="31"/>
      <c r="I513" s="31"/>
      <c r="J513" s="31"/>
      <c r="K513" s="32"/>
      <c r="L513" s="31"/>
      <c r="M513" s="31"/>
      <c r="N513" s="31"/>
      <c r="O513" s="272"/>
      <c r="P513" s="272"/>
      <c r="Q513" s="272"/>
      <c r="R513" s="272"/>
      <c r="S513" s="272"/>
      <c r="T513" s="272"/>
      <c r="U513" s="272"/>
      <c r="V513" s="272"/>
      <c r="W513" s="272"/>
      <c r="X513" s="272"/>
      <c r="Y513" s="272"/>
      <c r="Z513" s="272"/>
    </row>
    <row r="514" spans="1:26" ht="15.75" customHeight="1">
      <c r="A514" s="272"/>
      <c r="G514" s="31"/>
      <c r="H514" s="31"/>
      <c r="I514" s="31"/>
      <c r="J514" s="31"/>
      <c r="K514" s="32"/>
      <c r="L514" s="31"/>
      <c r="M514" s="31"/>
      <c r="N514" s="31"/>
      <c r="O514" s="272"/>
      <c r="P514" s="272"/>
      <c r="Q514" s="272"/>
      <c r="R514" s="272"/>
      <c r="S514" s="272"/>
      <c r="T514" s="272"/>
      <c r="U514" s="272"/>
      <c r="V514" s="272"/>
      <c r="W514" s="272"/>
      <c r="X514" s="272"/>
      <c r="Y514" s="272"/>
      <c r="Z514" s="272"/>
    </row>
    <row r="515" spans="1:26" ht="15.75" customHeight="1">
      <c r="A515" s="272"/>
      <c r="G515" s="31"/>
      <c r="H515" s="31"/>
      <c r="I515" s="31"/>
      <c r="J515" s="31"/>
      <c r="K515" s="32"/>
      <c r="L515" s="31"/>
      <c r="M515" s="31"/>
      <c r="N515" s="31"/>
      <c r="O515" s="272"/>
      <c r="P515" s="272"/>
      <c r="Q515" s="272"/>
      <c r="R515" s="272"/>
      <c r="S515" s="272"/>
      <c r="T515" s="272"/>
      <c r="U515" s="272"/>
      <c r="V515" s="272"/>
      <c r="W515" s="272"/>
      <c r="X515" s="272"/>
      <c r="Y515" s="272"/>
      <c r="Z515" s="272"/>
    </row>
    <row r="516" spans="1:26" ht="15.75" customHeight="1">
      <c r="A516" s="272"/>
      <c r="G516" s="31"/>
      <c r="H516" s="31"/>
      <c r="I516" s="31"/>
      <c r="J516" s="31"/>
      <c r="K516" s="32"/>
      <c r="L516" s="31"/>
      <c r="M516" s="31"/>
      <c r="N516" s="31"/>
      <c r="O516" s="272"/>
      <c r="P516" s="272"/>
      <c r="Q516" s="272"/>
      <c r="R516" s="272"/>
      <c r="S516" s="272"/>
      <c r="T516" s="272"/>
      <c r="U516" s="272"/>
      <c r="V516" s="272"/>
      <c r="W516" s="272"/>
      <c r="X516" s="272"/>
      <c r="Y516" s="272"/>
      <c r="Z516" s="272"/>
    </row>
    <row r="517" spans="1:26" ht="15.75" customHeight="1">
      <c r="A517" s="272"/>
      <c r="G517" s="31"/>
      <c r="H517" s="31"/>
      <c r="I517" s="31"/>
      <c r="J517" s="31"/>
      <c r="K517" s="32"/>
      <c r="L517" s="31"/>
      <c r="M517" s="31"/>
      <c r="N517" s="31"/>
      <c r="O517" s="272"/>
      <c r="P517" s="272"/>
      <c r="Q517" s="272"/>
      <c r="R517" s="272"/>
      <c r="S517" s="272"/>
      <c r="T517" s="272"/>
      <c r="U517" s="272"/>
      <c r="V517" s="272"/>
      <c r="W517" s="272"/>
      <c r="X517" s="272"/>
      <c r="Y517" s="272"/>
      <c r="Z517" s="272"/>
    </row>
    <row r="518" spans="1:26" ht="15.75" customHeight="1">
      <c r="A518" s="272"/>
      <c r="G518" s="31"/>
      <c r="H518" s="31"/>
      <c r="I518" s="31"/>
      <c r="J518" s="31"/>
      <c r="K518" s="32"/>
      <c r="L518" s="31"/>
      <c r="M518" s="31"/>
      <c r="N518" s="31"/>
      <c r="O518" s="272"/>
      <c r="P518" s="272"/>
      <c r="Q518" s="272"/>
      <c r="R518" s="272"/>
      <c r="S518" s="272"/>
      <c r="T518" s="272"/>
      <c r="U518" s="272"/>
      <c r="V518" s="272"/>
      <c r="W518" s="272"/>
      <c r="X518" s="272"/>
      <c r="Y518" s="272"/>
      <c r="Z518" s="272"/>
    </row>
    <row r="519" spans="1:26" ht="15.75" customHeight="1">
      <c r="A519" s="272"/>
      <c r="G519" s="31"/>
      <c r="H519" s="31"/>
      <c r="I519" s="31"/>
      <c r="J519" s="31"/>
      <c r="K519" s="32"/>
      <c r="L519" s="31"/>
      <c r="M519" s="31"/>
      <c r="N519" s="31"/>
      <c r="O519" s="272"/>
      <c r="P519" s="272"/>
      <c r="Q519" s="272"/>
      <c r="R519" s="272"/>
      <c r="S519" s="272"/>
      <c r="T519" s="272"/>
      <c r="U519" s="272"/>
      <c r="V519" s="272"/>
      <c r="W519" s="272"/>
      <c r="X519" s="272"/>
      <c r="Y519" s="272"/>
      <c r="Z519" s="272"/>
    </row>
    <row r="520" spans="1:26" ht="15.75" customHeight="1">
      <c r="A520" s="272"/>
      <c r="G520" s="31"/>
      <c r="H520" s="31"/>
      <c r="I520" s="31"/>
      <c r="J520" s="31"/>
      <c r="K520" s="32"/>
      <c r="L520" s="31"/>
      <c r="M520" s="31"/>
      <c r="N520" s="31"/>
      <c r="O520" s="272"/>
      <c r="P520" s="272"/>
      <c r="Q520" s="272"/>
      <c r="R520" s="272"/>
      <c r="S520" s="272"/>
      <c r="T520" s="272"/>
      <c r="U520" s="272"/>
      <c r="V520" s="272"/>
      <c r="W520" s="272"/>
      <c r="X520" s="272"/>
      <c r="Y520" s="272"/>
      <c r="Z520" s="272"/>
    </row>
    <row r="521" spans="1:26" ht="15.75" customHeight="1">
      <c r="A521" s="272"/>
      <c r="G521" s="31"/>
      <c r="H521" s="31"/>
      <c r="I521" s="31"/>
      <c r="J521" s="31"/>
      <c r="K521" s="32"/>
      <c r="L521" s="31"/>
      <c r="M521" s="31"/>
      <c r="N521" s="31"/>
      <c r="O521" s="272"/>
      <c r="P521" s="272"/>
      <c r="Q521" s="272"/>
      <c r="R521" s="272"/>
      <c r="S521" s="272"/>
      <c r="T521" s="272"/>
      <c r="U521" s="272"/>
      <c r="V521" s="272"/>
      <c r="W521" s="272"/>
      <c r="X521" s="272"/>
      <c r="Y521" s="272"/>
      <c r="Z521" s="272"/>
    </row>
    <row r="522" spans="1:26" ht="15.75" customHeight="1">
      <c r="A522" s="272"/>
      <c r="G522" s="31"/>
      <c r="H522" s="31"/>
      <c r="I522" s="31"/>
      <c r="J522" s="31"/>
      <c r="K522" s="32"/>
      <c r="L522" s="31"/>
      <c r="M522" s="31"/>
      <c r="N522" s="31"/>
      <c r="O522" s="272"/>
      <c r="P522" s="272"/>
      <c r="Q522" s="272"/>
      <c r="R522" s="272"/>
      <c r="S522" s="272"/>
      <c r="T522" s="272"/>
      <c r="U522" s="272"/>
      <c r="V522" s="272"/>
      <c r="W522" s="272"/>
      <c r="X522" s="272"/>
      <c r="Y522" s="272"/>
      <c r="Z522" s="272"/>
    </row>
    <row r="523" spans="1:26" ht="15.75" customHeight="1">
      <c r="A523" s="272"/>
      <c r="G523" s="31"/>
      <c r="H523" s="31"/>
      <c r="I523" s="31"/>
      <c r="J523" s="31"/>
      <c r="K523" s="32"/>
      <c r="L523" s="31"/>
      <c r="M523" s="31"/>
      <c r="N523" s="31"/>
      <c r="O523" s="272"/>
      <c r="P523" s="272"/>
      <c r="Q523" s="272"/>
      <c r="R523" s="272"/>
      <c r="S523" s="272"/>
      <c r="T523" s="272"/>
      <c r="U523" s="272"/>
      <c r="V523" s="272"/>
      <c r="W523" s="272"/>
      <c r="X523" s="272"/>
      <c r="Y523" s="272"/>
      <c r="Z523" s="272"/>
    </row>
    <row r="524" spans="1:26" ht="15.75" customHeight="1">
      <c r="A524" s="272"/>
      <c r="G524" s="31"/>
      <c r="H524" s="31"/>
      <c r="I524" s="31"/>
      <c r="J524" s="31"/>
      <c r="K524" s="32"/>
      <c r="L524" s="31"/>
      <c r="M524" s="31"/>
      <c r="N524" s="31"/>
      <c r="O524" s="272"/>
      <c r="P524" s="272"/>
      <c r="Q524" s="272"/>
      <c r="R524" s="272"/>
      <c r="S524" s="272"/>
      <c r="T524" s="272"/>
      <c r="U524" s="272"/>
      <c r="V524" s="272"/>
      <c r="W524" s="272"/>
      <c r="X524" s="272"/>
      <c r="Y524" s="272"/>
      <c r="Z524" s="272"/>
    </row>
    <row r="525" spans="1:26" ht="15.75" customHeight="1">
      <c r="A525" s="272"/>
      <c r="G525" s="31"/>
      <c r="H525" s="31"/>
      <c r="I525" s="31"/>
      <c r="J525" s="31"/>
      <c r="K525" s="32"/>
      <c r="L525" s="31"/>
      <c r="M525" s="31"/>
      <c r="N525" s="31"/>
      <c r="O525" s="272"/>
      <c r="P525" s="272"/>
      <c r="Q525" s="272"/>
      <c r="R525" s="272"/>
      <c r="S525" s="272"/>
      <c r="T525" s="272"/>
      <c r="U525" s="272"/>
      <c r="V525" s="272"/>
      <c r="W525" s="272"/>
      <c r="X525" s="272"/>
      <c r="Y525" s="272"/>
      <c r="Z525" s="272"/>
    </row>
    <row r="526" spans="1:26" ht="15.75" customHeight="1">
      <c r="A526" s="272"/>
      <c r="G526" s="31"/>
      <c r="H526" s="31"/>
      <c r="I526" s="31"/>
      <c r="J526" s="31"/>
      <c r="K526" s="32"/>
      <c r="L526" s="31"/>
      <c r="M526" s="31"/>
      <c r="N526" s="31"/>
      <c r="O526" s="272"/>
      <c r="P526" s="272"/>
      <c r="Q526" s="272"/>
      <c r="R526" s="272"/>
      <c r="S526" s="272"/>
      <c r="T526" s="272"/>
      <c r="U526" s="272"/>
      <c r="V526" s="272"/>
      <c r="W526" s="272"/>
      <c r="X526" s="272"/>
      <c r="Y526" s="272"/>
      <c r="Z526" s="272"/>
    </row>
    <row r="527" spans="1:26" ht="15.75" customHeight="1">
      <c r="A527" s="272"/>
      <c r="G527" s="31"/>
      <c r="H527" s="31"/>
      <c r="I527" s="31"/>
      <c r="J527" s="31"/>
      <c r="K527" s="32"/>
      <c r="L527" s="31"/>
      <c r="M527" s="31"/>
      <c r="N527" s="31"/>
      <c r="O527" s="272"/>
      <c r="P527" s="272"/>
      <c r="Q527" s="272"/>
      <c r="R527" s="272"/>
      <c r="S527" s="272"/>
      <c r="T527" s="272"/>
      <c r="U527" s="272"/>
      <c r="V527" s="272"/>
      <c r="W527" s="272"/>
      <c r="X527" s="272"/>
      <c r="Y527" s="272"/>
      <c r="Z527" s="272"/>
    </row>
    <row r="528" spans="1:26" ht="15.75" customHeight="1">
      <c r="A528" s="272"/>
      <c r="G528" s="31"/>
      <c r="H528" s="31"/>
      <c r="I528" s="31"/>
      <c r="J528" s="31"/>
      <c r="K528" s="32"/>
      <c r="L528" s="31"/>
      <c r="M528" s="31"/>
      <c r="N528" s="31"/>
      <c r="O528" s="272"/>
      <c r="P528" s="272"/>
      <c r="Q528" s="272"/>
      <c r="R528" s="272"/>
      <c r="S528" s="272"/>
      <c r="T528" s="272"/>
      <c r="U528" s="272"/>
      <c r="V528" s="272"/>
      <c r="W528" s="272"/>
      <c r="X528" s="272"/>
      <c r="Y528" s="272"/>
      <c r="Z528" s="272"/>
    </row>
    <row r="529" spans="1:26" ht="15.75" customHeight="1">
      <c r="A529" s="272"/>
      <c r="G529" s="31"/>
      <c r="H529" s="31"/>
      <c r="I529" s="31"/>
      <c r="J529" s="31"/>
      <c r="K529" s="32"/>
      <c r="L529" s="31"/>
      <c r="M529" s="31"/>
      <c r="N529" s="31"/>
      <c r="O529" s="272"/>
      <c r="P529" s="272"/>
      <c r="Q529" s="272"/>
      <c r="R529" s="272"/>
      <c r="S529" s="272"/>
      <c r="T529" s="272"/>
      <c r="U529" s="272"/>
      <c r="V529" s="272"/>
      <c r="W529" s="272"/>
      <c r="X529" s="272"/>
      <c r="Y529" s="272"/>
      <c r="Z529" s="272"/>
    </row>
    <row r="530" spans="1:26" ht="15.75" customHeight="1">
      <c r="A530" s="272"/>
      <c r="G530" s="31"/>
      <c r="H530" s="31"/>
      <c r="I530" s="31"/>
      <c r="J530" s="31"/>
      <c r="K530" s="32"/>
      <c r="L530" s="31"/>
      <c r="M530" s="31"/>
      <c r="N530" s="31"/>
      <c r="O530" s="272"/>
      <c r="P530" s="272"/>
      <c r="Q530" s="272"/>
      <c r="R530" s="272"/>
      <c r="S530" s="272"/>
      <c r="T530" s="272"/>
      <c r="U530" s="272"/>
      <c r="V530" s="272"/>
      <c r="W530" s="272"/>
      <c r="X530" s="272"/>
      <c r="Y530" s="272"/>
      <c r="Z530" s="272"/>
    </row>
    <row r="531" spans="1:26" ht="15.75" customHeight="1">
      <c r="A531" s="272"/>
      <c r="G531" s="31"/>
      <c r="H531" s="31"/>
      <c r="I531" s="31"/>
      <c r="J531" s="31"/>
      <c r="K531" s="32"/>
      <c r="L531" s="31"/>
      <c r="M531" s="31"/>
      <c r="N531" s="31"/>
      <c r="O531" s="272"/>
      <c r="P531" s="272"/>
      <c r="Q531" s="272"/>
      <c r="R531" s="272"/>
      <c r="S531" s="272"/>
      <c r="T531" s="272"/>
      <c r="U531" s="272"/>
      <c r="V531" s="272"/>
      <c r="W531" s="272"/>
      <c r="X531" s="272"/>
      <c r="Y531" s="272"/>
      <c r="Z531" s="272"/>
    </row>
    <row r="532" spans="1:26" ht="15.75" customHeight="1">
      <c r="A532" s="272"/>
      <c r="G532" s="31"/>
      <c r="H532" s="31"/>
      <c r="I532" s="31"/>
      <c r="J532" s="31"/>
      <c r="K532" s="32"/>
      <c r="L532" s="31"/>
      <c r="M532" s="31"/>
      <c r="N532" s="31"/>
      <c r="O532" s="272"/>
      <c r="P532" s="272"/>
      <c r="Q532" s="272"/>
      <c r="R532" s="272"/>
      <c r="S532" s="272"/>
      <c r="T532" s="272"/>
      <c r="U532" s="272"/>
      <c r="V532" s="272"/>
      <c r="W532" s="272"/>
      <c r="X532" s="272"/>
      <c r="Y532" s="272"/>
      <c r="Z532" s="272"/>
    </row>
    <row r="533" spans="1:26" ht="15.75" customHeight="1">
      <c r="A533" s="272"/>
      <c r="G533" s="31"/>
      <c r="H533" s="31"/>
      <c r="I533" s="31"/>
      <c r="J533" s="31"/>
      <c r="K533" s="32"/>
      <c r="L533" s="31"/>
      <c r="M533" s="31"/>
      <c r="N533" s="31"/>
      <c r="O533" s="272"/>
      <c r="P533" s="272"/>
      <c r="Q533" s="272"/>
      <c r="R533" s="272"/>
      <c r="S533" s="272"/>
      <c r="T533" s="272"/>
      <c r="U533" s="272"/>
      <c r="V533" s="272"/>
      <c r="W533" s="272"/>
      <c r="X533" s="272"/>
      <c r="Y533" s="272"/>
      <c r="Z533" s="272"/>
    </row>
    <row r="534" spans="1:26" ht="15.75" customHeight="1">
      <c r="A534" s="272"/>
      <c r="G534" s="31"/>
      <c r="H534" s="31"/>
      <c r="I534" s="31"/>
      <c r="J534" s="31"/>
      <c r="K534" s="32"/>
      <c r="L534" s="31"/>
      <c r="M534" s="31"/>
      <c r="N534" s="31"/>
      <c r="O534" s="272"/>
      <c r="P534" s="272"/>
      <c r="Q534" s="272"/>
      <c r="R534" s="272"/>
      <c r="S534" s="272"/>
      <c r="T534" s="272"/>
      <c r="U534" s="272"/>
      <c r="V534" s="272"/>
      <c r="W534" s="272"/>
      <c r="X534" s="272"/>
      <c r="Y534" s="272"/>
      <c r="Z534" s="272"/>
    </row>
    <row r="535" spans="1:26" ht="15.75" customHeight="1">
      <c r="A535" s="272"/>
      <c r="G535" s="31"/>
      <c r="H535" s="31"/>
      <c r="I535" s="31"/>
      <c r="J535" s="31"/>
      <c r="K535" s="32"/>
      <c r="L535" s="31"/>
      <c r="M535" s="31"/>
      <c r="N535" s="31"/>
      <c r="O535" s="272"/>
      <c r="P535" s="272"/>
      <c r="Q535" s="272"/>
      <c r="R535" s="272"/>
      <c r="S535" s="272"/>
      <c r="T535" s="272"/>
      <c r="U535" s="272"/>
      <c r="V535" s="272"/>
      <c r="W535" s="272"/>
      <c r="X535" s="272"/>
      <c r="Y535" s="272"/>
      <c r="Z535" s="272"/>
    </row>
    <row r="536" spans="1:26" ht="15.75" customHeight="1">
      <c r="A536" s="272"/>
      <c r="G536" s="31"/>
      <c r="H536" s="31"/>
      <c r="I536" s="31"/>
      <c r="J536" s="31"/>
      <c r="K536" s="32"/>
      <c r="L536" s="31"/>
      <c r="M536" s="31"/>
      <c r="N536" s="31"/>
      <c r="O536" s="272"/>
      <c r="P536" s="272"/>
      <c r="Q536" s="272"/>
      <c r="R536" s="272"/>
      <c r="S536" s="272"/>
      <c r="T536" s="272"/>
      <c r="U536" s="272"/>
      <c r="V536" s="272"/>
      <c r="W536" s="272"/>
      <c r="X536" s="272"/>
      <c r="Y536" s="272"/>
      <c r="Z536" s="272"/>
    </row>
    <row r="537" spans="1:26" ht="15.75" customHeight="1">
      <c r="A537" s="272"/>
      <c r="G537" s="31"/>
      <c r="H537" s="31"/>
      <c r="I537" s="31"/>
      <c r="J537" s="31"/>
      <c r="K537" s="32"/>
      <c r="L537" s="31"/>
      <c r="M537" s="31"/>
      <c r="N537" s="31"/>
      <c r="O537" s="272"/>
      <c r="P537" s="272"/>
      <c r="Q537" s="272"/>
      <c r="R537" s="272"/>
      <c r="S537" s="272"/>
      <c r="T537" s="272"/>
      <c r="U537" s="272"/>
      <c r="V537" s="272"/>
      <c r="W537" s="272"/>
      <c r="X537" s="272"/>
      <c r="Y537" s="272"/>
      <c r="Z537" s="272"/>
    </row>
    <row r="538" spans="1:26" ht="15.75" customHeight="1">
      <c r="A538" s="272"/>
      <c r="G538" s="31"/>
      <c r="H538" s="31"/>
      <c r="I538" s="31"/>
      <c r="J538" s="31"/>
      <c r="K538" s="32"/>
      <c r="L538" s="31"/>
      <c r="M538" s="31"/>
      <c r="N538" s="31"/>
      <c r="O538" s="272"/>
      <c r="P538" s="272"/>
      <c r="Q538" s="272"/>
      <c r="R538" s="272"/>
      <c r="S538" s="272"/>
      <c r="T538" s="272"/>
      <c r="U538" s="272"/>
      <c r="V538" s="272"/>
      <c r="W538" s="272"/>
      <c r="X538" s="272"/>
      <c r="Y538" s="272"/>
      <c r="Z538" s="272"/>
    </row>
    <row r="539" spans="1:26" ht="15.75" customHeight="1">
      <c r="A539" s="272"/>
      <c r="G539" s="31"/>
      <c r="H539" s="31"/>
      <c r="I539" s="31"/>
      <c r="J539" s="31"/>
      <c r="K539" s="32"/>
      <c r="L539" s="31"/>
      <c r="M539" s="31"/>
      <c r="N539" s="31"/>
      <c r="O539" s="272"/>
      <c r="P539" s="272"/>
      <c r="Q539" s="272"/>
      <c r="R539" s="272"/>
      <c r="S539" s="272"/>
      <c r="T539" s="272"/>
      <c r="U539" s="272"/>
      <c r="V539" s="272"/>
      <c r="W539" s="272"/>
      <c r="X539" s="272"/>
      <c r="Y539" s="272"/>
      <c r="Z539" s="272"/>
    </row>
    <row r="540" spans="1:26" ht="15.75" customHeight="1">
      <c r="A540" s="272"/>
      <c r="G540" s="31"/>
      <c r="H540" s="31"/>
      <c r="I540" s="31"/>
      <c r="J540" s="31"/>
      <c r="K540" s="32"/>
      <c r="L540" s="31"/>
      <c r="M540" s="31"/>
      <c r="N540" s="31"/>
      <c r="O540" s="272"/>
      <c r="P540" s="272"/>
      <c r="Q540" s="272"/>
      <c r="R540" s="272"/>
      <c r="S540" s="272"/>
      <c r="T540" s="272"/>
      <c r="U540" s="272"/>
      <c r="V540" s="272"/>
      <c r="W540" s="272"/>
      <c r="X540" s="272"/>
      <c r="Y540" s="272"/>
      <c r="Z540" s="272"/>
    </row>
    <row r="541" spans="1:26" ht="15.75" customHeight="1">
      <c r="A541" s="272"/>
      <c r="G541" s="31"/>
      <c r="H541" s="31"/>
      <c r="I541" s="31"/>
      <c r="J541" s="31"/>
      <c r="K541" s="32"/>
      <c r="L541" s="31"/>
      <c r="M541" s="31"/>
      <c r="N541" s="31"/>
      <c r="O541" s="272"/>
      <c r="P541" s="272"/>
      <c r="Q541" s="272"/>
      <c r="R541" s="272"/>
      <c r="S541" s="272"/>
      <c r="T541" s="272"/>
      <c r="U541" s="272"/>
      <c r="V541" s="272"/>
      <c r="W541" s="272"/>
      <c r="X541" s="272"/>
      <c r="Y541" s="272"/>
      <c r="Z541" s="272"/>
    </row>
    <row r="542" spans="1:26" ht="15.75" customHeight="1">
      <c r="A542" s="272"/>
      <c r="G542" s="31"/>
      <c r="H542" s="31"/>
      <c r="I542" s="31"/>
      <c r="J542" s="31"/>
      <c r="K542" s="32"/>
      <c r="L542" s="31"/>
      <c r="M542" s="31"/>
      <c r="N542" s="31"/>
      <c r="O542" s="272"/>
      <c r="P542" s="272"/>
      <c r="Q542" s="272"/>
      <c r="R542" s="272"/>
      <c r="S542" s="272"/>
      <c r="T542" s="272"/>
      <c r="U542" s="272"/>
      <c r="V542" s="272"/>
      <c r="W542" s="272"/>
      <c r="X542" s="272"/>
      <c r="Y542" s="272"/>
      <c r="Z542" s="272"/>
    </row>
    <row r="543" spans="1:26" ht="15.75" customHeight="1">
      <c r="A543" s="272"/>
      <c r="G543" s="31"/>
      <c r="H543" s="31"/>
      <c r="I543" s="31"/>
      <c r="J543" s="31"/>
      <c r="K543" s="32"/>
      <c r="L543" s="31"/>
      <c r="M543" s="31"/>
      <c r="N543" s="31"/>
      <c r="O543" s="272"/>
      <c r="P543" s="272"/>
      <c r="Q543" s="272"/>
      <c r="R543" s="272"/>
      <c r="S543" s="272"/>
      <c r="T543" s="272"/>
      <c r="U543" s="272"/>
      <c r="V543" s="272"/>
      <c r="W543" s="272"/>
      <c r="X543" s="272"/>
      <c r="Y543" s="272"/>
      <c r="Z543" s="272"/>
    </row>
    <row r="544" spans="1:26" ht="15.75" customHeight="1">
      <c r="A544" s="272"/>
      <c r="G544" s="31"/>
      <c r="H544" s="31"/>
      <c r="I544" s="31"/>
      <c r="J544" s="31"/>
      <c r="K544" s="32"/>
      <c r="L544" s="31"/>
      <c r="M544" s="31"/>
      <c r="N544" s="31"/>
      <c r="O544" s="272"/>
      <c r="P544" s="272"/>
      <c r="Q544" s="272"/>
      <c r="R544" s="272"/>
      <c r="S544" s="272"/>
      <c r="T544" s="272"/>
      <c r="U544" s="272"/>
      <c r="V544" s="272"/>
      <c r="W544" s="272"/>
      <c r="X544" s="272"/>
      <c r="Y544" s="272"/>
      <c r="Z544" s="272"/>
    </row>
    <row r="545" spans="1:26" ht="15.75" customHeight="1">
      <c r="A545" s="272"/>
      <c r="G545" s="31"/>
      <c r="H545" s="31"/>
      <c r="I545" s="31"/>
      <c r="J545" s="31"/>
      <c r="K545" s="32"/>
      <c r="L545" s="31"/>
      <c r="M545" s="31"/>
      <c r="N545" s="31"/>
      <c r="O545" s="272"/>
      <c r="P545" s="272"/>
      <c r="Q545" s="272"/>
      <c r="R545" s="272"/>
      <c r="S545" s="272"/>
      <c r="T545" s="272"/>
      <c r="U545" s="272"/>
      <c r="V545" s="272"/>
      <c r="W545" s="272"/>
      <c r="X545" s="272"/>
      <c r="Y545" s="272"/>
      <c r="Z545" s="272"/>
    </row>
    <row r="546" spans="1:26" ht="15.75" customHeight="1">
      <c r="A546" s="272"/>
      <c r="G546" s="31"/>
      <c r="H546" s="31"/>
      <c r="I546" s="31"/>
      <c r="J546" s="31"/>
      <c r="K546" s="32"/>
      <c r="L546" s="31"/>
      <c r="M546" s="31"/>
      <c r="N546" s="31"/>
      <c r="O546" s="272"/>
      <c r="P546" s="272"/>
      <c r="Q546" s="272"/>
      <c r="R546" s="272"/>
      <c r="S546" s="272"/>
      <c r="T546" s="272"/>
      <c r="U546" s="272"/>
      <c r="V546" s="272"/>
      <c r="W546" s="272"/>
      <c r="X546" s="272"/>
      <c r="Y546" s="272"/>
      <c r="Z546" s="272"/>
    </row>
    <row r="547" spans="1:26" ht="15.75" customHeight="1">
      <c r="A547" s="272"/>
      <c r="G547" s="31"/>
      <c r="H547" s="31"/>
      <c r="I547" s="31"/>
      <c r="J547" s="31"/>
      <c r="K547" s="32"/>
      <c r="L547" s="31"/>
      <c r="M547" s="31"/>
      <c r="N547" s="31"/>
      <c r="O547" s="272"/>
      <c r="P547" s="272"/>
      <c r="Q547" s="272"/>
      <c r="R547" s="272"/>
      <c r="S547" s="272"/>
      <c r="T547" s="272"/>
      <c r="U547" s="272"/>
      <c r="V547" s="272"/>
      <c r="W547" s="272"/>
      <c r="X547" s="272"/>
      <c r="Y547" s="272"/>
      <c r="Z547" s="272"/>
    </row>
    <row r="548" spans="1:26" ht="15.75" customHeight="1">
      <c r="A548" s="272"/>
      <c r="G548" s="31"/>
      <c r="H548" s="31"/>
      <c r="I548" s="31"/>
      <c r="J548" s="31"/>
      <c r="K548" s="32"/>
      <c r="L548" s="31"/>
      <c r="M548" s="31"/>
      <c r="N548" s="31"/>
      <c r="O548" s="272"/>
      <c r="P548" s="272"/>
      <c r="Q548" s="272"/>
      <c r="R548" s="272"/>
      <c r="S548" s="272"/>
      <c r="T548" s="272"/>
      <c r="U548" s="272"/>
      <c r="V548" s="272"/>
      <c r="W548" s="272"/>
      <c r="X548" s="272"/>
      <c r="Y548" s="272"/>
      <c r="Z548" s="272"/>
    </row>
    <row r="549" spans="1:26" ht="15.75" customHeight="1">
      <c r="A549" s="272"/>
      <c r="G549" s="31"/>
      <c r="H549" s="31"/>
      <c r="I549" s="31"/>
      <c r="J549" s="31"/>
      <c r="K549" s="32"/>
      <c r="L549" s="31"/>
      <c r="M549" s="31"/>
      <c r="N549" s="31"/>
      <c r="O549" s="272"/>
      <c r="P549" s="272"/>
      <c r="Q549" s="272"/>
      <c r="R549" s="272"/>
      <c r="S549" s="272"/>
      <c r="T549" s="272"/>
      <c r="U549" s="272"/>
      <c r="V549" s="272"/>
      <c r="W549" s="272"/>
      <c r="X549" s="272"/>
      <c r="Y549" s="272"/>
      <c r="Z549" s="272"/>
    </row>
    <row r="550" spans="1:26" ht="15.75" customHeight="1">
      <c r="A550" s="272"/>
      <c r="G550" s="31"/>
      <c r="H550" s="31"/>
      <c r="I550" s="31"/>
      <c r="J550" s="31"/>
      <c r="K550" s="32"/>
      <c r="L550" s="31"/>
      <c r="M550" s="31"/>
      <c r="N550" s="31"/>
      <c r="O550" s="272"/>
      <c r="P550" s="272"/>
      <c r="Q550" s="272"/>
      <c r="R550" s="272"/>
      <c r="S550" s="272"/>
      <c r="T550" s="272"/>
      <c r="U550" s="272"/>
      <c r="V550" s="272"/>
      <c r="W550" s="272"/>
      <c r="X550" s="272"/>
      <c r="Y550" s="272"/>
      <c r="Z550" s="272"/>
    </row>
    <row r="551" spans="1:26" ht="15.75" customHeight="1">
      <c r="A551" s="272"/>
      <c r="G551" s="31"/>
      <c r="H551" s="31"/>
      <c r="I551" s="31"/>
      <c r="J551" s="31"/>
      <c r="K551" s="32"/>
      <c r="L551" s="31"/>
      <c r="M551" s="31"/>
      <c r="N551" s="31"/>
      <c r="O551" s="272"/>
      <c r="P551" s="272"/>
      <c r="Q551" s="272"/>
      <c r="R551" s="272"/>
      <c r="S551" s="272"/>
      <c r="T551" s="272"/>
      <c r="U551" s="272"/>
      <c r="V551" s="272"/>
      <c r="W551" s="272"/>
      <c r="X551" s="272"/>
      <c r="Y551" s="272"/>
      <c r="Z551" s="272"/>
    </row>
    <row r="552" spans="1:26" ht="15.75" customHeight="1">
      <c r="A552" s="272"/>
      <c r="G552" s="31"/>
      <c r="H552" s="31"/>
      <c r="I552" s="31"/>
      <c r="J552" s="31"/>
      <c r="K552" s="32"/>
      <c r="L552" s="31"/>
      <c r="M552" s="31"/>
      <c r="N552" s="31"/>
      <c r="O552" s="272"/>
      <c r="P552" s="272"/>
      <c r="Q552" s="272"/>
      <c r="R552" s="272"/>
      <c r="S552" s="272"/>
      <c r="T552" s="272"/>
      <c r="U552" s="272"/>
      <c r="V552" s="272"/>
      <c r="W552" s="272"/>
      <c r="X552" s="272"/>
      <c r="Y552" s="272"/>
      <c r="Z552" s="272"/>
    </row>
    <row r="553" spans="1:26" ht="15.75" customHeight="1">
      <c r="A553" s="272"/>
      <c r="G553" s="31"/>
      <c r="H553" s="31"/>
      <c r="I553" s="31"/>
      <c r="J553" s="31"/>
      <c r="K553" s="32"/>
      <c r="L553" s="31"/>
      <c r="M553" s="31"/>
      <c r="N553" s="31"/>
      <c r="O553" s="272"/>
      <c r="P553" s="272"/>
      <c r="Q553" s="272"/>
      <c r="R553" s="272"/>
      <c r="S553" s="272"/>
      <c r="T553" s="272"/>
      <c r="U553" s="272"/>
      <c r="V553" s="272"/>
      <c r="W553" s="272"/>
      <c r="X553" s="272"/>
      <c r="Y553" s="272"/>
      <c r="Z553" s="272"/>
    </row>
    <row r="554" spans="1:26" ht="15.75" customHeight="1">
      <c r="A554" s="272"/>
      <c r="G554" s="31"/>
      <c r="H554" s="31"/>
      <c r="I554" s="31"/>
      <c r="J554" s="31"/>
      <c r="K554" s="32"/>
      <c r="L554" s="31"/>
      <c r="M554" s="31"/>
      <c r="N554" s="31"/>
      <c r="O554" s="272"/>
      <c r="P554" s="272"/>
      <c r="Q554" s="272"/>
      <c r="R554" s="272"/>
      <c r="S554" s="272"/>
      <c r="T554" s="272"/>
      <c r="U554" s="272"/>
      <c r="V554" s="272"/>
      <c r="W554" s="272"/>
      <c r="X554" s="272"/>
      <c r="Y554" s="272"/>
      <c r="Z554" s="272"/>
    </row>
    <row r="555" spans="1:26" ht="15.75" customHeight="1">
      <c r="A555" s="272"/>
      <c r="G555" s="31"/>
      <c r="H555" s="31"/>
      <c r="I555" s="31"/>
      <c r="J555" s="31"/>
      <c r="K555" s="32"/>
      <c r="L555" s="31"/>
      <c r="M555" s="31"/>
      <c r="N555" s="31"/>
      <c r="O555" s="272"/>
      <c r="P555" s="272"/>
      <c r="Q555" s="272"/>
      <c r="R555" s="272"/>
      <c r="S555" s="272"/>
      <c r="T555" s="272"/>
      <c r="U555" s="272"/>
      <c r="V555" s="272"/>
      <c r="W555" s="272"/>
      <c r="X555" s="272"/>
      <c r="Y555" s="272"/>
      <c r="Z555" s="272"/>
    </row>
    <row r="556" spans="1:26" ht="15.75" customHeight="1">
      <c r="A556" s="272"/>
      <c r="G556" s="31"/>
      <c r="H556" s="31"/>
      <c r="I556" s="31"/>
      <c r="J556" s="31"/>
      <c r="K556" s="32"/>
      <c r="L556" s="31"/>
      <c r="M556" s="31"/>
      <c r="N556" s="31"/>
      <c r="O556" s="272"/>
      <c r="P556" s="272"/>
      <c r="Q556" s="272"/>
      <c r="R556" s="272"/>
      <c r="S556" s="272"/>
      <c r="T556" s="272"/>
      <c r="U556" s="272"/>
      <c r="V556" s="272"/>
      <c r="W556" s="272"/>
      <c r="X556" s="272"/>
      <c r="Y556" s="272"/>
      <c r="Z556" s="272"/>
    </row>
    <row r="557" spans="1:26" ht="15.75" customHeight="1">
      <c r="A557" s="272"/>
      <c r="G557" s="31"/>
      <c r="H557" s="31"/>
      <c r="I557" s="31"/>
      <c r="J557" s="31"/>
      <c r="K557" s="32"/>
      <c r="L557" s="31"/>
      <c r="M557" s="31"/>
      <c r="N557" s="31"/>
      <c r="O557" s="272"/>
      <c r="P557" s="272"/>
      <c r="Q557" s="272"/>
      <c r="R557" s="272"/>
      <c r="S557" s="272"/>
      <c r="T557" s="272"/>
      <c r="U557" s="272"/>
      <c r="V557" s="272"/>
      <c r="W557" s="272"/>
      <c r="X557" s="272"/>
      <c r="Y557" s="272"/>
      <c r="Z557" s="272"/>
    </row>
    <row r="558" spans="1:26" ht="15.75" customHeight="1">
      <c r="A558" s="272"/>
      <c r="G558" s="31"/>
      <c r="H558" s="31"/>
      <c r="I558" s="31"/>
      <c r="J558" s="31"/>
      <c r="K558" s="32"/>
      <c r="L558" s="31"/>
      <c r="M558" s="31"/>
      <c r="N558" s="31"/>
      <c r="O558" s="272"/>
      <c r="P558" s="272"/>
      <c r="Q558" s="272"/>
      <c r="R558" s="272"/>
      <c r="S558" s="272"/>
      <c r="T558" s="272"/>
      <c r="U558" s="272"/>
      <c r="V558" s="272"/>
      <c r="W558" s="272"/>
      <c r="X558" s="272"/>
      <c r="Y558" s="272"/>
      <c r="Z558" s="272"/>
    </row>
    <row r="559" spans="1:26" ht="15.75" customHeight="1">
      <c r="A559" s="272"/>
      <c r="G559" s="31"/>
      <c r="H559" s="31"/>
      <c r="I559" s="31"/>
      <c r="J559" s="31"/>
      <c r="K559" s="32"/>
      <c r="L559" s="31"/>
      <c r="M559" s="31"/>
      <c r="N559" s="31"/>
      <c r="O559" s="272"/>
      <c r="P559" s="272"/>
      <c r="Q559" s="272"/>
      <c r="R559" s="272"/>
      <c r="S559" s="272"/>
      <c r="T559" s="272"/>
      <c r="U559" s="272"/>
      <c r="V559" s="272"/>
      <c r="W559" s="272"/>
      <c r="X559" s="272"/>
      <c r="Y559" s="272"/>
      <c r="Z559" s="272"/>
    </row>
    <row r="560" spans="1:26" ht="15.75" customHeight="1">
      <c r="A560" s="272"/>
      <c r="G560" s="31"/>
      <c r="H560" s="31"/>
      <c r="I560" s="31"/>
      <c r="J560" s="31"/>
      <c r="K560" s="32"/>
      <c r="L560" s="31"/>
      <c r="M560" s="31"/>
      <c r="N560" s="31"/>
      <c r="O560" s="272"/>
      <c r="P560" s="272"/>
      <c r="Q560" s="272"/>
      <c r="R560" s="272"/>
      <c r="S560" s="272"/>
      <c r="T560" s="272"/>
      <c r="U560" s="272"/>
      <c r="V560" s="272"/>
      <c r="W560" s="272"/>
      <c r="X560" s="272"/>
      <c r="Y560" s="272"/>
      <c r="Z560" s="272"/>
    </row>
    <row r="561" spans="1:26" ht="15.75" customHeight="1">
      <c r="A561" s="272"/>
      <c r="G561" s="31"/>
      <c r="H561" s="31"/>
      <c r="I561" s="31"/>
      <c r="J561" s="31"/>
      <c r="K561" s="32"/>
      <c r="L561" s="31"/>
      <c r="M561" s="31"/>
      <c r="N561" s="31"/>
      <c r="O561" s="272"/>
      <c r="P561" s="272"/>
      <c r="Q561" s="272"/>
      <c r="R561" s="272"/>
      <c r="S561" s="272"/>
      <c r="T561" s="272"/>
      <c r="U561" s="272"/>
      <c r="V561" s="272"/>
      <c r="W561" s="272"/>
      <c r="X561" s="272"/>
      <c r="Y561" s="272"/>
      <c r="Z561" s="272"/>
    </row>
    <row r="562" spans="1:26" ht="15.75" customHeight="1">
      <c r="A562" s="272"/>
      <c r="G562" s="31"/>
      <c r="H562" s="31"/>
      <c r="I562" s="31"/>
      <c r="J562" s="31"/>
      <c r="K562" s="32"/>
      <c r="L562" s="31"/>
      <c r="M562" s="31"/>
      <c r="N562" s="31"/>
      <c r="O562" s="272"/>
      <c r="P562" s="272"/>
      <c r="Q562" s="272"/>
      <c r="R562" s="272"/>
      <c r="S562" s="272"/>
      <c r="T562" s="272"/>
      <c r="U562" s="272"/>
      <c r="V562" s="272"/>
      <c r="W562" s="272"/>
      <c r="X562" s="272"/>
      <c r="Y562" s="272"/>
      <c r="Z562" s="272"/>
    </row>
    <row r="563" spans="1:26" ht="15.75" customHeight="1">
      <c r="A563" s="272"/>
      <c r="G563" s="31"/>
      <c r="H563" s="31"/>
      <c r="I563" s="31"/>
      <c r="J563" s="31"/>
      <c r="K563" s="32"/>
      <c r="L563" s="31"/>
      <c r="M563" s="31"/>
      <c r="N563" s="31"/>
      <c r="O563" s="272"/>
      <c r="P563" s="272"/>
      <c r="Q563" s="272"/>
      <c r="R563" s="272"/>
      <c r="S563" s="272"/>
      <c r="T563" s="272"/>
      <c r="U563" s="272"/>
      <c r="V563" s="272"/>
      <c r="W563" s="272"/>
      <c r="X563" s="272"/>
      <c r="Y563" s="272"/>
      <c r="Z563" s="272"/>
    </row>
    <row r="564" spans="1:26" ht="15.75" customHeight="1">
      <c r="A564" s="272"/>
      <c r="G564" s="31"/>
      <c r="H564" s="31"/>
      <c r="I564" s="31"/>
      <c r="J564" s="31"/>
      <c r="K564" s="32"/>
      <c r="L564" s="31"/>
      <c r="M564" s="31"/>
      <c r="N564" s="31"/>
      <c r="O564" s="272"/>
      <c r="P564" s="272"/>
      <c r="Q564" s="272"/>
      <c r="R564" s="272"/>
      <c r="S564" s="272"/>
      <c r="T564" s="272"/>
      <c r="U564" s="272"/>
      <c r="V564" s="272"/>
      <c r="W564" s="272"/>
      <c r="X564" s="272"/>
      <c r="Y564" s="272"/>
      <c r="Z564" s="272"/>
    </row>
    <row r="565" spans="1:26" ht="15.75" customHeight="1">
      <c r="A565" s="272"/>
      <c r="G565" s="31"/>
      <c r="H565" s="31"/>
      <c r="I565" s="31"/>
      <c r="J565" s="31"/>
      <c r="K565" s="32"/>
      <c r="L565" s="31"/>
      <c r="M565" s="31"/>
      <c r="N565" s="31"/>
      <c r="O565" s="272"/>
      <c r="P565" s="272"/>
      <c r="Q565" s="272"/>
      <c r="R565" s="272"/>
      <c r="S565" s="272"/>
      <c r="T565" s="272"/>
      <c r="U565" s="272"/>
      <c r="V565" s="272"/>
      <c r="W565" s="272"/>
      <c r="X565" s="272"/>
      <c r="Y565" s="272"/>
      <c r="Z565" s="272"/>
    </row>
    <row r="566" spans="1:26" ht="15.75" customHeight="1">
      <c r="A566" s="272"/>
      <c r="G566" s="31"/>
      <c r="H566" s="31"/>
      <c r="I566" s="31"/>
      <c r="J566" s="31"/>
      <c r="K566" s="32"/>
      <c r="L566" s="31"/>
      <c r="M566" s="31"/>
      <c r="N566" s="31"/>
      <c r="O566" s="272"/>
      <c r="P566" s="272"/>
      <c r="Q566" s="272"/>
      <c r="R566" s="272"/>
      <c r="S566" s="272"/>
      <c r="T566" s="272"/>
      <c r="U566" s="272"/>
      <c r="V566" s="272"/>
      <c r="W566" s="272"/>
      <c r="X566" s="272"/>
      <c r="Y566" s="272"/>
      <c r="Z566" s="272"/>
    </row>
    <row r="567" spans="1:26" ht="15.75" customHeight="1">
      <c r="A567" s="272"/>
      <c r="G567" s="31"/>
      <c r="H567" s="31"/>
      <c r="I567" s="31"/>
      <c r="J567" s="31"/>
      <c r="K567" s="32"/>
      <c r="L567" s="31"/>
      <c r="M567" s="31"/>
      <c r="N567" s="31"/>
      <c r="O567" s="272"/>
      <c r="P567" s="272"/>
      <c r="Q567" s="272"/>
      <c r="R567" s="272"/>
      <c r="S567" s="272"/>
      <c r="T567" s="272"/>
      <c r="U567" s="272"/>
      <c r="V567" s="272"/>
      <c r="W567" s="272"/>
      <c r="X567" s="272"/>
      <c r="Y567" s="272"/>
      <c r="Z567" s="272"/>
    </row>
    <row r="568" spans="1:26" ht="15.75" customHeight="1">
      <c r="A568" s="272"/>
      <c r="G568" s="31"/>
      <c r="H568" s="31"/>
      <c r="I568" s="31"/>
      <c r="J568" s="31"/>
      <c r="K568" s="32"/>
      <c r="L568" s="31"/>
      <c r="M568" s="31"/>
      <c r="N568" s="31"/>
      <c r="O568" s="272"/>
      <c r="P568" s="272"/>
      <c r="Q568" s="272"/>
      <c r="R568" s="272"/>
      <c r="S568" s="272"/>
      <c r="T568" s="272"/>
      <c r="U568" s="272"/>
      <c r="V568" s="272"/>
      <c r="W568" s="272"/>
      <c r="X568" s="272"/>
      <c r="Y568" s="272"/>
      <c r="Z568" s="272"/>
    </row>
    <row r="569" spans="1:26" ht="15.75" customHeight="1">
      <c r="A569" s="272"/>
      <c r="G569" s="31"/>
      <c r="H569" s="31"/>
      <c r="I569" s="31"/>
      <c r="J569" s="31"/>
      <c r="K569" s="32"/>
      <c r="L569" s="31"/>
      <c r="M569" s="31"/>
      <c r="N569" s="31"/>
      <c r="O569" s="272"/>
      <c r="P569" s="272"/>
      <c r="Q569" s="272"/>
      <c r="R569" s="272"/>
      <c r="S569" s="272"/>
      <c r="T569" s="272"/>
      <c r="U569" s="272"/>
      <c r="V569" s="272"/>
      <c r="W569" s="272"/>
      <c r="X569" s="272"/>
      <c r="Y569" s="272"/>
      <c r="Z569" s="272"/>
    </row>
    <row r="570" spans="1:26" ht="15.75" customHeight="1">
      <c r="A570" s="272"/>
      <c r="G570" s="31"/>
      <c r="H570" s="31"/>
      <c r="I570" s="31"/>
      <c r="J570" s="31"/>
      <c r="K570" s="32"/>
      <c r="L570" s="31"/>
      <c r="M570" s="31"/>
      <c r="N570" s="31"/>
      <c r="O570" s="272"/>
      <c r="P570" s="272"/>
      <c r="Q570" s="272"/>
      <c r="R570" s="272"/>
      <c r="S570" s="272"/>
      <c r="T570" s="272"/>
      <c r="U570" s="272"/>
      <c r="V570" s="272"/>
      <c r="W570" s="272"/>
      <c r="X570" s="272"/>
      <c r="Y570" s="272"/>
      <c r="Z570" s="272"/>
    </row>
    <row r="571" spans="1:26" ht="15.75" customHeight="1">
      <c r="A571" s="272"/>
      <c r="G571" s="31"/>
      <c r="H571" s="31"/>
      <c r="I571" s="31"/>
      <c r="J571" s="31"/>
      <c r="K571" s="32"/>
      <c r="L571" s="31"/>
      <c r="M571" s="31"/>
      <c r="N571" s="31"/>
      <c r="O571" s="272"/>
      <c r="P571" s="272"/>
      <c r="Q571" s="272"/>
      <c r="R571" s="272"/>
      <c r="S571" s="272"/>
      <c r="T571" s="272"/>
      <c r="U571" s="272"/>
      <c r="V571" s="272"/>
      <c r="W571" s="272"/>
      <c r="X571" s="272"/>
      <c r="Y571" s="272"/>
      <c r="Z571" s="272"/>
    </row>
    <row r="572" spans="1:26" ht="15.75" customHeight="1">
      <c r="A572" s="272"/>
      <c r="G572" s="31"/>
      <c r="H572" s="31"/>
      <c r="I572" s="31"/>
      <c r="J572" s="31"/>
      <c r="K572" s="32"/>
      <c r="L572" s="31"/>
      <c r="M572" s="31"/>
      <c r="N572" s="31"/>
      <c r="O572" s="272"/>
      <c r="P572" s="272"/>
      <c r="Q572" s="272"/>
      <c r="R572" s="272"/>
      <c r="S572" s="272"/>
      <c r="T572" s="272"/>
      <c r="U572" s="272"/>
      <c r="V572" s="272"/>
      <c r="W572" s="272"/>
      <c r="X572" s="272"/>
      <c r="Y572" s="272"/>
      <c r="Z572" s="272"/>
    </row>
    <row r="573" spans="1:26" ht="15.75" customHeight="1">
      <c r="A573" s="272"/>
      <c r="G573" s="31"/>
      <c r="H573" s="31"/>
      <c r="I573" s="31"/>
      <c r="J573" s="31"/>
      <c r="K573" s="32"/>
      <c r="L573" s="31"/>
      <c r="M573" s="31"/>
      <c r="N573" s="31"/>
      <c r="O573" s="272"/>
      <c r="P573" s="272"/>
      <c r="Q573" s="272"/>
      <c r="R573" s="272"/>
      <c r="S573" s="272"/>
      <c r="T573" s="272"/>
      <c r="U573" s="272"/>
      <c r="V573" s="272"/>
      <c r="W573" s="272"/>
      <c r="X573" s="272"/>
      <c r="Y573" s="272"/>
      <c r="Z573" s="272"/>
    </row>
    <row r="574" spans="1:26" ht="15.75" customHeight="1">
      <c r="A574" s="272"/>
      <c r="G574" s="31"/>
      <c r="H574" s="31"/>
      <c r="I574" s="31"/>
      <c r="J574" s="31"/>
      <c r="K574" s="32"/>
      <c r="L574" s="31"/>
      <c r="M574" s="31"/>
      <c r="N574" s="31"/>
      <c r="O574" s="272"/>
      <c r="P574" s="272"/>
      <c r="Q574" s="272"/>
      <c r="R574" s="272"/>
      <c r="S574" s="272"/>
      <c r="T574" s="272"/>
      <c r="U574" s="272"/>
      <c r="V574" s="272"/>
      <c r="W574" s="272"/>
      <c r="X574" s="272"/>
      <c r="Y574" s="272"/>
      <c r="Z574" s="272"/>
    </row>
    <row r="575" spans="1:26" ht="15.75" customHeight="1">
      <c r="A575" s="272"/>
      <c r="G575" s="31"/>
      <c r="H575" s="31"/>
      <c r="I575" s="31"/>
      <c r="J575" s="31"/>
      <c r="K575" s="32"/>
      <c r="L575" s="31"/>
      <c r="M575" s="31"/>
      <c r="N575" s="31"/>
      <c r="O575" s="272"/>
      <c r="P575" s="272"/>
      <c r="Q575" s="272"/>
      <c r="R575" s="272"/>
      <c r="S575" s="272"/>
      <c r="T575" s="272"/>
      <c r="U575" s="272"/>
      <c r="V575" s="272"/>
      <c r="W575" s="272"/>
      <c r="X575" s="272"/>
      <c r="Y575" s="272"/>
      <c r="Z575" s="272"/>
    </row>
    <row r="576" spans="1:26" ht="15.75" customHeight="1">
      <c r="A576" s="272"/>
      <c r="G576" s="31"/>
      <c r="H576" s="31"/>
      <c r="I576" s="31"/>
      <c r="J576" s="31"/>
      <c r="K576" s="32"/>
      <c r="L576" s="31"/>
      <c r="M576" s="31"/>
      <c r="N576" s="31"/>
      <c r="O576" s="272"/>
      <c r="P576" s="272"/>
      <c r="Q576" s="272"/>
      <c r="R576" s="272"/>
      <c r="S576" s="272"/>
      <c r="T576" s="272"/>
      <c r="U576" s="272"/>
      <c r="V576" s="272"/>
      <c r="W576" s="272"/>
      <c r="X576" s="272"/>
      <c r="Y576" s="272"/>
      <c r="Z576" s="272"/>
    </row>
    <row r="577" spans="1:26" ht="15.75" customHeight="1">
      <c r="A577" s="272"/>
      <c r="G577" s="31"/>
      <c r="H577" s="31"/>
      <c r="I577" s="31"/>
      <c r="J577" s="31"/>
      <c r="K577" s="32"/>
      <c r="L577" s="31"/>
      <c r="M577" s="31"/>
      <c r="N577" s="31"/>
      <c r="O577" s="272"/>
      <c r="P577" s="272"/>
      <c r="Q577" s="272"/>
      <c r="R577" s="272"/>
      <c r="S577" s="272"/>
      <c r="T577" s="272"/>
      <c r="U577" s="272"/>
      <c r="V577" s="272"/>
      <c r="W577" s="272"/>
      <c r="X577" s="272"/>
      <c r="Y577" s="272"/>
      <c r="Z577" s="272"/>
    </row>
    <row r="578" spans="1:26" ht="15.75" customHeight="1">
      <c r="A578" s="272"/>
      <c r="G578" s="31"/>
      <c r="H578" s="31"/>
      <c r="I578" s="31"/>
      <c r="J578" s="31"/>
      <c r="K578" s="32"/>
      <c r="L578" s="31"/>
      <c r="M578" s="31"/>
      <c r="N578" s="31"/>
      <c r="O578" s="272"/>
      <c r="P578" s="272"/>
      <c r="Q578" s="272"/>
      <c r="R578" s="272"/>
      <c r="S578" s="272"/>
      <c r="T578" s="272"/>
      <c r="U578" s="272"/>
      <c r="V578" s="272"/>
      <c r="W578" s="272"/>
      <c r="X578" s="272"/>
      <c r="Y578" s="272"/>
      <c r="Z578" s="272"/>
    </row>
    <row r="579" spans="1:26" ht="15.75" customHeight="1">
      <c r="A579" s="272"/>
      <c r="G579" s="31"/>
      <c r="H579" s="31"/>
      <c r="I579" s="31"/>
      <c r="J579" s="31"/>
      <c r="K579" s="32"/>
      <c r="L579" s="31"/>
      <c r="M579" s="31"/>
      <c r="N579" s="31"/>
      <c r="O579" s="272"/>
      <c r="P579" s="272"/>
      <c r="Q579" s="272"/>
      <c r="R579" s="272"/>
      <c r="S579" s="272"/>
      <c r="T579" s="272"/>
      <c r="U579" s="272"/>
      <c r="V579" s="272"/>
      <c r="W579" s="272"/>
      <c r="X579" s="272"/>
      <c r="Y579" s="272"/>
      <c r="Z579" s="272"/>
    </row>
    <row r="580" spans="1:26" ht="15.75" customHeight="1">
      <c r="A580" s="272"/>
      <c r="G580" s="31"/>
      <c r="H580" s="31"/>
      <c r="I580" s="31"/>
      <c r="J580" s="31"/>
      <c r="K580" s="32"/>
      <c r="L580" s="31"/>
      <c r="M580" s="31"/>
      <c r="N580" s="31"/>
      <c r="O580" s="272"/>
      <c r="P580" s="272"/>
      <c r="Q580" s="272"/>
      <c r="R580" s="272"/>
      <c r="S580" s="272"/>
      <c r="T580" s="272"/>
      <c r="U580" s="272"/>
      <c r="V580" s="272"/>
      <c r="W580" s="272"/>
      <c r="X580" s="272"/>
      <c r="Y580" s="272"/>
      <c r="Z580" s="272"/>
    </row>
    <row r="581" spans="1:26" ht="15.75" customHeight="1">
      <c r="A581" s="272"/>
      <c r="G581" s="31"/>
      <c r="H581" s="31"/>
      <c r="I581" s="31"/>
      <c r="J581" s="31"/>
      <c r="K581" s="32"/>
      <c r="L581" s="31"/>
      <c r="M581" s="31"/>
      <c r="N581" s="31"/>
      <c r="O581" s="272"/>
      <c r="P581" s="272"/>
      <c r="Q581" s="272"/>
      <c r="R581" s="272"/>
      <c r="S581" s="272"/>
      <c r="T581" s="272"/>
      <c r="U581" s="272"/>
      <c r="V581" s="272"/>
      <c r="W581" s="272"/>
      <c r="X581" s="272"/>
      <c r="Y581" s="272"/>
      <c r="Z581" s="272"/>
    </row>
    <row r="582" spans="1:26" ht="15.75" customHeight="1">
      <c r="A582" s="272"/>
      <c r="G582" s="31"/>
      <c r="H582" s="31"/>
      <c r="I582" s="31"/>
      <c r="J582" s="31"/>
      <c r="K582" s="32"/>
      <c r="L582" s="31"/>
      <c r="M582" s="31"/>
      <c r="N582" s="31"/>
      <c r="O582" s="272"/>
      <c r="P582" s="272"/>
      <c r="Q582" s="272"/>
      <c r="R582" s="272"/>
      <c r="S582" s="272"/>
      <c r="T582" s="272"/>
      <c r="U582" s="272"/>
      <c r="V582" s="272"/>
      <c r="W582" s="272"/>
      <c r="X582" s="272"/>
      <c r="Y582" s="272"/>
      <c r="Z582" s="272"/>
    </row>
    <row r="583" spans="1:26" ht="15.75" customHeight="1">
      <c r="A583" s="272"/>
      <c r="G583" s="31"/>
      <c r="H583" s="31"/>
      <c r="I583" s="31"/>
      <c r="J583" s="31"/>
      <c r="K583" s="32"/>
      <c r="L583" s="31"/>
      <c r="M583" s="31"/>
      <c r="N583" s="31"/>
      <c r="O583" s="272"/>
      <c r="P583" s="272"/>
      <c r="Q583" s="272"/>
      <c r="R583" s="272"/>
      <c r="S583" s="272"/>
      <c r="T583" s="272"/>
      <c r="U583" s="272"/>
      <c r="V583" s="272"/>
      <c r="W583" s="272"/>
      <c r="X583" s="272"/>
      <c r="Y583" s="272"/>
      <c r="Z583" s="272"/>
    </row>
    <row r="584" spans="1:26" ht="15.75" customHeight="1">
      <c r="A584" s="272"/>
      <c r="G584" s="31"/>
      <c r="H584" s="31"/>
      <c r="I584" s="31"/>
      <c r="J584" s="31"/>
      <c r="K584" s="32"/>
      <c r="L584" s="31"/>
      <c r="M584" s="31"/>
      <c r="N584" s="31"/>
      <c r="O584" s="272"/>
      <c r="P584" s="272"/>
      <c r="Q584" s="272"/>
      <c r="R584" s="272"/>
      <c r="S584" s="272"/>
      <c r="T584" s="272"/>
      <c r="U584" s="272"/>
      <c r="V584" s="272"/>
      <c r="W584" s="272"/>
      <c r="X584" s="272"/>
      <c r="Y584" s="272"/>
      <c r="Z584" s="272"/>
    </row>
    <row r="585" spans="1:26" ht="15.75" customHeight="1">
      <c r="A585" s="272"/>
      <c r="G585" s="31"/>
      <c r="H585" s="31"/>
      <c r="I585" s="31"/>
      <c r="J585" s="31"/>
      <c r="K585" s="32"/>
      <c r="L585" s="31"/>
      <c r="M585" s="31"/>
      <c r="N585" s="31"/>
      <c r="O585" s="272"/>
      <c r="P585" s="272"/>
      <c r="Q585" s="272"/>
      <c r="R585" s="272"/>
      <c r="S585" s="272"/>
      <c r="T585" s="272"/>
      <c r="U585" s="272"/>
      <c r="V585" s="272"/>
      <c r="W585" s="272"/>
      <c r="X585" s="272"/>
      <c r="Y585" s="272"/>
      <c r="Z585" s="272"/>
    </row>
    <row r="586" spans="1:26" ht="15.75" customHeight="1">
      <c r="A586" s="272"/>
      <c r="G586" s="31"/>
      <c r="H586" s="31"/>
      <c r="I586" s="31"/>
      <c r="J586" s="31"/>
      <c r="K586" s="32"/>
      <c r="L586" s="31"/>
      <c r="M586" s="31"/>
      <c r="N586" s="31"/>
      <c r="O586" s="272"/>
      <c r="P586" s="272"/>
      <c r="Q586" s="272"/>
      <c r="R586" s="272"/>
      <c r="S586" s="272"/>
      <c r="T586" s="272"/>
      <c r="U586" s="272"/>
      <c r="V586" s="272"/>
      <c r="W586" s="272"/>
      <c r="X586" s="272"/>
      <c r="Y586" s="272"/>
      <c r="Z586" s="272"/>
    </row>
    <row r="587" spans="1:26" ht="15.75" customHeight="1">
      <c r="A587" s="272"/>
      <c r="G587" s="31"/>
      <c r="H587" s="31"/>
      <c r="I587" s="31"/>
      <c r="J587" s="31"/>
      <c r="K587" s="32"/>
      <c r="L587" s="31"/>
      <c r="M587" s="31"/>
      <c r="N587" s="31"/>
      <c r="O587" s="272"/>
      <c r="P587" s="272"/>
      <c r="Q587" s="272"/>
      <c r="R587" s="272"/>
      <c r="S587" s="272"/>
      <c r="T587" s="272"/>
      <c r="U587" s="272"/>
      <c r="V587" s="272"/>
      <c r="W587" s="272"/>
      <c r="X587" s="272"/>
      <c r="Y587" s="272"/>
      <c r="Z587" s="272"/>
    </row>
    <row r="588" spans="1:26" ht="15.75" customHeight="1">
      <c r="A588" s="272"/>
      <c r="G588" s="31"/>
      <c r="H588" s="31"/>
      <c r="I588" s="31"/>
      <c r="J588" s="31"/>
      <c r="K588" s="32"/>
      <c r="L588" s="31"/>
      <c r="M588" s="31"/>
      <c r="N588" s="31"/>
      <c r="O588" s="272"/>
      <c r="P588" s="272"/>
      <c r="Q588" s="272"/>
      <c r="R588" s="272"/>
      <c r="S588" s="272"/>
      <c r="T588" s="272"/>
      <c r="U588" s="272"/>
      <c r="V588" s="272"/>
      <c r="W588" s="272"/>
      <c r="X588" s="272"/>
      <c r="Y588" s="272"/>
      <c r="Z588" s="272"/>
    </row>
    <row r="589" spans="1:26" ht="15.75" customHeight="1">
      <c r="A589" s="272"/>
      <c r="G589" s="31"/>
      <c r="H589" s="31"/>
      <c r="I589" s="31"/>
      <c r="J589" s="31"/>
      <c r="K589" s="32"/>
      <c r="L589" s="31"/>
      <c r="M589" s="31"/>
      <c r="N589" s="31"/>
      <c r="O589" s="272"/>
      <c r="P589" s="272"/>
      <c r="Q589" s="272"/>
      <c r="R589" s="272"/>
      <c r="S589" s="272"/>
      <c r="T589" s="272"/>
      <c r="U589" s="272"/>
      <c r="V589" s="272"/>
      <c r="W589" s="272"/>
      <c r="X589" s="272"/>
      <c r="Y589" s="272"/>
      <c r="Z589" s="272"/>
    </row>
    <row r="590" spans="1:26" ht="15.75" customHeight="1">
      <c r="A590" s="272"/>
      <c r="G590" s="31"/>
      <c r="H590" s="31"/>
      <c r="I590" s="31"/>
      <c r="J590" s="31"/>
      <c r="K590" s="32"/>
      <c r="L590" s="31"/>
      <c r="M590" s="31"/>
      <c r="N590" s="31"/>
      <c r="O590" s="272"/>
      <c r="P590" s="272"/>
      <c r="Q590" s="272"/>
      <c r="R590" s="272"/>
      <c r="S590" s="272"/>
      <c r="T590" s="272"/>
      <c r="U590" s="272"/>
      <c r="V590" s="272"/>
      <c r="W590" s="272"/>
      <c r="X590" s="272"/>
      <c r="Y590" s="272"/>
      <c r="Z590" s="272"/>
    </row>
    <row r="591" spans="1:26" ht="15.75" customHeight="1">
      <c r="A591" s="272"/>
      <c r="G591" s="31"/>
      <c r="H591" s="31"/>
      <c r="I591" s="31"/>
      <c r="J591" s="31"/>
      <c r="K591" s="32"/>
      <c r="L591" s="31"/>
      <c r="M591" s="31"/>
      <c r="N591" s="31"/>
      <c r="O591" s="272"/>
      <c r="P591" s="272"/>
      <c r="Q591" s="272"/>
      <c r="R591" s="272"/>
      <c r="S591" s="272"/>
      <c r="T591" s="272"/>
      <c r="U591" s="272"/>
      <c r="V591" s="272"/>
      <c r="W591" s="272"/>
      <c r="X591" s="272"/>
      <c r="Y591" s="272"/>
      <c r="Z591" s="272"/>
    </row>
    <row r="592" spans="1:26" ht="15.75" customHeight="1">
      <c r="A592" s="272"/>
      <c r="G592" s="31"/>
      <c r="H592" s="31"/>
      <c r="I592" s="31"/>
      <c r="J592" s="31"/>
      <c r="K592" s="32"/>
      <c r="L592" s="31"/>
      <c r="M592" s="31"/>
      <c r="N592" s="31"/>
      <c r="O592" s="272"/>
      <c r="P592" s="272"/>
      <c r="Q592" s="272"/>
      <c r="R592" s="272"/>
      <c r="S592" s="272"/>
      <c r="T592" s="272"/>
      <c r="U592" s="272"/>
      <c r="V592" s="272"/>
      <c r="W592" s="272"/>
      <c r="X592" s="272"/>
      <c r="Y592" s="272"/>
      <c r="Z592" s="272"/>
    </row>
    <row r="593" spans="1:26" ht="15.75" customHeight="1">
      <c r="A593" s="272"/>
      <c r="G593" s="31"/>
      <c r="H593" s="31"/>
      <c r="I593" s="31"/>
      <c r="J593" s="31"/>
      <c r="K593" s="32"/>
      <c r="L593" s="31"/>
      <c r="M593" s="31"/>
      <c r="N593" s="31"/>
      <c r="O593" s="272"/>
      <c r="P593" s="272"/>
      <c r="Q593" s="272"/>
      <c r="R593" s="272"/>
      <c r="S593" s="272"/>
      <c r="T593" s="272"/>
      <c r="U593" s="272"/>
      <c r="V593" s="272"/>
      <c r="W593" s="272"/>
      <c r="X593" s="272"/>
      <c r="Y593" s="272"/>
      <c r="Z593" s="272"/>
    </row>
    <row r="594" spans="1:26" ht="15.75" customHeight="1">
      <c r="A594" s="272"/>
      <c r="G594" s="31"/>
      <c r="H594" s="31"/>
      <c r="I594" s="31"/>
      <c r="J594" s="31"/>
      <c r="K594" s="32"/>
      <c r="L594" s="31"/>
      <c r="M594" s="31"/>
      <c r="N594" s="31"/>
      <c r="O594" s="272"/>
      <c r="P594" s="272"/>
      <c r="Q594" s="272"/>
      <c r="R594" s="272"/>
      <c r="S594" s="272"/>
      <c r="T594" s="272"/>
      <c r="U594" s="272"/>
      <c r="V594" s="272"/>
      <c r="W594" s="272"/>
      <c r="X594" s="272"/>
      <c r="Y594" s="272"/>
      <c r="Z594" s="272"/>
    </row>
    <row r="595" spans="1:26" ht="15.75" customHeight="1">
      <c r="A595" s="272"/>
      <c r="G595" s="31"/>
      <c r="H595" s="31"/>
      <c r="I595" s="31"/>
      <c r="J595" s="31"/>
      <c r="K595" s="32"/>
      <c r="L595" s="31"/>
      <c r="M595" s="31"/>
      <c r="N595" s="31"/>
      <c r="O595" s="272"/>
      <c r="P595" s="272"/>
      <c r="Q595" s="272"/>
      <c r="R595" s="272"/>
      <c r="S595" s="272"/>
      <c r="T595" s="272"/>
      <c r="U595" s="272"/>
      <c r="V595" s="272"/>
      <c r="W595" s="272"/>
      <c r="X595" s="272"/>
      <c r="Y595" s="272"/>
      <c r="Z595" s="272"/>
    </row>
    <row r="596" spans="1:26" ht="15.75" customHeight="1">
      <c r="A596" s="272"/>
      <c r="G596" s="31"/>
      <c r="H596" s="31"/>
      <c r="I596" s="31"/>
      <c r="J596" s="31"/>
      <c r="K596" s="32"/>
      <c r="L596" s="31"/>
      <c r="M596" s="31"/>
      <c r="N596" s="31"/>
      <c r="O596" s="272"/>
      <c r="P596" s="272"/>
      <c r="Q596" s="272"/>
      <c r="R596" s="272"/>
      <c r="S596" s="272"/>
      <c r="T596" s="272"/>
      <c r="U596" s="272"/>
      <c r="V596" s="272"/>
      <c r="W596" s="272"/>
      <c r="X596" s="272"/>
      <c r="Y596" s="272"/>
      <c r="Z596" s="272"/>
    </row>
    <row r="597" spans="1:26" ht="15.75" customHeight="1">
      <c r="A597" s="272"/>
      <c r="G597" s="31"/>
      <c r="H597" s="31"/>
      <c r="I597" s="31"/>
      <c r="J597" s="31"/>
      <c r="K597" s="32"/>
      <c r="L597" s="31"/>
      <c r="M597" s="31"/>
      <c r="N597" s="31"/>
      <c r="O597" s="272"/>
      <c r="P597" s="272"/>
      <c r="Q597" s="272"/>
      <c r="R597" s="272"/>
      <c r="S597" s="272"/>
      <c r="T597" s="272"/>
      <c r="U597" s="272"/>
      <c r="V597" s="272"/>
      <c r="W597" s="272"/>
      <c r="X597" s="272"/>
      <c r="Y597" s="272"/>
      <c r="Z597" s="272"/>
    </row>
    <row r="598" spans="1:26" ht="15.75" customHeight="1">
      <c r="A598" s="272"/>
      <c r="G598" s="31"/>
      <c r="H598" s="31"/>
      <c r="I598" s="31"/>
      <c r="J598" s="31"/>
      <c r="K598" s="32"/>
      <c r="L598" s="31"/>
      <c r="M598" s="31"/>
      <c r="N598" s="31"/>
      <c r="O598" s="272"/>
      <c r="P598" s="272"/>
      <c r="Q598" s="272"/>
      <c r="R598" s="272"/>
      <c r="S598" s="272"/>
      <c r="T598" s="272"/>
      <c r="U598" s="272"/>
      <c r="V598" s="272"/>
      <c r="W598" s="272"/>
      <c r="X598" s="272"/>
      <c r="Y598" s="272"/>
      <c r="Z598" s="272"/>
    </row>
    <row r="599" spans="1:26" ht="15.75" customHeight="1">
      <c r="A599" s="272"/>
      <c r="G599" s="31"/>
      <c r="H599" s="31"/>
      <c r="I599" s="31"/>
      <c r="J599" s="31"/>
      <c r="K599" s="32"/>
      <c r="L599" s="31"/>
      <c r="M599" s="31"/>
      <c r="N599" s="31"/>
      <c r="O599" s="272"/>
      <c r="P599" s="272"/>
      <c r="Q599" s="272"/>
      <c r="R599" s="272"/>
      <c r="S599" s="272"/>
      <c r="T599" s="272"/>
      <c r="U599" s="272"/>
      <c r="V599" s="272"/>
      <c r="W599" s="272"/>
      <c r="X599" s="272"/>
      <c r="Y599" s="272"/>
      <c r="Z599" s="272"/>
    </row>
    <row r="600" spans="1:26" ht="15.75" customHeight="1">
      <c r="A600" s="272"/>
      <c r="G600" s="31"/>
      <c r="H600" s="31"/>
      <c r="I600" s="31"/>
      <c r="J600" s="31"/>
      <c r="K600" s="32"/>
      <c r="L600" s="31"/>
      <c r="M600" s="31"/>
      <c r="N600" s="31"/>
      <c r="O600" s="272"/>
      <c r="P600" s="272"/>
      <c r="Q600" s="272"/>
      <c r="R600" s="272"/>
      <c r="S600" s="272"/>
      <c r="T600" s="272"/>
      <c r="U600" s="272"/>
      <c r="V600" s="272"/>
      <c r="W600" s="272"/>
      <c r="X600" s="272"/>
      <c r="Y600" s="272"/>
      <c r="Z600" s="272"/>
    </row>
    <row r="601" spans="1:26" ht="15.75" customHeight="1">
      <c r="A601" s="272"/>
      <c r="G601" s="31"/>
      <c r="H601" s="31"/>
      <c r="I601" s="31"/>
      <c r="J601" s="31"/>
      <c r="K601" s="32"/>
      <c r="L601" s="31"/>
      <c r="M601" s="31"/>
      <c r="N601" s="31"/>
      <c r="O601" s="272"/>
      <c r="P601" s="272"/>
      <c r="Q601" s="272"/>
      <c r="R601" s="272"/>
      <c r="S601" s="272"/>
      <c r="T601" s="272"/>
      <c r="U601" s="272"/>
      <c r="V601" s="272"/>
      <c r="W601" s="272"/>
      <c r="X601" s="272"/>
      <c r="Y601" s="272"/>
      <c r="Z601" s="272"/>
    </row>
    <row r="602" spans="1:26" ht="15.75" customHeight="1">
      <c r="A602" s="272"/>
      <c r="G602" s="31"/>
      <c r="H602" s="31"/>
      <c r="I602" s="31"/>
      <c r="J602" s="31"/>
      <c r="K602" s="32"/>
      <c r="L602" s="31"/>
      <c r="M602" s="31"/>
      <c r="N602" s="31"/>
      <c r="O602" s="272"/>
      <c r="P602" s="272"/>
      <c r="Q602" s="272"/>
      <c r="R602" s="272"/>
      <c r="S602" s="272"/>
      <c r="T602" s="272"/>
      <c r="U602" s="272"/>
      <c r="V602" s="272"/>
      <c r="W602" s="272"/>
      <c r="X602" s="272"/>
      <c r="Y602" s="272"/>
      <c r="Z602" s="272"/>
    </row>
    <row r="603" spans="1:26" ht="15.75" customHeight="1">
      <c r="A603" s="272"/>
      <c r="G603" s="31"/>
      <c r="H603" s="31"/>
      <c r="I603" s="31"/>
      <c r="J603" s="31"/>
      <c r="K603" s="32"/>
      <c r="L603" s="31"/>
      <c r="M603" s="31"/>
      <c r="N603" s="31"/>
      <c r="O603" s="272"/>
      <c r="P603" s="272"/>
      <c r="Q603" s="272"/>
      <c r="R603" s="272"/>
      <c r="S603" s="272"/>
      <c r="T603" s="272"/>
      <c r="U603" s="272"/>
      <c r="V603" s="272"/>
      <c r="W603" s="272"/>
      <c r="X603" s="272"/>
      <c r="Y603" s="272"/>
      <c r="Z603" s="272"/>
    </row>
    <row r="604" spans="1:26" ht="15.75" customHeight="1">
      <c r="A604" s="272"/>
      <c r="G604" s="31"/>
      <c r="H604" s="31"/>
      <c r="I604" s="31"/>
      <c r="J604" s="31"/>
      <c r="K604" s="32"/>
      <c r="L604" s="31"/>
      <c r="M604" s="31"/>
      <c r="N604" s="31"/>
      <c r="O604" s="272"/>
      <c r="P604" s="272"/>
      <c r="Q604" s="272"/>
      <c r="R604" s="272"/>
      <c r="S604" s="272"/>
      <c r="T604" s="272"/>
      <c r="U604" s="272"/>
      <c r="V604" s="272"/>
      <c r="W604" s="272"/>
      <c r="X604" s="272"/>
      <c r="Y604" s="272"/>
      <c r="Z604" s="272"/>
    </row>
    <row r="605" spans="1:26" ht="15.75" customHeight="1">
      <c r="A605" s="272"/>
      <c r="G605" s="31"/>
      <c r="H605" s="31"/>
      <c r="I605" s="31"/>
      <c r="J605" s="31"/>
      <c r="K605" s="32"/>
      <c r="L605" s="31"/>
      <c r="M605" s="31"/>
      <c r="N605" s="31"/>
      <c r="O605" s="272"/>
      <c r="P605" s="272"/>
      <c r="Q605" s="272"/>
      <c r="R605" s="272"/>
      <c r="S605" s="272"/>
      <c r="T605" s="272"/>
      <c r="U605" s="272"/>
      <c r="V605" s="272"/>
      <c r="W605" s="272"/>
      <c r="X605" s="272"/>
      <c r="Y605" s="272"/>
      <c r="Z605" s="272"/>
    </row>
    <row r="606" spans="1:26" ht="15.75" customHeight="1">
      <c r="A606" s="272"/>
      <c r="G606" s="31"/>
      <c r="H606" s="31"/>
      <c r="I606" s="31"/>
      <c r="J606" s="31"/>
      <c r="K606" s="32"/>
      <c r="L606" s="31"/>
      <c r="M606" s="31"/>
      <c r="N606" s="31"/>
      <c r="O606" s="272"/>
      <c r="P606" s="272"/>
      <c r="Q606" s="272"/>
      <c r="R606" s="272"/>
      <c r="S606" s="272"/>
      <c r="T606" s="272"/>
      <c r="U606" s="272"/>
      <c r="V606" s="272"/>
      <c r="W606" s="272"/>
      <c r="X606" s="272"/>
      <c r="Y606" s="272"/>
      <c r="Z606" s="272"/>
    </row>
    <row r="607" spans="1:26" ht="15.75" customHeight="1">
      <c r="A607" s="272"/>
      <c r="G607" s="31"/>
      <c r="H607" s="31"/>
      <c r="I607" s="31"/>
      <c r="J607" s="31"/>
      <c r="K607" s="32"/>
      <c r="L607" s="31"/>
      <c r="M607" s="31"/>
      <c r="N607" s="31"/>
      <c r="O607" s="272"/>
      <c r="P607" s="272"/>
      <c r="Q607" s="272"/>
      <c r="R607" s="272"/>
      <c r="S607" s="272"/>
      <c r="T607" s="272"/>
      <c r="U607" s="272"/>
      <c r="V607" s="272"/>
      <c r="W607" s="272"/>
      <c r="X607" s="272"/>
      <c r="Y607" s="272"/>
      <c r="Z607" s="272"/>
    </row>
    <row r="608" spans="1:26" ht="15.75" customHeight="1">
      <c r="A608" s="272"/>
      <c r="G608" s="31"/>
      <c r="H608" s="31"/>
      <c r="I608" s="31"/>
      <c r="J608" s="31"/>
      <c r="K608" s="32"/>
      <c r="L608" s="31"/>
      <c r="M608" s="31"/>
      <c r="N608" s="31"/>
      <c r="O608" s="272"/>
      <c r="P608" s="272"/>
      <c r="Q608" s="272"/>
      <c r="R608" s="272"/>
      <c r="S608" s="272"/>
      <c r="T608" s="272"/>
      <c r="U608" s="272"/>
      <c r="V608" s="272"/>
      <c r="W608" s="272"/>
      <c r="X608" s="272"/>
      <c r="Y608" s="272"/>
      <c r="Z608" s="272"/>
    </row>
    <row r="609" spans="1:26" ht="15.75" customHeight="1">
      <c r="A609" s="272"/>
      <c r="G609" s="31"/>
      <c r="H609" s="31"/>
      <c r="I609" s="31"/>
      <c r="J609" s="31"/>
      <c r="K609" s="32"/>
      <c r="L609" s="31"/>
      <c r="M609" s="31"/>
      <c r="N609" s="31"/>
      <c r="O609" s="272"/>
      <c r="P609" s="272"/>
      <c r="Q609" s="272"/>
      <c r="R609" s="272"/>
      <c r="S609" s="272"/>
      <c r="T609" s="272"/>
      <c r="U609" s="272"/>
      <c r="V609" s="272"/>
      <c r="W609" s="272"/>
      <c r="X609" s="272"/>
      <c r="Y609" s="272"/>
      <c r="Z609" s="272"/>
    </row>
    <row r="610" spans="1:26" ht="15.75" customHeight="1">
      <c r="A610" s="272"/>
      <c r="G610" s="31"/>
      <c r="H610" s="31"/>
      <c r="I610" s="31"/>
      <c r="J610" s="31"/>
      <c r="K610" s="32"/>
      <c r="L610" s="31"/>
      <c r="M610" s="31"/>
      <c r="N610" s="31"/>
      <c r="O610" s="272"/>
      <c r="P610" s="272"/>
      <c r="Q610" s="272"/>
      <c r="R610" s="272"/>
      <c r="S610" s="272"/>
      <c r="T610" s="272"/>
      <c r="U610" s="272"/>
      <c r="V610" s="272"/>
      <c r="W610" s="272"/>
      <c r="X610" s="272"/>
      <c r="Y610" s="272"/>
      <c r="Z610" s="272"/>
    </row>
    <row r="611" spans="1:26" ht="15.75" customHeight="1">
      <c r="A611" s="272"/>
      <c r="G611" s="31"/>
      <c r="H611" s="31"/>
      <c r="I611" s="31"/>
      <c r="J611" s="31"/>
      <c r="K611" s="32"/>
      <c r="L611" s="31"/>
      <c r="M611" s="31"/>
      <c r="N611" s="31"/>
      <c r="O611" s="272"/>
      <c r="P611" s="272"/>
      <c r="Q611" s="272"/>
      <c r="R611" s="272"/>
      <c r="S611" s="272"/>
      <c r="T611" s="272"/>
      <c r="U611" s="272"/>
      <c r="V611" s="272"/>
      <c r="W611" s="272"/>
      <c r="X611" s="272"/>
      <c r="Y611" s="272"/>
      <c r="Z611" s="272"/>
    </row>
    <row r="612" spans="1:26" ht="15.75" customHeight="1">
      <c r="A612" s="272"/>
      <c r="G612" s="31"/>
      <c r="H612" s="31"/>
      <c r="I612" s="31"/>
      <c r="J612" s="31"/>
      <c r="K612" s="32"/>
      <c r="L612" s="31"/>
      <c r="M612" s="31"/>
      <c r="N612" s="31"/>
      <c r="O612" s="272"/>
      <c r="P612" s="272"/>
      <c r="Q612" s="272"/>
      <c r="R612" s="272"/>
      <c r="S612" s="272"/>
      <c r="T612" s="272"/>
      <c r="U612" s="272"/>
      <c r="V612" s="272"/>
      <c r="W612" s="272"/>
      <c r="X612" s="272"/>
      <c r="Y612" s="272"/>
      <c r="Z612" s="272"/>
    </row>
    <row r="613" spans="1:26" ht="15.75" customHeight="1">
      <c r="A613" s="272"/>
      <c r="G613" s="31"/>
      <c r="H613" s="31"/>
      <c r="I613" s="31"/>
      <c r="J613" s="31"/>
      <c r="K613" s="32"/>
      <c r="L613" s="31"/>
      <c r="M613" s="31"/>
      <c r="N613" s="31"/>
      <c r="O613" s="272"/>
      <c r="P613" s="272"/>
      <c r="Q613" s="272"/>
      <c r="R613" s="272"/>
      <c r="S613" s="272"/>
      <c r="T613" s="272"/>
      <c r="U613" s="272"/>
      <c r="V613" s="272"/>
      <c r="W613" s="272"/>
      <c r="X613" s="272"/>
      <c r="Y613" s="272"/>
      <c r="Z613" s="272"/>
    </row>
    <row r="614" spans="1:26" ht="15.75" customHeight="1">
      <c r="A614" s="272"/>
      <c r="G614" s="31"/>
      <c r="H614" s="31"/>
      <c r="I614" s="31"/>
      <c r="J614" s="31"/>
      <c r="K614" s="32"/>
      <c r="L614" s="31"/>
      <c r="M614" s="31"/>
      <c r="N614" s="31"/>
      <c r="O614" s="272"/>
      <c r="P614" s="272"/>
      <c r="Q614" s="272"/>
      <c r="R614" s="272"/>
      <c r="S614" s="272"/>
      <c r="T614" s="272"/>
      <c r="U614" s="272"/>
      <c r="V614" s="272"/>
      <c r="W614" s="272"/>
      <c r="X614" s="272"/>
      <c r="Y614" s="272"/>
      <c r="Z614" s="272"/>
    </row>
    <row r="615" spans="1:26" ht="15.75" customHeight="1">
      <c r="A615" s="272"/>
      <c r="G615" s="31"/>
      <c r="H615" s="31"/>
      <c r="I615" s="31"/>
      <c r="J615" s="31"/>
      <c r="K615" s="32"/>
      <c r="L615" s="31"/>
      <c r="M615" s="31"/>
      <c r="N615" s="31"/>
      <c r="O615" s="272"/>
      <c r="P615" s="272"/>
      <c r="Q615" s="272"/>
      <c r="R615" s="272"/>
      <c r="S615" s="272"/>
      <c r="T615" s="272"/>
      <c r="U615" s="272"/>
      <c r="V615" s="272"/>
      <c r="W615" s="272"/>
      <c r="X615" s="272"/>
      <c r="Y615" s="272"/>
      <c r="Z615" s="272"/>
    </row>
    <row r="616" spans="1:26" ht="15.75" customHeight="1">
      <c r="A616" s="272"/>
      <c r="G616" s="31"/>
      <c r="H616" s="31"/>
      <c r="I616" s="31"/>
      <c r="J616" s="31"/>
      <c r="K616" s="32"/>
      <c r="L616" s="31"/>
      <c r="M616" s="31"/>
      <c r="N616" s="31"/>
      <c r="O616" s="272"/>
      <c r="P616" s="272"/>
      <c r="Q616" s="272"/>
      <c r="R616" s="272"/>
      <c r="S616" s="272"/>
      <c r="T616" s="272"/>
      <c r="U616" s="272"/>
      <c r="V616" s="272"/>
      <c r="W616" s="272"/>
      <c r="X616" s="272"/>
      <c r="Y616" s="272"/>
      <c r="Z616" s="272"/>
    </row>
    <row r="617" spans="1:26" ht="15.75" customHeight="1">
      <c r="A617" s="272"/>
      <c r="G617" s="31"/>
      <c r="H617" s="31"/>
      <c r="I617" s="31"/>
      <c r="J617" s="31"/>
      <c r="K617" s="32"/>
      <c r="L617" s="31"/>
      <c r="M617" s="31"/>
      <c r="N617" s="31"/>
      <c r="O617" s="272"/>
      <c r="P617" s="272"/>
      <c r="Q617" s="272"/>
      <c r="R617" s="272"/>
      <c r="S617" s="272"/>
      <c r="T617" s="272"/>
      <c r="U617" s="272"/>
      <c r="V617" s="272"/>
      <c r="W617" s="272"/>
      <c r="X617" s="272"/>
      <c r="Y617" s="272"/>
      <c r="Z617" s="272"/>
    </row>
    <row r="618" spans="1:26" ht="15.75" customHeight="1">
      <c r="A618" s="272"/>
      <c r="G618" s="31"/>
      <c r="H618" s="31"/>
      <c r="I618" s="31"/>
      <c r="J618" s="31"/>
      <c r="K618" s="32"/>
      <c r="L618" s="31"/>
      <c r="M618" s="31"/>
      <c r="N618" s="31"/>
      <c r="O618" s="272"/>
      <c r="P618" s="272"/>
      <c r="Q618" s="272"/>
      <c r="R618" s="272"/>
      <c r="S618" s="272"/>
      <c r="T618" s="272"/>
      <c r="U618" s="272"/>
      <c r="V618" s="272"/>
      <c r="W618" s="272"/>
      <c r="X618" s="272"/>
      <c r="Y618" s="272"/>
      <c r="Z618" s="272"/>
    </row>
    <row r="619" spans="1:26" ht="15.75" customHeight="1">
      <c r="A619" s="272"/>
      <c r="G619" s="31"/>
      <c r="H619" s="31"/>
      <c r="I619" s="31"/>
      <c r="J619" s="31"/>
      <c r="K619" s="32"/>
      <c r="L619" s="31"/>
      <c r="M619" s="31"/>
      <c r="N619" s="31"/>
      <c r="O619" s="272"/>
      <c r="P619" s="272"/>
      <c r="Q619" s="272"/>
      <c r="R619" s="272"/>
      <c r="S619" s="272"/>
      <c r="T619" s="272"/>
      <c r="U619" s="272"/>
      <c r="V619" s="272"/>
      <c r="W619" s="272"/>
      <c r="X619" s="272"/>
      <c r="Y619" s="272"/>
      <c r="Z619" s="272"/>
    </row>
    <row r="620" spans="1:26" ht="15.75" customHeight="1">
      <c r="A620" s="272"/>
      <c r="G620" s="31"/>
      <c r="H620" s="31"/>
      <c r="I620" s="31"/>
      <c r="J620" s="31"/>
      <c r="K620" s="32"/>
      <c r="L620" s="31"/>
      <c r="M620" s="31"/>
      <c r="N620" s="31"/>
      <c r="O620" s="272"/>
      <c r="P620" s="272"/>
      <c r="Q620" s="272"/>
      <c r="R620" s="272"/>
      <c r="S620" s="272"/>
      <c r="T620" s="272"/>
      <c r="U620" s="272"/>
      <c r="V620" s="272"/>
      <c r="W620" s="272"/>
      <c r="X620" s="272"/>
      <c r="Y620" s="272"/>
      <c r="Z620" s="272"/>
    </row>
    <row r="621" spans="1:26" ht="15.75" customHeight="1">
      <c r="A621" s="272"/>
      <c r="G621" s="31"/>
      <c r="H621" s="31"/>
      <c r="I621" s="31"/>
      <c r="J621" s="31"/>
      <c r="K621" s="32"/>
      <c r="L621" s="31"/>
      <c r="M621" s="31"/>
      <c r="N621" s="31"/>
      <c r="O621" s="272"/>
      <c r="P621" s="272"/>
      <c r="Q621" s="272"/>
      <c r="R621" s="272"/>
      <c r="S621" s="272"/>
      <c r="T621" s="272"/>
      <c r="U621" s="272"/>
      <c r="V621" s="272"/>
      <c r="W621" s="272"/>
      <c r="X621" s="272"/>
      <c r="Y621" s="272"/>
      <c r="Z621" s="272"/>
    </row>
    <row r="622" spans="1:26" ht="15.75" customHeight="1">
      <c r="A622" s="272"/>
      <c r="G622" s="31"/>
      <c r="H622" s="31"/>
      <c r="I622" s="31"/>
      <c r="J622" s="31"/>
      <c r="K622" s="32"/>
      <c r="L622" s="31"/>
      <c r="M622" s="31"/>
      <c r="N622" s="31"/>
      <c r="O622" s="272"/>
      <c r="P622" s="272"/>
      <c r="Q622" s="272"/>
      <c r="R622" s="272"/>
      <c r="S622" s="272"/>
      <c r="T622" s="272"/>
      <c r="U622" s="272"/>
      <c r="V622" s="272"/>
      <c r="W622" s="272"/>
      <c r="X622" s="272"/>
      <c r="Y622" s="272"/>
      <c r="Z622" s="272"/>
    </row>
    <row r="623" spans="1:26" ht="15.75" customHeight="1">
      <c r="A623" s="272"/>
      <c r="G623" s="31"/>
      <c r="H623" s="31"/>
      <c r="I623" s="31"/>
      <c r="J623" s="31"/>
      <c r="K623" s="32"/>
      <c r="L623" s="31"/>
      <c r="M623" s="31"/>
      <c r="N623" s="31"/>
      <c r="O623" s="272"/>
      <c r="P623" s="272"/>
      <c r="Q623" s="272"/>
      <c r="R623" s="272"/>
      <c r="S623" s="272"/>
      <c r="T623" s="272"/>
      <c r="U623" s="272"/>
      <c r="V623" s="272"/>
      <c r="W623" s="272"/>
      <c r="X623" s="272"/>
      <c r="Y623" s="272"/>
      <c r="Z623" s="272"/>
    </row>
    <row r="624" spans="1:26" ht="15.75" customHeight="1">
      <c r="A624" s="272"/>
      <c r="G624" s="31"/>
      <c r="H624" s="31"/>
      <c r="I624" s="31"/>
      <c r="J624" s="31"/>
      <c r="K624" s="32"/>
      <c r="L624" s="31"/>
      <c r="M624" s="31"/>
      <c r="N624" s="31"/>
      <c r="O624" s="272"/>
      <c r="P624" s="272"/>
      <c r="Q624" s="272"/>
      <c r="R624" s="272"/>
      <c r="S624" s="272"/>
      <c r="T624" s="272"/>
      <c r="U624" s="272"/>
      <c r="V624" s="272"/>
      <c r="W624" s="272"/>
      <c r="X624" s="272"/>
      <c r="Y624" s="272"/>
      <c r="Z624" s="272"/>
    </row>
    <row r="625" spans="1:26" ht="15.75" customHeight="1">
      <c r="A625" s="272"/>
      <c r="G625" s="31"/>
      <c r="H625" s="31"/>
      <c r="I625" s="31"/>
      <c r="J625" s="31"/>
      <c r="K625" s="32"/>
      <c r="L625" s="31"/>
      <c r="M625" s="31"/>
      <c r="N625" s="31"/>
      <c r="O625" s="272"/>
      <c r="P625" s="272"/>
      <c r="Q625" s="272"/>
      <c r="R625" s="272"/>
      <c r="S625" s="272"/>
      <c r="T625" s="272"/>
      <c r="U625" s="272"/>
      <c r="V625" s="272"/>
      <c r="W625" s="272"/>
      <c r="X625" s="272"/>
      <c r="Y625" s="272"/>
      <c r="Z625" s="272"/>
    </row>
    <row r="626" spans="1:26" ht="15.75" customHeight="1">
      <c r="A626" s="272"/>
      <c r="G626" s="31"/>
      <c r="H626" s="31"/>
      <c r="I626" s="31"/>
      <c r="J626" s="31"/>
      <c r="K626" s="32"/>
      <c r="L626" s="31"/>
      <c r="M626" s="31"/>
      <c r="N626" s="31"/>
      <c r="O626" s="272"/>
      <c r="P626" s="272"/>
      <c r="Q626" s="272"/>
      <c r="R626" s="272"/>
      <c r="S626" s="272"/>
      <c r="T626" s="272"/>
      <c r="U626" s="272"/>
      <c r="V626" s="272"/>
      <c r="W626" s="272"/>
      <c r="X626" s="272"/>
      <c r="Y626" s="272"/>
      <c r="Z626" s="272"/>
    </row>
    <row r="627" spans="1:26" ht="15.75" customHeight="1">
      <c r="A627" s="272"/>
      <c r="G627" s="31"/>
      <c r="H627" s="31"/>
      <c r="I627" s="31"/>
      <c r="J627" s="31"/>
      <c r="K627" s="32"/>
      <c r="L627" s="31"/>
      <c r="M627" s="31"/>
      <c r="N627" s="31"/>
      <c r="O627" s="272"/>
      <c r="P627" s="272"/>
      <c r="Q627" s="272"/>
      <c r="R627" s="272"/>
      <c r="S627" s="272"/>
      <c r="T627" s="272"/>
      <c r="U627" s="272"/>
      <c r="V627" s="272"/>
      <c r="W627" s="272"/>
      <c r="X627" s="272"/>
      <c r="Y627" s="272"/>
      <c r="Z627" s="272"/>
    </row>
    <row r="628" spans="1:26" ht="15.75" customHeight="1">
      <c r="A628" s="272"/>
      <c r="G628" s="31"/>
      <c r="H628" s="31"/>
      <c r="I628" s="31"/>
      <c r="J628" s="31"/>
      <c r="K628" s="32"/>
      <c r="L628" s="31"/>
      <c r="M628" s="31"/>
      <c r="N628" s="31"/>
      <c r="O628" s="272"/>
      <c r="P628" s="272"/>
      <c r="Q628" s="272"/>
      <c r="R628" s="272"/>
      <c r="S628" s="272"/>
      <c r="T628" s="272"/>
      <c r="U628" s="272"/>
      <c r="V628" s="272"/>
      <c r="W628" s="272"/>
      <c r="X628" s="272"/>
      <c r="Y628" s="272"/>
      <c r="Z628" s="272"/>
    </row>
    <row r="629" spans="1:26" ht="15.75" customHeight="1">
      <c r="A629" s="272"/>
      <c r="G629" s="31"/>
      <c r="H629" s="31"/>
      <c r="I629" s="31"/>
      <c r="J629" s="31"/>
      <c r="K629" s="32"/>
      <c r="L629" s="31"/>
      <c r="M629" s="31"/>
      <c r="N629" s="31"/>
      <c r="O629" s="272"/>
      <c r="P629" s="272"/>
      <c r="Q629" s="272"/>
      <c r="R629" s="272"/>
      <c r="S629" s="272"/>
      <c r="T629" s="272"/>
      <c r="U629" s="272"/>
      <c r="V629" s="272"/>
      <c r="W629" s="272"/>
      <c r="X629" s="272"/>
      <c r="Y629" s="272"/>
      <c r="Z629" s="272"/>
    </row>
    <row r="630" spans="1:26" ht="15.75" customHeight="1">
      <c r="A630" s="272"/>
      <c r="G630" s="31"/>
      <c r="H630" s="31"/>
      <c r="I630" s="31"/>
      <c r="J630" s="31"/>
      <c r="K630" s="32"/>
      <c r="L630" s="31"/>
      <c r="M630" s="31"/>
      <c r="N630" s="31"/>
      <c r="O630" s="272"/>
      <c r="P630" s="272"/>
      <c r="Q630" s="272"/>
      <c r="R630" s="272"/>
      <c r="S630" s="272"/>
      <c r="T630" s="272"/>
      <c r="U630" s="272"/>
      <c r="V630" s="272"/>
      <c r="W630" s="272"/>
      <c r="X630" s="272"/>
      <c r="Y630" s="272"/>
      <c r="Z630" s="272"/>
    </row>
    <row r="631" spans="1:26" ht="15.75" customHeight="1">
      <c r="A631" s="272"/>
      <c r="G631" s="31"/>
      <c r="H631" s="31"/>
      <c r="I631" s="31"/>
      <c r="J631" s="31"/>
      <c r="K631" s="32"/>
      <c r="L631" s="31"/>
      <c r="M631" s="31"/>
      <c r="N631" s="31"/>
      <c r="O631" s="272"/>
      <c r="P631" s="272"/>
      <c r="Q631" s="272"/>
      <c r="R631" s="272"/>
      <c r="S631" s="272"/>
      <c r="T631" s="272"/>
      <c r="U631" s="272"/>
      <c r="V631" s="272"/>
      <c r="W631" s="272"/>
      <c r="X631" s="272"/>
      <c r="Y631" s="272"/>
      <c r="Z631" s="272"/>
    </row>
    <row r="632" spans="1:26" ht="15.75" customHeight="1">
      <c r="A632" s="272"/>
      <c r="G632" s="31"/>
      <c r="H632" s="31"/>
      <c r="I632" s="31"/>
      <c r="J632" s="31"/>
      <c r="K632" s="32"/>
      <c r="L632" s="31"/>
      <c r="M632" s="31"/>
      <c r="N632" s="31"/>
      <c r="O632" s="272"/>
      <c r="P632" s="272"/>
      <c r="Q632" s="272"/>
      <c r="R632" s="272"/>
      <c r="S632" s="272"/>
      <c r="T632" s="272"/>
      <c r="U632" s="272"/>
      <c r="V632" s="272"/>
      <c r="W632" s="272"/>
      <c r="X632" s="272"/>
      <c r="Y632" s="272"/>
      <c r="Z632" s="272"/>
    </row>
    <row r="633" spans="1:26" ht="15.75" customHeight="1">
      <c r="A633" s="272"/>
      <c r="G633" s="31"/>
      <c r="H633" s="31"/>
      <c r="I633" s="31"/>
      <c r="J633" s="31"/>
      <c r="K633" s="32"/>
      <c r="L633" s="31"/>
      <c r="M633" s="31"/>
      <c r="N633" s="31"/>
      <c r="O633" s="272"/>
      <c r="P633" s="272"/>
      <c r="Q633" s="272"/>
      <c r="R633" s="272"/>
      <c r="S633" s="272"/>
      <c r="T633" s="272"/>
      <c r="U633" s="272"/>
      <c r="V633" s="272"/>
      <c r="W633" s="272"/>
      <c r="X633" s="272"/>
      <c r="Y633" s="272"/>
      <c r="Z633" s="272"/>
    </row>
    <row r="634" spans="1:26" ht="15.75" customHeight="1">
      <c r="A634" s="272"/>
      <c r="G634" s="31"/>
      <c r="H634" s="31"/>
      <c r="I634" s="31"/>
      <c r="J634" s="31"/>
      <c r="K634" s="32"/>
      <c r="L634" s="31"/>
      <c r="M634" s="31"/>
      <c r="N634" s="31"/>
      <c r="O634" s="272"/>
      <c r="P634" s="272"/>
      <c r="Q634" s="272"/>
      <c r="R634" s="272"/>
      <c r="S634" s="272"/>
      <c r="T634" s="272"/>
      <c r="U634" s="272"/>
      <c r="V634" s="272"/>
      <c r="W634" s="272"/>
      <c r="X634" s="272"/>
      <c r="Y634" s="272"/>
      <c r="Z634" s="272"/>
    </row>
    <row r="635" spans="1:26" ht="15.75" customHeight="1">
      <c r="A635" s="272"/>
      <c r="G635" s="31"/>
      <c r="H635" s="31"/>
      <c r="I635" s="31"/>
      <c r="J635" s="31"/>
      <c r="K635" s="32"/>
      <c r="L635" s="31"/>
      <c r="M635" s="31"/>
      <c r="N635" s="31"/>
      <c r="O635" s="272"/>
      <c r="P635" s="272"/>
      <c r="Q635" s="272"/>
      <c r="R635" s="272"/>
      <c r="S635" s="272"/>
      <c r="T635" s="272"/>
      <c r="U635" s="272"/>
      <c r="V635" s="272"/>
      <c r="W635" s="272"/>
      <c r="X635" s="272"/>
      <c r="Y635" s="272"/>
      <c r="Z635" s="272"/>
    </row>
    <row r="636" spans="1:26" ht="15.75" customHeight="1">
      <c r="A636" s="272"/>
      <c r="G636" s="31"/>
      <c r="H636" s="31"/>
      <c r="I636" s="31"/>
      <c r="J636" s="31"/>
      <c r="K636" s="32"/>
      <c r="L636" s="31"/>
      <c r="M636" s="31"/>
      <c r="N636" s="31"/>
      <c r="O636" s="272"/>
      <c r="P636" s="272"/>
      <c r="Q636" s="272"/>
      <c r="R636" s="272"/>
      <c r="S636" s="272"/>
      <c r="T636" s="272"/>
      <c r="U636" s="272"/>
      <c r="V636" s="272"/>
      <c r="W636" s="272"/>
      <c r="X636" s="272"/>
      <c r="Y636" s="272"/>
      <c r="Z636" s="272"/>
    </row>
    <row r="637" spans="1:26" ht="15.75" customHeight="1">
      <c r="A637" s="272"/>
      <c r="G637" s="31"/>
      <c r="H637" s="31"/>
      <c r="I637" s="31"/>
      <c r="J637" s="31"/>
      <c r="K637" s="32"/>
      <c r="L637" s="31"/>
      <c r="M637" s="31"/>
      <c r="N637" s="31"/>
      <c r="O637" s="272"/>
      <c r="P637" s="272"/>
      <c r="Q637" s="272"/>
      <c r="R637" s="272"/>
      <c r="S637" s="272"/>
      <c r="T637" s="272"/>
      <c r="U637" s="272"/>
      <c r="V637" s="272"/>
      <c r="W637" s="272"/>
      <c r="X637" s="272"/>
      <c r="Y637" s="272"/>
      <c r="Z637" s="272"/>
    </row>
    <row r="638" spans="1:26" ht="15.75" customHeight="1">
      <c r="A638" s="272"/>
      <c r="G638" s="31"/>
      <c r="H638" s="31"/>
      <c r="I638" s="31"/>
      <c r="J638" s="31"/>
      <c r="K638" s="32"/>
      <c r="L638" s="31"/>
      <c r="M638" s="31"/>
      <c r="N638" s="31"/>
      <c r="O638" s="272"/>
      <c r="P638" s="272"/>
      <c r="Q638" s="272"/>
      <c r="R638" s="272"/>
      <c r="S638" s="272"/>
      <c r="T638" s="272"/>
      <c r="U638" s="272"/>
      <c r="V638" s="272"/>
      <c r="W638" s="272"/>
      <c r="X638" s="272"/>
      <c r="Y638" s="272"/>
      <c r="Z638" s="272"/>
    </row>
    <row r="639" spans="1:26" ht="15.75" customHeight="1">
      <c r="A639" s="272"/>
      <c r="G639" s="31"/>
      <c r="H639" s="31"/>
      <c r="I639" s="31"/>
      <c r="J639" s="31"/>
      <c r="K639" s="32"/>
      <c r="L639" s="31"/>
      <c r="M639" s="31"/>
      <c r="N639" s="31"/>
      <c r="O639" s="272"/>
      <c r="P639" s="272"/>
      <c r="Q639" s="272"/>
      <c r="R639" s="272"/>
      <c r="S639" s="272"/>
      <c r="T639" s="272"/>
      <c r="U639" s="272"/>
      <c r="V639" s="272"/>
      <c r="W639" s="272"/>
      <c r="X639" s="272"/>
      <c r="Y639" s="272"/>
      <c r="Z639" s="272"/>
    </row>
    <row r="640" spans="1:26" ht="15.75" customHeight="1">
      <c r="A640" s="272"/>
      <c r="G640" s="31"/>
      <c r="H640" s="31"/>
      <c r="I640" s="31"/>
      <c r="J640" s="31"/>
      <c r="K640" s="32"/>
      <c r="L640" s="31"/>
      <c r="M640" s="31"/>
      <c r="N640" s="31"/>
      <c r="O640" s="272"/>
      <c r="P640" s="272"/>
      <c r="Q640" s="272"/>
      <c r="R640" s="272"/>
      <c r="S640" s="272"/>
      <c r="T640" s="272"/>
      <c r="U640" s="272"/>
      <c r="V640" s="272"/>
      <c r="W640" s="272"/>
      <c r="X640" s="272"/>
      <c r="Y640" s="272"/>
      <c r="Z640" s="272"/>
    </row>
    <row r="641" spans="1:26" ht="15.75" customHeight="1">
      <c r="A641" s="272"/>
      <c r="G641" s="31"/>
      <c r="H641" s="31"/>
      <c r="I641" s="31"/>
      <c r="J641" s="31"/>
      <c r="K641" s="32"/>
      <c r="L641" s="31"/>
      <c r="M641" s="31"/>
      <c r="N641" s="31"/>
      <c r="O641" s="272"/>
      <c r="P641" s="272"/>
      <c r="Q641" s="272"/>
      <c r="R641" s="272"/>
      <c r="S641" s="272"/>
      <c r="T641" s="272"/>
      <c r="U641" s="272"/>
      <c r="V641" s="272"/>
      <c r="W641" s="272"/>
      <c r="X641" s="272"/>
      <c r="Y641" s="272"/>
      <c r="Z641" s="272"/>
    </row>
    <row r="642" spans="1:26" ht="15.75" customHeight="1">
      <c r="A642" s="272"/>
      <c r="G642" s="31"/>
      <c r="H642" s="31"/>
      <c r="I642" s="31"/>
      <c r="J642" s="31"/>
      <c r="K642" s="32"/>
      <c r="L642" s="31"/>
      <c r="M642" s="31"/>
      <c r="N642" s="31"/>
      <c r="O642" s="272"/>
      <c r="P642" s="272"/>
      <c r="Q642" s="272"/>
      <c r="R642" s="272"/>
      <c r="S642" s="272"/>
      <c r="T642" s="272"/>
      <c r="U642" s="272"/>
      <c r="V642" s="272"/>
      <c r="W642" s="272"/>
      <c r="X642" s="272"/>
      <c r="Y642" s="272"/>
      <c r="Z642" s="272"/>
    </row>
    <row r="643" spans="1:26" ht="15.75" customHeight="1">
      <c r="A643" s="272"/>
      <c r="G643" s="31"/>
      <c r="H643" s="31"/>
      <c r="I643" s="31"/>
      <c r="J643" s="31"/>
      <c r="K643" s="32"/>
      <c r="L643" s="31"/>
      <c r="M643" s="31"/>
      <c r="N643" s="31"/>
      <c r="O643" s="272"/>
      <c r="P643" s="272"/>
      <c r="Q643" s="272"/>
      <c r="R643" s="272"/>
      <c r="S643" s="272"/>
      <c r="T643" s="272"/>
      <c r="U643" s="272"/>
      <c r="V643" s="272"/>
      <c r="W643" s="272"/>
      <c r="X643" s="272"/>
      <c r="Y643" s="272"/>
      <c r="Z643" s="272"/>
    </row>
    <row r="644" spans="1:26" ht="15.75" customHeight="1">
      <c r="A644" s="272"/>
      <c r="G644" s="31"/>
      <c r="H644" s="31"/>
      <c r="I644" s="31"/>
      <c r="J644" s="31"/>
      <c r="K644" s="32"/>
      <c r="L644" s="31"/>
      <c r="M644" s="31"/>
      <c r="N644" s="31"/>
      <c r="O644" s="272"/>
      <c r="P644" s="272"/>
      <c r="Q644" s="272"/>
      <c r="R644" s="272"/>
      <c r="S644" s="272"/>
      <c r="T644" s="272"/>
      <c r="U644" s="272"/>
      <c r="V644" s="272"/>
      <c r="W644" s="272"/>
      <c r="X644" s="272"/>
      <c r="Y644" s="272"/>
      <c r="Z644" s="272"/>
    </row>
    <row r="645" spans="1:26" ht="15.75" customHeight="1">
      <c r="A645" s="272"/>
      <c r="G645" s="31"/>
      <c r="H645" s="31"/>
      <c r="I645" s="31"/>
      <c r="J645" s="31"/>
      <c r="K645" s="32"/>
      <c r="L645" s="31"/>
      <c r="M645" s="31"/>
      <c r="N645" s="31"/>
      <c r="O645" s="272"/>
      <c r="P645" s="272"/>
      <c r="Q645" s="272"/>
      <c r="R645" s="272"/>
      <c r="S645" s="272"/>
      <c r="T645" s="272"/>
      <c r="U645" s="272"/>
      <c r="V645" s="272"/>
      <c r="W645" s="272"/>
      <c r="X645" s="272"/>
      <c r="Y645" s="272"/>
      <c r="Z645" s="272"/>
    </row>
    <row r="646" spans="1:26" ht="15.75" customHeight="1">
      <c r="A646" s="272"/>
      <c r="G646" s="31"/>
      <c r="H646" s="31"/>
      <c r="I646" s="31"/>
      <c r="J646" s="31"/>
      <c r="K646" s="32"/>
      <c r="L646" s="31"/>
      <c r="M646" s="31"/>
      <c r="N646" s="31"/>
      <c r="O646" s="272"/>
      <c r="P646" s="272"/>
      <c r="Q646" s="272"/>
      <c r="R646" s="272"/>
      <c r="S646" s="272"/>
      <c r="T646" s="272"/>
      <c r="U646" s="272"/>
      <c r="V646" s="272"/>
      <c r="W646" s="272"/>
      <c r="X646" s="272"/>
      <c r="Y646" s="272"/>
      <c r="Z646" s="272"/>
    </row>
    <row r="647" spans="1:26" ht="15.75" customHeight="1">
      <c r="A647" s="272"/>
      <c r="G647" s="31"/>
      <c r="H647" s="31"/>
      <c r="I647" s="31"/>
      <c r="J647" s="31"/>
      <c r="K647" s="32"/>
      <c r="L647" s="31"/>
      <c r="M647" s="31"/>
      <c r="N647" s="31"/>
      <c r="O647" s="272"/>
      <c r="P647" s="272"/>
      <c r="Q647" s="272"/>
      <c r="R647" s="272"/>
      <c r="S647" s="272"/>
      <c r="T647" s="272"/>
      <c r="U647" s="272"/>
      <c r="V647" s="272"/>
      <c r="W647" s="272"/>
      <c r="X647" s="272"/>
      <c r="Y647" s="272"/>
      <c r="Z647" s="272"/>
    </row>
    <row r="648" spans="1:26" ht="15.75" customHeight="1">
      <c r="A648" s="272"/>
      <c r="G648" s="31"/>
      <c r="H648" s="31"/>
      <c r="I648" s="31"/>
      <c r="J648" s="31"/>
      <c r="K648" s="32"/>
      <c r="L648" s="31"/>
      <c r="M648" s="31"/>
      <c r="N648" s="31"/>
      <c r="O648" s="272"/>
      <c r="P648" s="272"/>
      <c r="Q648" s="272"/>
      <c r="R648" s="272"/>
      <c r="S648" s="272"/>
      <c r="T648" s="272"/>
      <c r="U648" s="272"/>
      <c r="V648" s="272"/>
      <c r="W648" s="272"/>
      <c r="X648" s="272"/>
      <c r="Y648" s="272"/>
      <c r="Z648" s="272"/>
    </row>
    <row r="649" spans="1:26" ht="15.75" customHeight="1">
      <c r="A649" s="272"/>
      <c r="G649" s="31"/>
      <c r="H649" s="31"/>
      <c r="I649" s="31"/>
      <c r="J649" s="31"/>
      <c r="K649" s="32"/>
      <c r="L649" s="31"/>
      <c r="M649" s="31"/>
      <c r="N649" s="31"/>
      <c r="O649" s="272"/>
      <c r="P649" s="272"/>
      <c r="Q649" s="272"/>
      <c r="R649" s="272"/>
      <c r="S649" s="272"/>
      <c r="T649" s="272"/>
      <c r="U649" s="272"/>
      <c r="V649" s="272"/>
      <c r="W649" s="272"/>
      <c r="X649" s="272"/>
      <c r="Y649" s="272"/>
      <c r="Z649" s="272"/>
    </row>
    <row r="650" spans="1:26" ht="15.75" customHeight="1">
      <c r="A650" s="272"/>
      <c r="G650" s="31"/>
      <c r="H650" s="31"/>
      <c r="I650" s="31"/>
      <c r="J650" s="31"/>
      <c r="K650" s="32"/>
      <c r="L650" s="31"/>
      <c r="M650" s="31"/>
      <c r="N650" s="31"/>
      <c r="O650" s="272"/>
      <c r="P650" s="272"/>
      <c r="Q650" s="272"/>
      <c r="R650" s="272"/>
      <c r="S650" s="272"/>
      <c r="T650" s="272"/>
      <c r="U650" s="272"/>
      <c r="V650" s="272"/>
      <c r="W650" s="272"/>
      <c r="X650" s="272"/>
      <c r="Y650" s="272"/>
      <c r="Z650" s="272"/>
    </row>
    <row r="651" spans="1:26" ht="15.75" customHeight="1">
      <c r="A651" s="272"/>
      <c r="G651" s="31"/>
      <c r="H651" s="31"/>
      <c r="I651" s="31"/>
      <c r="J651" s="31"/>
      <c r="K651" s="32"/>
      <c r="L651" s="31"/>
      <c r="M651" s="31"/>
      <c r="N651" s="31"/>
      <c r="O651" s="272"/>
      <c r="P651" s="272"/>
      <c r="Q651" s="272"/>
      <c r="R651" s="272"/>
      <c r="S651" s="272"/>
      <c r="T651" s="272"/>
      <c r="U651" s="272"/>
      <c r="V651" s="272"/>
      <c r="W651" s="272"/>
      <c r="X651" s="272"/>
      <c r="Y651" s="272"/>
      <c r="Z651" s="272"/>
    </row>
    <row r="652" spans="1:26" ht="15.75" customHeight="1">
      <c r="A652" s="272"/>
      <c r="G652" s="31"/>
      <c r="H652" s="31"/>
      <c r="I652" s="31"/>
      <c r="J652" s="31"/>
      <c r="K652" s="32"/>
      <c r="L652" s="31"/>
      <c r="M652" s="31"/>
      <c r="N652" s="31"/>
      <c r="O652" s="272"/>
      <c r="P652" s="272"/>
      <c r="Q652" s="272"/>
      <c r="R652" s="272"/>
      <c r="S652" s="272"/>
      <c r="T652" s="272"/>
      <c r="U652" s="272"/>
      <c r="V652" s="272"/>
      <c r="W652" s="272"/>
      <c r="X652" s="272"/>
      <c r="Y652" s="272"/>
      <c r="Z652" s="272"/>
    </row>
    <row r="653" spans="1:26" ht="15.75" customHeight="1">
      <c r="A653" s="272"/>
      <c r="G653" s="31"/>
      <c r="H653" s="31"/>
      <c r="I653" s="31"/>
      <c r="J653" s="31"/>
      <c r="K653" s="32"/>
      <c r="L653" s="31"/>
      <c r="M653" s="31"/>
      <c r="N653" s="31"/>
      <c r="O653" s="272"/>
      <c r="P653" s="272"/>
      <c r="Q653" s="272"/>
      <c r="R653" s="272"/>
      <c r="S653" s="272"/>
      <c r="T653" s="272"/>
      <c r="U653" s="272"/>
      <c r="V653" s="272"/>
      <c r="W653" s="272"/>
      <c r="X653" s="272"/>
      <c r="Y653" s="272"/>
      <c r="Z653" s="272"/>
    </row>
    <row r="654" spans="1:26" ht="15.75" customHeight="1">
      <c r="A654" s="272"/>
      <c r="G654" s="31"/>
      <c r="H654" s="31"/>
      <c r="I654" s="31"/>
      <c r="J654" s="31"/>
      <c r="K654" s="32"/>
      <c r="L654" s="31"/>
      <c r="M654" s="31"/>
      <c r="N654" s="31"/>
      <c r="O654" s="272"/>
      <c r="P654" s="272"/>
      <c r="Q654" s="272"/>
      <c r="R654" s="272"/>
      <c r="S654" s="272"/>
      <c r="T654" s="272"/>
      <c r="U654" s="272"/>
      <c r="V654" s="272"/>
      <c r="W654" s="272"/>
      <c r="X654" s="272"/>
      <c r="Y654" s="272"/>
      <c r="Z654" s="272"/>
    </row>
    <row r="655" spans="1:26" ht="15.75" customHeight="1">
      <c r="A655" s="272"/>
      <c r="G655" s="31"/>
      <c r="H655" s="31"/>
      <c r="I655" s="31"/>
      <c r="J655" s="31"/>
      <c r="K655" s="32"/>
      <c r="L655" s="31"/>
      <c r="M655" s="31"/>
      <c r="N655" s="31"/>
      <c r="O655" s="272"/>
      <c r="P655" s="272"/>
      <c r="Q655" s="272"/>
      <c r="R655" s="272"/>
      <c r="S655" s="272"/>
      <c r="T655" s="272"/>
      <c r="U655" s="272"/>
      <c r="V655" s="272"/>
      <c r="W655" s="272"/>
      <c r="X655" s="272"/>
      <c r="Y655" s="272"/>
      <c r="Z655" s="272"/>
    </row>
    <row r="656" spans="1:26" ht="15.75" customHeight="1">
      <c r="A656" s="272"/>
      <c r="G656" s="31"/>
      <c r="H656" s="31"/>
      <c r="I656" s="31"/>
      <c r="J656" s="31"/>
      <c r="K656" s="32"/>
      <c r="L656" s="31"/>
      <c r="M656" s="31"/>
      <c r="N656" s="31"/>
      <c r="O656" s="272"/>
      <c r="P656" s="272"/>
      <c r="Q656" s="272"/>
      <c r="R656" s="272"/>
      <c r="S656" s="272"/>
      <c r="T656" s="272"/>
      <c r="U656" s="272"/>
      <c r="V656" s="272"/>
      <c r="W656" s="272"/>
      <c r="X656" s="272"/>
      <c r="Y656" s="272"/>
      <c r="Z656" s="272"/>
    </row>
    <row r="657" spans="1:26" ht="15.75" customHeight="1">
      <c r="A657" s="272"/>
      <c r="G657" s="31"/>
      <c r="H657" s="31"/>
      <c r="I657" s="31"/>
      <c r="J657" s="31"/>
      <c r="K657" s="32"/>
      <c r="L657" s="31"/>
      <c r="M657" s="31"/>
      <c r="N657" s="31"/>
      <c r="O657" s="272"/>
      <c r="P657" s="272"/>
      <c r="Q657" s="272"/>
      <c r="R657" s="272"/>
      <c r="S657" s="272"/>
      <c r="T657" s="272"/>
      <c r="U657" s="272"/>
      <c r="V657" s="272"/>
      <c r="W657" s="272"/>
      <c r="X657" s="272"/>
      <c r="Y657" s="272"/>
      <c r="Z657" s="272"/>
    </row>
    <row r="658" spans="1:26" ht="15.75" customHeight="1">
      <c r="A658" s="272"/>
      <c r="G658" s="31"/>
      <c r="H658" s="31"/>
      <c r="I658" s="31"/>
      <c r="J658" s="31"/>
      <c r="K658" s="32"/>
      <c r="L658" s="31"/>
      <c r="M658" s="31"/>
      <c r="N658" s="31"/>
      <c r="O658" s="272"/>
      <c r="P658" s="272"/>
      <c r="Q658" s="272"/>
      <c r="R658" s="272"/>
      <c r="S658" s="272"/>
      <c r="T658" s="272"/>
      <c r="U658" s="272"/>
      <c r="V658" s="272"/>
      <c r="W658" s="272"/>
      <c r="X658" s="272"/>
      <c r="Y658" s="272"/>
      <c r="Z658" s="272"/>
    </row>
    <row r="659" spans="1:26" ht="15.75" customHeight="1">
      <c r="A659" s="272"/>
      <c r="G659" s="31"/>
      <c r="H659" s="31"/>
      <c r="I659" s="31"/>
      <c r="J659" s="31"/>
      <c r="K659" s="32"/>
      <c r="L659" s="31"/>
      <c r="M659" s="31"/>
      <c r="N659" s="31"/>
      <c r="O659" s="272"/>
      <c r="P659" s="272"/>
      <c r="Q659" s="272"/>
      <c r="R659" s="272"/>
      <c r="S659" s="272"/>
      <c r="T659" s="272"/>
      <c r="U659" s="272"/>
      <c r="V659" s="272"/>
      <c r="W659" s="272"/>
      <c r="X659" s="272"/>
      <c r="Y659" s="272"/>
      <c r="Z659" s="272"/>
    </row>
    <row r="660" spans="1:26" ht="15.75" customHeight="1">
      <c r="A660" s="272"/>
      <c r="G660" s="31"/>
      <c r="H660" s="31"/>
      <c r="I660" s="31"/>
      <c r="J660" s="31"/>
      <c r="K660" s="32"/>
      <c r="L660" s="31"/>
      <c r="M660" s="31"/>
      <c r="N660" s="31"/>
      <c r="O660" s="272"/>
      <c r="P660" s="272"/>
      <c r="Q660" s="272"/>
      <c r="R660" s="272"/>
      <c r="S660" s="272"/>
      <c r="T660" s="272"/>
      <c r="U660" s="272"/>
      <c r="V660" s="272"/>
      <c r="W660" s="272"/>
      <c r="X660" s="272"/>
      <c r="Y660" s="272"/>
      <c r="Z660" s="272"/>
    </row>
    <row r="661" spans="1:26" ht="15.75" customHeight="1">
      <c r="A661" s="272"/>
      <c r="G661" s="31"/>
      <c r="H661" s="31"/>
      <c r="I661" s="31"/>
      <c r="J661" s="31"/>
      <c r="K661" s="32"/>
      <c r="L661" s="31"/>
      <c r="M661" s="31"/>
      <c r="N661" s="31"/>
      <c r="O661" s="272"/>
      <c r="P661" s="272"/>
      <c r="Q661" s="272"/>
      <c r="R661" s="272"/>
      <c r="S661" s="272"/>
      <c r="T661" s="272"/>
      <c r="U661" s="272"/>
      <c r="V661" s="272"/>
      <c r="W661" s="272"/>
      <c r="X661" s="272"/>
      <c r="Y661" s="272"/>
      <c r="Z661" s="272"/>
    </row>
    <row r="662" spans="1:26" ht="15.75" customHeight="1">
      <c r="A662" s="272"/>
      <c r="G662" s="31"/>
      <c r="H662" s="31"/>
      <c r="I662" s="31"/>
      <c r="J662" s="31"/>
      <c r="K662" s="32"/>
      <c r="L662" s="31"/>
      <c r="M662" s="31"/>
      <c r="N662" s="31"/>
      <c r="O662" s="272"/>
      <c r="P662" s="272"/>
      <c r="Q662" s="272"/>
      <c r="R662" s="272"/>
      <c r="S662" s="272"/>
      <c r="T662" s="272"/>
      <c r="U662" s="272"/>
      <c r="V662" s="272"/>
      <c r="W662" s="272"/>
      <c r="X662" s="272"/>
      <c r="Y662" s="272"/>
      <c r="Z662" s="272"/>
    </row>
    <row r="663" spans="1:26" ht="15.75" customHeight="1">
      <c r="A663" s="272"/>
      <c r="G663" s="31"/>
      <c r="H663" s="31"/>
      <c r="I663" s="31"/>
      <c r="J663" s="31"/>
      <c r="K663" s="32"/>
      <c r="L663" s="31"/>
      <c r="M663" s="31"/>
      <c r="N663" s="31"/>
      <c r="O663" s="272"/>
      <c r="P663" s="272"/>
      <c r="Q663" s="272"/>
      <c r="R663" s="272"/>
      <c r="S663" s="272"/>
      <c r="T663" s="272"/>
      <c r="U663" s="272"/>
      <c r="V663" s="272"/>
      <c r="W663" s="272"/>
      <c r="X663" s="272"/>
      <c r="Y663" s="272"/>
      <c r="Z663" s="272"/>
    </row>
    <row r="664" spans="1:26" ht="15.75" customHeight="1">
      <c r="A664" s="272"/>
      <c r="G664" s="31"/>
      <c r="H664" s="31"/>
      <c r="I664" s="31"/>
      <c r="J664" s="31"/>
      <c r="K664" s="32"/>
      <c r="L664" s="31"/>
      <c r="M664" s="31"/>
      <c r="N664" s="31"/>
      <c r="O664" s="272"/>
      <c r="P664" s="272"/>
      <c r="Q664" s="272"/>
      <c r="R664" s="272"/>
      <c r="S664" s="272"/>
      <c r="T664" s="272"/>
      <c r="U664" s="272"/>
      <c r="V664" s="272"/>
      <c r="W664" s="272"/>
      <c r="X664" s="272"/>
      <c r="Y664" s="272"/>
      <c r="Z664" s="272"/>
    </row>
    <row r="665" spans="1:26" ht="15.75" customHeight="1">
      <c r="A665" s="272"/>
      <c r="G665" s="31"/>
      <c r="H665" s="31"/>
      <c r="I665" s="31"/>
      <c r="J665" s="31"/>
      <c r="K665" s="32"/>
      <c r="L665" s="31"/>
      <c r="M665" s="31"/>
      <c r="N665" s="31"/>
      <c r="O665" s="272"/>
      <c r="P665" s="272"/>
      <c r="Q665" s="272"/>
      <c r="R665" s="272"/>
      <c r="S665" s="272"/>
      <c r="T665" s="272"/>
      <c r="U665" s="272"/>
      <c r="V665" s="272"/>
      <c r="W665" s="272"/>
      <c r="X665" s="272"/>
      <c r="Y665" s="272"/>
      <c r="Z665" s="272"/>
    </row>
    <row r="666" spans="1:26" ht="15.75" customHeight="1">
      <c r="A666" s="272"/>
      <c r="G666" s="31"/>
      <c r="H666" s="31"/>
      <c r="I666" s="31"/>
      <c r="J666" s="31"/>
      <c r="K666" s="32"/>
      <c r="L666" s="31"/>
      <c r="M666" s="31"/>
      <c r="N666" s="31"/>
      <c r="O666" s="272"/>
      <c r="P666" s="272"/>
      <c r="Q666" s="272"/>
      <c r="R666" s="272"/>
      <c r="S666" s="272"/>
      <c r="T666" s="272"/>
      <c r="U666" s="272"/>
      <c r="V666" s="272"/>
      <c r="W666" s="272"/>
      <c r="X666" s="272"/>
      <c r="Y666" s="272"/>
      <c r="Z666" s="272"/>
    </row>
    <row r="667" spans="1:26" ht="15.75" customHeight="1">
      <c r="A667" s="272"/>
      <c r="G667" s="31"/>
      <c r="H667" s="31"/>
      <c r="I667" s="31"/>
      <c r="J667" s="31"/>
      <c r="K667" s="32"/>
      <c r="L667" s="31"/>
      <c r="M667" s="31"/>
      <c r="N667" s="31"/>
      <c r="O667" s="272"/>
      <c r="P667" s="272"/>
      <c r="Q667" s="272"/>
      <c r="R667" s="272"/>
      <c r="S667" s="272"/>
      <c r="T667" s="272"/>
      <c r="U667" s="272"/>
      <c r="V667" s="272"/>
      <c r="W667" s="272"/>
      <c r="X667" s="272"/>
      <c r="Y667" s="272"/>
      <c r="Z667" s="272"/>
    </row>
    <row r="668" spans="1:26" ht="15.75" customHeight="1">
      <c r="A668" s="272"/>
      <c r="G668" s="31"/>
      <c r="H668" s="31"/>
      <c r="I668" s="31"/>
      <c r="J668" s="31"/>
      <c r="K668" s="32"/>
      <c r="L668" s="31"/>
      <c r="M668" s="31"/>
      <c r="N668" s="31"/>
      <c r="O668" s="272"/>
      <c r="P668" s="272"/>
      <c r="Q668" s="272"/>
      <c r="R668" s="272"/>
      <c r="S668" s="272"/>
      <c r="T668" s="272"/>
      <c r="U668" s="272"/>
      <c r="V668" s="272"/>
      <c r="W668" s="272"/>
      <c r="X668" s="272"/>
      <c r="Y668" s="272"/>
      <c r="Z668" s="272"/>
    </row>
    <row r="669" spans="1:26" ht="15.75" customHeight="1">
      <c r="A669" s="272"/>
      <c r="G669" s="31"/>
      <c r="H669" s="31"/>
      <c r="I669" s="31"/>
      <c r="J669" s="31"/>
      <c r="K669" s="32"/>
      <c r="L669" s="31"/>
      <c r="M669" s="31"/>
      <c r="N669" s="31"/>
      <c r="O669" s="272"/>
      <c r="P669" s="272"/>
      <c r="Q669" s="272"/>
      <c r="R669" s="272"/>
      <c r="S669" s="272"/>
      <c r="T669" s="272"/>
      <c r="U669" s="272"/>
      <c r="V669" s="272"/>
      <c r="W669" s="272"/>
      <c r="X669" s="272"/>
      <c r="Y669" s="272"/>
      <c r="Z669" s="272"/>
    </row>
    <row r="670" spans="1:26" ht="15.75" customHeight="1">
      <c r="A670" s="272"/>
      <c r="G670" s="31"/>
      <c r="H670" s="31"/>
      <c r="I670" s="31"/>
      <c r="J670" s="31"/>
      <c r="K670" s="32"/>
      <c r="L670" s="31"/>
      <c r="M670" s="31"/>
      <c r="N670" s="31"/>
      <c r="O670" s="272"/>
      <c r="P670" s="272"/>
      <c r="Q670" s="272"/>
      <c r="R670" s="272"/>
      <c r="S670" s="272"/>
      <c r="T670" s="272"/>
      <c r="U670" s="272"/>
      <c r="V670" s="272"/>
      <c r="W670" s="272"/>
      <c r="X670" s="272"/>
      <c r="Y670" s="272"/>
      <c r="Z670" s="272"/>
    </row>
    <row r="671" spans="1:26" ht="15.75" customHeight="1">
      <c r="A671" s="272"/>
      <c r="G671" s="31"/>
      <c r="H671" s="31"/>
      <c r="I671" s="31"/>
      <c r="J671" s="31"/>
      <c r="K671" s="32"/>
      <c r="L671" s="31"/>
      <c r="M671" s="31"/>
      <c r="N671" s="31"/>
      <c r="O671" s="272"/>
      <c r="P671" s="272"/>
      <c r="Q671" s="272"/>
      <c r="R671" s="272"/>
      <c r="S671" s="272"/>
      <c r="T671" s="272"/>
      <c r="U671" s="272"/>
      <c r="V671" s="272"/>
      <c r="W671" s="272"/>
      <c r="X671" s="272"/>
      <c r="Y671" s="272"/>
      <c r="Z671" s="272"/>
    </row>
    <row r="672" spans="1:26" ht="15.75" customHeight="1">
      <c r="A672" s="272"/>
      <c r="G672" s="31"/>
      <c r="H672" s="31"/>
      <c r="I672" s="31"/>
      <c r="J672" s="31"/>
      <c r="K672" s="32"/>
      <c r="L672" s="31"/>
      <c r="M672" s="31"/>
      <c r="N672" s="31"/>
      <c r="O672" s="272"/>
      <c r="P672" s="272"/>
      <c r="Q672" s="272"/>
      <c r="R672" s="272"/>
      <c r="S672" s="272"/>
      <c r="T672" s="272"/>
      <c r="U672" s="272"/>
      <c r="V672" s="272"/>
      <c r="W672" s="272"/>
      <c r="X672" s="272"/>
      <c r="Y672" s="272"/>
      <c r="Z672" s="272"/>
    </row>
    <row r="673" spans="1:26" ht="15.75" customHeight="1">
      <c r="A673" s="272"/>
      <c r="G673" s="31"/>
      <c r="H673" s="31"/>
      <c r="I673" s="31"/>
      <c r="J673" s="31"/>
      <c r="K673" s="32"/>
      <c r="L673" s="31"/>
      <c r="M673" s="31"/>
      <c r="N673" s="31"/>
      <c r="O673" s="272"/>
      <c r="P673" s="272"/>
      <c r="Q673" s="272"/>
      <c r="R673" s="272"/>
      <c r="S673" s="272"/>
      <c r="T673" s="272"/>
      <c r="U673" s="272"/>
      <c r="V673" s="272"/>
      <c r="W673" s="272"/>
      <c r="X673" s="272"/>
      <c r="Y673" s="272"/>
      <c r="Z673" s="272"/>
    </row>
    <row r="674" spans="1:26" ht="15.75" customHeight="1">
      <c r="A674" s="272"/>
      <c r="G674" s="31"/>
      <c r="H674" s="31"/>
      <c r="I674" s="31"/>
      <c r="J674" s="31"/>
      <c r="K674" s="32"/>
      <c r="L674" s="31"/>
      <c r="M674" s="31"/>
      <c r="N674" s="31"/>
      <c r="O674" s="272"/>
      <c r="P674" s="272"/>
      <c r="Q674" s="272"/>
      <c r="R674" s="272"/>
      <c r="S674" s="272"/>
      <c r="T674" s="272"/>
      <c r="U674" s="272"/>
      <c r="V674" s="272"/>
      <c r="W674" s="272"/>
      <c r="X674" s="272"/>
      <c r="Y674" s="272"/>
      <c r="Z674" s="272"/>
    </row>
    <row r="675" spans="1:26" ht="15.75" customHeight="1">
      <c r="A675" s="272"/>
      <c r="G675" s="31"/>
      <c r="H675" s="31"/>
      <c r="I675" s="31"/>
      <c r="J675" s="31"/>
      <c r="K675" s="32"/>
      <c r="L675" s="31"/>
      <c r="M675" s="31"/>
      <c r="N675" s="31"/>
      <c r="O675" s="272"/>
      <c r="P675" s="272"/>
      <c r="Q675" s="272"/>
      <c r="R675" s="272"/>
      <c r="S675" s="272"/>
      <c r="T675" s="272"/>
      <c r="U675" s="272"/>
      <c r="V675" s="272"/>
      <c r="W675" s="272"/>
      <c r="X675" s="272"/>
      <c r="Y675" s="272"/>
      <c r="Z675" s="272"/>
    </row>
    <row r="676" spans="1:26" ht="15.75" customHeight="1">
      <c r="A676" s="272"/>
      <c r="G676" s="31"/>
      <c r="H676" s="31"/>
      <c r="I676" s="31"/>
      <c r="J676" s="31"/>
      <c r="K676" s="32"/>
      <c r="L676" s="31"/>
      <c r="M676" s="31"/>
      <c r="N676" s="31"/>
      <c r="O676" s="272"/>
      <c r="P676" s="272"/>
      <c r="Q676" s="272"/>
      <c r="R676" s="272"/>
      <c r="S676" s="272"/>
      <c r="T676" s="272"/>
      <c r="U676" s="272"/>
      <c r="V676" s="272"/>
      <c r="W676" s="272"/>
      <c r="X676" s="272"/>
      <c r="Y676" s="272"/>
      <c r="Z676" s="272"/>
    </row>
    <row r="677" spans="1:26" ht="15.75" customHeight="1">
      <c r="A677" s="272"/>
      <c r="G677" s="31"/>
      <c r="H677" s="31"/>
      <c r="I677" s="31"/>
      <c r="J677" s="31"/>
      <c r="K677" s="32"/>
      <c r="L677" s="31"/>
      <c r="M677" s="31"/>
      <c r="N677" s="31"/>
      <c r="O677" s="272"/>
      <c r="P677" s="272"/>
      <c r="Q677" s="272"/>
      <c r="R677" s="272"/>
      <c r="S677" s="272"/>
      <c r="T677" s="272"/>
      <c r="U677" s="272"/>
      <c r="V677" s="272"/>
      <c r="W677" s="272"/>
      <c r="X677" s="272"/>
      <c r="Y677" s="272"/>
      <c r="Z677" s="272"/>
    </row>
    <row r="678" spans="1:26" ht="15.75" customHeight="1">
      <c r="A678" s="272"/>
      <c r="G678" s="31"/>
      <c r="H678" s="31"/>
      <c r="I678" s="31"/>
      <c r="J678" s="31"/>
      <c r="K678" s="32"/>
      <c r="L678" s="31"/>
      <c r="M678" s="31"/>
      <c r="N678" s="31"/>
      <c r="O678" s="272"/>
      <c r="P678" s="272"/>
      <c r="Q678" s="272"/>
      <c r="R678" s="272"/>
      <c r="S678" s="272"/>
      <c r="T678" s="272"/>
      <c r="U678" s="272"/>
      <c r="V678" s="272"/>
      <c r="W678" s="272"/>
      <c r="X678" s="272"/>
      <c r="Y678" s="272"/>
      <c r="Z678" s="272"/>
    </row>
    <row r="679" spans="1:26" ht="15.75" customHeight="1">
      <c r="A679" s="272"/>
      <c r="G679" s="31"/>
      <c r="H679" s="31"/>
      <c r="I679" s="31"/>
      <c r="J679" s="31"/>
      <c r="K679" s="32"/>
      <c r="L679" s="31"/>
      <c r="M679" s="31"/>
      <c r="N679" s="31"/>
      <c r="O679" s="272"/>
      <c r="P679" s="272"/>
      <c r="Q679" s="272"/>
      <c r="R679" s="272"/>
      <c r="S679" s="272"/>
      <c r="T679" s="272"/>
      <c r="U679" s="272"/>
      <c r="V679" s="272"/>
      <c r="W679" s="272"/>
      <c r="X679" s="272"/>
      <c r="Y679" s="272"/>
      <c r="Z679" s="272"/>
    </row>
    <row r="680" spans="1:26" ht="15.75" customHeight="1">
      <c r="A680" s="272"/>
      <c r="G680" s="31"/>
      <c r="H680" s="31"/>
      <c r="I680" s="31"/>
      <c r="J680" s="31"/>
      <c r="K680" s="32"/>
      <c r="L680" s="31"/>
      <c r="M680" s="31"/>
      <c r="N680" s="31"/>
      <c r="O680" s="272"/>
      <c r="P680" s="272"/>
      <c r="Q680" s="272"/>
      <c r="R680" s="272"/>
      <c r="S680" s="272"/>
      <c r="T680" s="272"/>
      <c r="U680" s="272"/>
      <c r="V680" s="272"/>
      <c r="W680" s="272"/>
      <c r="X680" s="272"/>
      <c r="Y680" s="272"/>
      <c r="Z680" s="272"/>
    </row>
    <row r="681" spans="1:26" ht="15.75" customHeight="1">
      <c r="A681" s="272"/>
      <c r="G681" s="31"/>
      <c r="H681" s="31"/>
      <c r="I681" s="31"/>
      <c r="J681" s="31"/>
      <c r="K681" s="32"/>
      <c r="L681" s="31"/>
      <c r="M681" s="31"/>
      <c r="N681" s="31"/>
      <c r="O681" s="272"/>
      <c r="P681" s="272"/>
      <c r="Q681" s="272"/>
      <c r="R681" s="272"/>
      <c r="S681" s="272"/>
      <c r="T681" s="272"/>
      <c r="U681" s="272"/>
      <c r="V681" s="272"/>
      <c r="W681" s="272"/>
      <c r="X681" s="272"/>
      <c r="Y681" s="272"/>
      <c r="Z681" s="272"/>
    </row>
    <row r="682" spans="1:26" ht="15.75" customHeight="1">
      <c r="A682" s="272"/>
      <c r="G682" s="31"/>
      <c r="H682" s="31"/>
      <c r="I682" s="31"/>
      <c r="J682" s="31"/>
      <c r="K682" s="32"/>
      <c r="L682" s="31"/>
      <c r="M682" s="31"/>
      <c r="N682" s="31"/>
      <c r="O682" s="272"/>
      <c r="P682" s="272"/>
      <c r="Q682" s="272"/>
      <c r="R682" s="272"/>
      <c r="S682" s="272"/>
      <c r="T682" s="272"/>
      <c r="U682" s="272"/>
      <c r="V682" s="272"/>
      <c r="W682" s="272"/>
      <c r="X682" s="272"/>
      <c r="Y682" s="272"/>
      <c r="Z682" s="272"/>
    </row>
    <row r="683" spans="1:26" ht="15.75" customHeight="1">
      <c r="A683" s="272"/>
      <c r="G683" s="31"/>
      <c r="H683" s="31"/>
      <c r="I683" s="31"/>
      <c r="J683" s="31"/>
      <c r="K683" s="32"/>
      <c r="L683" s="31"/>
      <c r="M683" s="31"/>
      <c r="N683" s="31"/>
      <c r="O683" s="272"/>
      <c r="P683" s="272"/>
      <c r="Q683" s="272"/>
      <c r="R683" s="272"/>
      <c r="S683" s="272"/>
      <c r="T683" s="272"/>
      <c r="U683" s="272"/>
      <c r="V683" s="272"/>
      <c r="W683" s="272"/>
      <c r="X683" s="272"/>
      <c r="Y683" s="272"/>
      <c r="Z683" s="272"/>
    </row>
    <row r="684" spans="1:26" ht="15.75" customHeight="1">
      <c r="A684" s="272"/>
      <c r="G684" s="31"/>
      <c r="H684" s="31"/>
      <c r="I684" s="31"/>
      <c r="J684" s="31"/>
      <c r="K684" s="32"/>
      <c r="L684" s="31"/>
      <c r="M684" s="31"/>
      <c r="N684" s="31"/>
      <c r="O684" s="272"/>
      <c r="P684" s="272"/>
      <c r="Q684" s="272"/>
      <c r="R684" s="272"/>
      <c r="S684" s="272"/>
      <c r="T684" s="272"/>
      <c r="U684" s="272"/>
      <c r="V684" s="272"/>
      <c r="W684" s="272"/>
      <c r="X684" s="272"/>
      <c r="Y684" s="272"/>
      <c r="Z684" s="272"/>
    </row>
    <row r="685" spans="1:26" ht="15.75" customHeight="1">
      <c r="A685" s="272"/>
      <c r="G685" s="31"/>
      <c r="H685" s="31"/>
      <c r="I685" s="31"/>
      <c r="J685" s="31"/>
      <c r="K685" s="32"/>
      <c r="L685" s="31"/>
      <c r="M685" s="31"/>
      <c r="N685" s="31"/>
      <c r="O685" s="272"/>
      <c r="P685" s="272"/>
      <c r="Q685" s="272"/>
      <c r="R685" s="272"/>
      <c r="S685" s="272"/>
      <c r="T685" s="272"/>
      <c r="U685" s="272"/>
      <c r="V685" s="272"/>
      <c r="W685" s="272"/>
      <c r="X685" s="272"/>
      <c r="Y685" s="272"/>
      <c r="Z685" s="272"/>
    </row>
    <row r="686" spans="1:26" ht="15.75" customHeight="1">
      <c r="A686" s="272"/>
      <c r="G686" s="31"/>
      <c r="H686" s="31"/>
      <c r="I686" s="31"/>
      <c r="J686" s="31"/>
      <c r="K686" s="32"/>
      <c r="L686" s="31"/>
      <c r="M686" s="31"/>
      <c r="N686" s="31"/>
      <c r="O686" s="272"/>
      <c r="P686" s="272"/>
      <c r="Q686" s="272"/>
      <c r="R686" s="272"/>
      <c r="S686" s="272"/>
      <c r="T686" s="272"/>
      <c r="U686" s="272"/>
      <c r="V686" s="272"/>
      <c r="W686" s="272"/>
      <c r="X686" s="272"/>
      <c r="Y686" s="272"/>
      <c r="Z686" s="272"/>
    </row>
    <row r="687" spans="1:26" ht="15.75" customHeight="1">
      <c r="A687" s="272"/>
      <c r="G687" s="31"/>
      <c r="H687" s="31"/>
      <c r="I687" s="31"/>
      <c r="J687" s="31"/>
      <c r="K687" s="32"/>
      <c r="L687" s="31"/>
      <c r="M687" s="31"/>
      <c r="N687" s="31"/>
      <c r="O687" s="272"/>
      <c r="P687" s="272"/>
      <c r="Q687" s="272"/>
      <c r="R687" s="272"/>
      <c r="S687" s="272"/>
      <c r="T687" s="272"/>
      <c r="U687" s="272"/>
      <c r="V687" s="272"/>
      <c r="W687" s="272"/>
      <c r="X687" s="272"/>
      <c r="Y687" s="272"/>
      <c r="Z687" s="272"/>
    </row>
    <row r="688" spans="1:26" ht="15.75" customHeight="1">
      <c r="A688" s="272"/>
      <c r="G688" s="31"/>
      <c r="H688" s="31"/>
      <c r="I688" s="31"/>
      <c r="J688" s="31"/>
      <c r="K688" s="32"/>
      <c r="L688" s="31"/>
      <c r="M688" s="31"/>
      <c r="N688" s="31"/>
      <c r="O688" s="272"/>
      <c r="P688" s="272"/>
      <c r="Q688" s="272"/>
      <c r="R688" s="272"/>
      <c r="S688" s="272"/>
      <c r="T688" s="272"/>
      <c r="U688" s="272"/>
      <c r="V688" s="272"/>
      <c r="W688" s="272"/>
      <c r="X688" s="272"/>
      <c r="Y688" s="272"/>
      <c r="Z688" s="272"/>
    </row>
    <row r="689" spans="1:26" ht="15.75" customHeight="1">
      <c r="A689" s="272"/>
      <c r="G689" s="31"/>
      <c r="H689" s="31"/>
      <c r="I689" s="31"/>
      <c r="J689" s="31"/>
      <c r="K689" s="32"/>
      <c r="L689" s="31"/>
      <c r="M689" s="31"/>
      <c r="N689" s="31"/>
      <c r="O689" s="272"/>
      <c r="P689" s="272"/>
      <c r="Q689" s="272"/>
      <c r="R689" s="272"/>
      <c r="S689" s="272"/>
      <c r="T689" s="272"/>
      <c r="U689" s="272"/>
      <c r="V689" s="272"/>
      <c r="W689" s="272"/>
      <c r="X689" s="272"/>
      <c r="Y689" s="272"/>
      <c r="Z689" s="272"/>
    </row>
    <row r="690" spans="1:26" ht="15.75" customHeight="1">
      <c r="A690" s="272"/>
      <c r="G690" s="31"/>
      <c r="H690" s="31"/>
      <c r="I690" s="31"/>
      <c r="J690" s="31"/>
      <c r="K690" s="32"/>
      <c r="L690" s="31"/>
      <c r="M690" s="31"/>
      <c r="N690" s="31"/>
      <c r="O690" s="272"/>
      <c r="P690" s="272"/>
      <c r="Q690" s="272"/>
      <c r="R690" s="272"/>
      <c r="S690" s="272"/>
      <c r="T690" s="272"/>
      <c r="U690" s="272"/>
      <c r="V690" s="272"/>
      <c r="W690" s="272"/>
      <c r="X690" s="272"/>
      <c r="Y690" s="272"/>
      <c r="Z690" s="272"/>
    </row>
    <row r="691" spans="1:26" ht="15.75" customHeight="1">
      <c r="A691" s="272"/>
      <c r="G691" s="31"/>
      <c r="H691" s="31"/>
      <c r="I691" s="31"/>
      <c r="J691" s="31"/>
      <c r="K691" s="32"/>
      <c r="L691" s="31"/>
      <c r="M691" s="31"/>
      <c r="N691" s="31"/>
      <c r="O691" s="272"/>
      <c r="P691" s="272"/>
      <c r="Q691" s="272"/>
      <c r="R691" s="272"/>
      <c r="S691" s="272"/>
      <c r="T691" s="272"/>
      <c r="U691" s="272"/>
      <c r="V691" s="272"/>
      <c r="W691" s="272"/>
      <c r="X691" s="272"/>
      <c r="Y691" s="272"/>
      <c r="Z691" s="272"/>
    </row>
    <row r="692" spans="1:26" ht="15.75" customHeight="1">
      <c r="A692" s="272"/>
      <c r="G692" s="31"/>
      <c r="H692" s="31"/>
      <c r="I692" s="31"/>
      <c r="J692" s="31"/>
      <c r="K692" s="32"/>
      <c r="L692" s="31"/>
      <c r="M692" s="31"/>
      <c r="N692" s="31"/>
      <c r="O692" s="272"/>
      <c r="P692" s="272"/>
      <c r="Q692" s="272"/>
      <c r="R692" s="272"/>
      <c r="S692" s="272"/>
      <c r="T692" s="272"/>
      <c r="U692" s="272"/>
      <c r="V692" s="272"/>
      <c r="W692" s="272"/>
      <c r="X692" s="272"/>
      <c r="Y692" s="272"/>
      <c r="Z692" s="272"/>
    </row>
    <row r="693" spans="1:26" ht="15.75" customHeight="1">
      <c r="A693" s="272"/>
      <c r="G693" s="31"/>
      <c r="H693" s="31"/>
      <c r="I693" s="31"/>
      <c r="J693" s="31"/>
      <c r="K693" s="32"/>
      <c r="L693" s="31"/>
      <c r="M693" s="31"/>
      <c r="N693" s="31"/>
      <c r="O693" s="272"/>
      <c r="P693" s="272"/>
      <c r="Q693" s="272"/>
      <c r="R693" s="272"/>
      <c r="S693" s="272"/>
      <c r="T693" s="272"/>
      <c r="U693" s="272"/>
      <c r="V693" s="272"/>
      <c r="W693" s="272"/>
      <c r="X693" s="272"/>
      <c r="Y693" s="272"/>
      <c r="Z693" s="272"/>
    </row>
    <row r="694" spans="1:26" ht="15.75" customHeight="1">
      <c r="A694" s="272"/>
      <c r="G694" s="31"/>
      <c r="H694" s="31"/>
      <c r="I694" s="31"/>
      <c r="J694" s="31"/>
      <c r="K694" s="32"/>
      <c r="L694" s="31"/>
      <c r="M694" s="31"/>
      <c r="N694" s="31"/>
      <c r="O694" s="272"/>
      <c r="P694" s="272"/>
      <c r="Q694" s="272"/>
      <c r="R694" s="272"/>
      <c r="S694" s="272"/>
      <c r="T694" s="272"/>
      <c r="U694" s="272"/>
      <c r="V694" s="272"/>
      <c r="W694" s="272"/>
      <c r="X694" s="272"/>
      <c r="Y694" s="272"/>
      <c r="Z694" s="272"/>
    </row>
    <row r="695" spans="1:26" ht="15.75" customHeight="1">
      <c r="A695" s="272"/>
      <c r="G695" s="31"/>
      <c r="H695" s="31"/>
      <c r="I695" s="31"/>
      <c r="J695" s="31"/>
      <c r="K695" s="32"/>
      <c r="L695" s="31"/>
      <c r="M695" s="31"/>
      <c r="N695" s="31"/>
      <c r="O695" s="272"/>
      <c r="P695" s="272"/>
      <c r="Q695" s="272"/>
      <c r="R695" s="272"/>
      <c r="S695" s="272"/>
      <c r="T695" s="272"/>
      <c r="U695" s="272"/>
      <c r="V695" s="272"/>
      <c r="W695" s="272"/>
      <c r="X695" s="272"/>
      <c r="Y695" s="272"/>
      <c r="Z695" s="272"/>
    </row>
    <row r="696" spans="1:26" ht="15.75" customHeight="1">
      <c r="A696" s="272"/>
      <c r="G696" s="31"/>
      <c r="H696" s="31"/>
      <c r="I696" s="31"/>
      <c r="J696" s="31"/>
      <c r="K696" s="32"/>
      <c r="L696" s="31"/>
      <c r="M696" s="31"/>
      <c r="N696" s="31"/>
      <c r="O696" s="272"/>
      <c r="P696" s="272"/>
      <c r="Q696" s="272"/>
      <c r="R696" s="272"/>
      <c r="S696" s="272"/>
      <c r="T696" s="272"/>
      <c r="U696" s="272"/>
      <c r="V696" s="272"/>
      <c r="W696" s="272"/>
      <c r="X696" s="272"/>
      <c r="Y696" s="272"/>
      <c r="Z696" s="272"/>
    </row>
    <row r="697" spans="1:26" ht="15.75" customHeight="1">
      <c r="A697" s="272"/>
      <c r="G697" s="31"/>
      <c r="H697" s="31"/>
      <c r="I697" s="31"/>
      <c r="J697" s="31"/>
      <c r="K697" s="32"/>
      <c r="L697" s="31"/>
      <c r="M697" s="31"/>
      <c r="N697" s="31"/>
      <c r="O697" s="272"/>
      <c r="P697" s="272"/>
      <c r="Q697" s="272"/>
      <c r="R697" s="272"/>
      <c r="S697" s="272"/>
      <c r="T697" s="272"/>
      <c r="U697" s="272"/>
      <c r="V697" s="272"/>
      <c r="W697" s="272"/>
      <c r="X697" s="272"/>
      <c r="Y697" s="272"/>
      <c r="Z697" s="272"/>
    </row>
    <row r="698" spans="1:26" ht="15.75" customHeight="1">
      <c r="A698" s="272"/>
      <c r="G698" s="31"/>
      <c r="H698" s="31"/>
      <c r="I698" s="31"/>
      <c r="J698" s="31"/>
      <c r="K698" s="32"/>
      <c r="L698" s="31"/>
      <c r="M698" s="31"/>
      <c r="N698" s="31"/>
      <c r="O698" s="272"/>
      <c r="P698" s="272"/>
      <c r="Q698" s="272"/>
      <c r="R698" s="272"/>
      <c r="S698" s="272"/>
      <c r="T698" s="272"/>
      <c r="U698" s="272"/>
      <c r="V698" s="272"/>
      <c r="W698" s="272"/>
      <c r="X698" s="272"/>
      <c r="Y698" s="272"/>
      <c r="Z698" s="272"/>
    </row>
    <row r="699" spans="1:26" ht="15.75" customHeight="1">
      <c r="A699" s="272"/>
      <c r="G699" s="31"/>
      <c r="H699" s="31"/>
      <c r="I699" s="31"/>
      <c r="J699" s="31"/>
      <c r="K699" s="32"/>
      <c r="L699" s="31"/>
      <c r="M699" s="31"/>
      <c r="N699" s="31"/>
      <c r="O699" s="272"/>
      <c r="P699" s="272"/>
      <c r="Q699" s="272"/>
      <c r="R699" s="272"/>
      <c r="S699" s="272"/>
      <c r="T699" s="272"/>
      <c r="U699" s="272"/>
      <c r="V699" s="272"/>
      <c r="W699" s="272"/>
      <c r="X699" s="272"/>
      <c r="Y699" s="272"/>
      <c r="Z699" s="272"/>
    </row>
    <row r="700" spans="1:26" ht="15.75" customHeight="1">
      <c r="A700" s="272"/>
      <c r="G700" s="31"/>
      <c r="H700" s="31"/>
      <c r="I700" s="31"/>
      <c r="J700" s="31"/>
      <c r="K700" s="32"/>
      <c r="L700" s="31"/>
      <c r="M700" s="31"/>
      <c r="N700" s="31"/>
      <c r="O700" s="272"/>
      <c r="P700" s="272"/>
      <c r="Q700" s="272"/>
      <c r="R700" s="272"/>
      <c r="S700" s="272"/>
      <c r="T700" s="272"/>
      <c r="U700" s="272"/>
      <c r="V700" s="272"/>
      <c r="W700" s="272"/>
      <c r="X700" s="272"/>
      <c r="Y700" s="272"/>
      <c r="Z700" s="272"/>
    </row>
    <row r="701" spans="1:26" ht="15.75" customHeight="1">
      <c r="A701" s="272"/>
      <c r="G701" s="31"/>
      <c r="H701" s="31"/>
      <c r="I701" s="31"/>
      <c r="J701" s="31"/>
      <c r="K701" s="32"/>
      <c r="L701" s="31"/>
      <c r="M701" s="31"/>
      <c r="N701" s="31"/>
      <c r="O701" s="272"/>
      <c r="P701" s="272"/>
      <c r="Q701" s="272"/>
      <c r="R701" s="272"/>
      <c r="S701" s="272"/>
      <c r="T701" s="272"/>
      <c r="U701" s="272"/>
      <c r="V701" s="272"/>
      <c r="W701" s="272"/>
      <c r="X701" s="272"/>
      <c r="Y701" s="272"/>
      <c r="Z701" s="272"/>
    </row>
    <row r="702" spans="1:26" ht="15.75" customHeight="1">
      <c r="A702" s="272"/>
      <c r="G702" s="31"/>
      <c r="H702" s="31"/>
      <c r="I702" s="31"/>
      <c r="J702" s="31"/>
      <c r="K702" s="32"/>
      <c r="L702" s="31"/>
      <c r="M702" s="31"/>
      <c r="N702" s="31"/>
      <c r="O702" s="272"/>
      <c r="P702" s="272"/>
      <c r="Q702" s="272"/>
      <c r="R702" s="272"/>
      <c r="S702" s="272"/>
      <c r="T702" s="272"/>
      <c r="U702" s="272"/>
      <c r="V702" s="272"/>
      <c r="W702" s="272"/>
      <c r="X702" s="272"/>
      <c r="Y702" s="272"/>
      <c r="Z702" s="272"/>
    </row>
    <row r="703" spans="1:26" ht="15.75" customHeight="1">
      <c r="A703" s="272"/>
      <c r="G703" s="31"/>
      <c r="H703" s="31"/>
      <c r="I703" s="31"/>
      <c r="J703" s="31"/>
      <c r="K703" s="32"/>
      <c r="L703" s="31"/>
      <c r="M703" s="31"/>
      <c r="N703" s="31"/>
      <c r="O703" s="272"/>
      <c r="P703" s="272"/>
      <c r="Q703" s="272"/>
      <c r="R703" s="272"/>
      <c r="S703" s="272"/>
      <c r="T703" s="272"/>
      <c r="U703" s="272"/>
      <c r="V703" s="272"/>
      <c r="W703" s="272"/>
      <c r="X703" s="272"/>
      <c r="Y703" s="272"/>
      <c r="Z703" s="272"/>
    </row>
    <row r="704" spans="1:26" ht="15.75" customHeight="1">
      <c r="A704" s="272"/>
      <c r="G704" s="31"/>
      <c r="H704" s="31"/>
      <c r="I704" s="31"/>
      <c r="J704" s="31"/>
      <c r="K704" s="32"/>
      <c r="L704" s="31"/>
      <c r="M704" s="31"/>
      <c r="N704" s="31"/>
      <c r="O704" s="272"/>
      <c r="P704" s="272"/>
      <c r="Q704" s="272"/>
      <c r="R704" s="272"/>
      <c r="S704" s="272"/>
      <c r="T704" s="272"/>
      <c r="U704" s="272"/>
      <c r="V704" s="272"/>
      <c r="W704" s="272"/>
      <c r="X704" s="272"/>
      <c r="Y704" s="272"/>
      <c r="Z704" s="272"/>
    </row>
    <row r="705" spans="1:26" ht="15.75" customHeight="1">
      <c r="A705" s="272"/>
      <c r="G705" s="31"/>
      <c r="H705" s="31"/>
      <c r="I705" s="31"/>
      <c r="J705" s="31"/>
      <c r="K705" s="32"/>
      <c r="L705" s="31"/>
      <c r="M705" s="31"/>
      <c r="N705" s="31"/>
      <c r="O705" s="272"/>
      <c r="P705" s="272"/>
      <c r="Q705" s="272"/>
      <c r="R705" s="272"/>
      <c r="S705" s="272"/>
      <c r="T705" s="272"/>
      <c r="U705" s="272"/>
      <c r="V705" s="272"/>
      <c r="W705" s="272"/>
      <c r="X705" s="272"/>
      <c r="Y705" s="272"/>
      <c r="Z705" s="272"/>
    </row>
    <row r="706" spans="1:26" ht="15.75" customHeight="1">
      <c r="A706" s="272"/>
      <c r="G706" s="31"/>
      <c r="H706" s="31"/>
      <c r="I706" s="31"/>
      <c r="J706" s="31"/>
      <c r="K706" s="32"/>
      <c r="L706" s="31"/>
      <c r="M706" s="31"/>
      <c r="N706" s="31"/>
      <c r="O706" s="272"/>
      <c r="P706" s="272"/>
      <c r="Q706" s="272"/>
      <c r="R706" s="272"/>
      <c r="S706" s="272"/>
      <c r="T706" s="272"/>
      <c r="U706" s="272"/>
      <c r="V706" s="272"/>
      <c r="W706" s="272"/>
      <c r="X706" s="272"/>
      <c r="Y706" s="272"/>
      <c r="Z706" s="272"/>
    </row>
    <row r="707" spans="1:26" ht="15.75" customHeight="1">
      <c r="A707" s="272"/>
      <c r="G707" s="31"/>
      <c r="H707" s="31"/>
      <c r="I707" s="31"/>
      <c r="J707" s="31"/>
      <c r="K707" s="32"/>
      <c r="L707" s="31"/>
      <c r="M707" s="31"/>
      <c r="N707" s="31"/>
      <c r="O707" s="272"/>
      <c r="P707" s="272"/>
      <c r="Q707" s="272"/>
      <c r="R707" s="272"/>
      <c r="S707" s="272"/>
      <c r="T707" s="272"/>
      <c r="U707" s="272"/>
      <c r="V707" s="272"/>
      <c r="W707" s="272"/>
      <c r="X707" s="272"/>
      <c r="Y707" s="272"/>
      <c r="Z707" s="272"/>
    </row>
    <row r="708" spans="1:26" ht="15.75" customHeight="1">
      <c r="A708" s="272"/>
      <c r="G708" s="31"/>
      <c r="H708" s="31"/>
      <c r="I708" s="31"/>
      <c r="J708" s="31"/>
      <c r="K708" s="32"/>
      <c r="L708" s="31"/>
      <c r="M708" s="31"/>
      <c r="N708" s="31"/>
      <c r="O708" s="272"/>
      <c r="P708" s="272"/>
      <c r="Q708" s="272"/>
      <c r="R708" s="272"/>
      <c r="S708" s="272"/>
      <c r="T708" s="272"/>
      <c r="U708" s="272"/>
      <c r="V708" s="272"/>
      <c r="W708" s="272"/>
      <c r="X708" s="272"/>
      <c r="Y708" s="272"/>
      <c r="Z708" s="272"/>
    </row>
    <row r="709" spans="1:26" ht="15.75" customHeight="1">
      <c r="A709" s="272"/>
      <c r="G709" s="31"/>
      <c r="H709" s="31"/>
      <c r="I709" s="31"/>
      <c r="J709" s="31"/>
      <c r="K709" s="32"/>
      <c r="L709" s="31"/>
      <c r="M709" s="31"/>
      <c r="N709" s="31"/>
      <c r="O709" s="272"/>
      <c r="P709" s="272"/>
      <c r="Q709" s="272"/>
      <c r="R709" s="272"/>
      <c r="S709" s="272"/>
      <c r="T709" s="272"/>
      <c r="U709" s="272"/>
      <c r="V709" s="272"/>
      <c r="W709" s="272"/>
      <c r="X709" s="272"/>
      <c r="Y709" s="272"/>
      <c r="Z709" s="272"/>
    </row>
    <row r="710" spans="1:26" ht="15.75" customHeight="1">
      <c r="A710" s="272"/>
      <c r="G710" s="31"/>
      <c r="H710" s="31"/>
      <c r="I710" s="31"/>
      <c r="J710" s="31"/>
      <c r="K710" s="32"/>
      <c r="L710" s="31"/>
      <c r="M710" s="31"/>
      <c r="N710" s="31"/>
      <c r="O710" s="272"/>
      <c r="P710" s="272"/>
      <c r="Q710" s="272"/>
      <c r="R710" s="272"/>
      <c r="S710" s="272"/>
      <c r="T710" s="272"/>
      <c r="U710" s="272"/>
      <c r="V710" s="272"/>
      <c r="W710" s="272"/>
      <c r="X710" s="272"/>
      <c r="Y710" s="272"/>
      <c r="Z710" s="272"/>
    </row>
    <row r="711" spans="1:26" ht="15.75" customHeight="1">
      <c r="A711" s="272"/>
      <c r="G711" s="31"/>
      <c r="H711" s="31"/>
      <c r="I711" s="31"/>
      <c r="J711" s="31"/>
      <c r="K711" s="32"/>
      <c r="L711" s="31"/>
      <c r="M711" s="31"/>
      <c r="N711" s="31"/>
      <c r="O711" s="272"/>
      <c r="P711" s="272"/>
      <c r="Q711" s="272"/>
      <c r="R711" s="272"/>
      <c r="S711" s="272"/>
      <c r="T711" s="272"/>
      <c r="U711" s="272"/>
      <c r="V711" s="272"/>
      <c r="W711" s="272"/>
      <c r="X711" s="272"/>
      <c r="Y711" s="272"/>
      <c r="Z711" s="272"/>
    </row>
    <row r="712" spans="1:26" ht="15.75" customHeight="1">
      <c r="A712" s="272"/>
      <c r="G712" s="31"/>
      <c r="H712" s="31"/>
      <c r="I712" s="31"/>
      <c r="J712" s="31"/>
      <c r="K712" s="32"/>
      <c r="L712" s="31"/>
      <c r="M712" s="31"/>
      <c r="N712" s="31"/>
      <c r="O712" s="272"/>
      <c r="P712" s="272"/>
      <c r="Q712" s="272"/>
      <c r="R712" s="272"/>
      <c r="S712" s="272"/>
      <c r="T712" s="272"/>
      <c r="U712" s="272"/>
      <c r="V712" s="272"/>
      <c r="W712" s="272"/>
      <c r="X712" s="272"/>
      <c r="Y712" s="272"/>
      <c r="Z712" s="272"/>
    </row>
    <row r="713" spans="1:26" ht="15.75" customHeight="1">
      <c r="A713" s="272"/>
      <c r="G713" s="31"/>
      <c r="H713" s="31"/>
      <c r="I713" s="31"/>
      <c r="J713" s="31"/>
      <c r="K713" s="32"/>
      <c r="L713" s="31"/>
      <c r="M713" s="31"/>
      <c r="N713" s="31"/>
      <c r="O713" s="272"/>
      <c r="P713" s="272"/>
      <c r="Q713" s="272"/>
      <c r="R713" s="272"/>
      <c r="S713" s="272"/>
      <c r="T713" s="272"/>
      <c r="U713" s="272"/>
      <c r="V713" s="272"/>
      <c r="W713" s="272"/>
      <c r="X713" s="272"/>
      <c r="Y713" s="272"/>
      <c r="Z713" s="272"/>
    </row>
    <row r="714" spans="1:26" ht="15.75" customHeight="1">
      <c r="A714" s="272"/>
      <c r="G714" s="31"/>
      <c r="H714" s="31"/>
      <c r="I714" s="31"/>
      <c r="J714" s="31"/>
      <c r="K714" s="32"/>
      <c r="L714" s="31"/>
      <c r="M714" s="31"/>
      <c r="N714" s="31"/>
      <c r="O714" s="272"/>
      <c r="P714" s="272"/>
      <c r="Q714" s="272"/>
      <c r="R714" s="272"/>
      <c r="S714" s="272"/>
      <c r="T714" s="272"/>
      <c r="U714" s="272"/>
      <c r="V714" s="272"/>
      <c r="W714" s="272"/>
      <c r="X714" s="272"/>
      <c r="Y714" s="272"/>
      <c r="Z714" s="272"/>
    </row>
    <row r="715" spans="1:26" ht="15.75" customHeight="1">
      <c r="A715" s="272"/>
      <c r="G715" s="31"/>
      <c r="H715" s="31"/>
      <c r="I715" s="31"/>
      <c r="J715" s="31"/>
      <c r="K715" s="32"/>
      <c r="L715" s="31"/>
      <c r="M715" s="31"/>
      <c r="N715" s="31"/>
      <c r="O715" s="272"/>
      <c r="P715" s="272"/>
      <c r="Q715" s="272"/>
      <c r="R715" s="272"/>
      <c r="S715" s="272"/>
      <c r="T715" s="272"/>
      <c r="U715" s="272"/>
      <c r="V715" s="272"/>
      <c r="W715" s="272"/>
      <c r="X715" s="272"/>
      <c r="Y715" s="272"/>
      <c r="Z715" s="272"/>
    </row>
    <row r="716" spans="1:26" ht="15.75" customHeight="1">
      <c r="A716" s="272"/>
      <c r="G716" s="31"/>
      <c r="H716" s="31"/>
      <c r="I716" s="31"/>
      <c r="J716" s="31"/>
      <c r="K716" s="32"/>
      <c r="L716" s="31"/>
      <c r="M716" s="31"/>
      <c r="N716" s="31"/>
      <c r="O716" s="272"/>
      <c r="P716" s="272"/>
      <c r="Q716" s="272"/>
      <c r="R716" s="272"/>
      <c r="S716" s="272"/>
      <c r="T716" s="272"/>
      <c r="U716" s="272"/>
      <c r="V716" s="272"/>
      <c r="W716" s="272"/>
      <c r="X716" s="272"/>
      <c r="Y716" s="272"/>
      <c r="Z716" s="272"/>
    </row>
    <row r="717" spans="1:26" ht="15.75" customHeight="1">
      <c r="A717" s="272"/>
      <c r="G717" s="31"/>
      <c r="H717" s="31"/>
      <c r="I717" s="31"/>
      <c r="J717" s="31"/>
      <c r="K717" s="32"/>
      <c r="L717" s="31"/>
      <c r="M717" s="31"/>
      <c r="N717" s="31"/>
      <c r="O717" s="272"/>
      <c r="P717" s="272"/>
      <c r="Q717" s="272"/>
      <c r="R717" s="272"/>
      <c r="S717" s="272"/>
      <c r="T717" s="272"/>
      <c r="U717" s="272"/>
      <c r="V717" s="272"/>
      <c r="W717" s="272"/>
      <c r="X717" s="272"/>
      <c r="Y717" s="272"/>
      <c r="Z717" s="272"/>
    </row>
    <row r="718" spans="1:26" ht="15.75" customHeight="1">
      <c r="A718" s="272"/>
      <c r="G718" s="31"/>
      <c r="H718" s="31"/>
      <c r="I718" s="31"/>
      <c r="J718" s="31"/>
      <c r="K718" s="32"/>
      <c r="L718" s="31"/>
      <c r="M718" s="31"/>
      <c r="N718" s="31"/>
      <c r="O718" s="272"/>
      <c r="P718" s="272"/>
      <c r="Q718" s="272"/>
      <c r="R718" s="272"/>
      <c r="S718" s="272"/>
      <c r="T718" s="272"/>
      <c r="U718" s="272"/>
      <c r="V718" s="272"/>
      <c r="W718" s="272"/>
      <c r="X718" s="272"/>
      <c r="Y718" s="272"/>
      <c r="Z718" s="272"/>
    </row>
    <row r="719" spans="1:26" ht="15.75" customHeight="1">
      <c r="A719" s="272"/>
      <c r="G719" s="31"/>
      <c r="H719" s="31"/>
      <c r="I719" s="31"/>
      <c r="J719" s="31"/>
      <c r="K719" s="32"/>
      <c r="L719" s="31"/>
      <c r="M719" s="31"/>
      <c r="N719" s="31"/>
      <c r="O719" s="272"/>
      <c r="P719" s="272"/>
      <c r="Q719" s="272"/>
      <c r="R719" s="272"/>
      <c r="S719" s="272"/>
      <c r="T719" s="272"/>
      <c r="U719" s="272"/>
      <c r="V719" s="272"/>
      <c r="W719" s="272"/>
      <c r="X719" s="272"/>
      <c r="Y719" s="272"/>
      <c r="Z719" s="272"/>
    </row>
    <row r="720" spans="1:26" ht="15.75" customHeight="1">
      <c r="A720" s="272"/>
      <c r="G720" s="31"/>
      <c r="H720" s="31"/>
      <c r="I720" s="31"/>
      <c r="J720" s="31"/>
      <c r="K720" s="32"/>
      <c r="L720" s="31"/>
      <c r="M720" s="31"/>
      <c r="N720" s="31"/>
      <c r="O720" s="272"/>
      <c r="P720" s="272"/>
      <c r="Q720" s="272"/>
      <c r="R720" s="272"/>
      <c r="S720" s="272"/>
      <c r="T720" s="272"/>
      <c r="U720" s="272"/>
      <c r="V720" s="272"/>
      <c r="W720" s="272"/>
      <c r="X720" s="272"/>
      <c r="Y720" s="272"/>
      <c r="Z720" s="272"/>
    </row>
    <row r="721" spans="1:26" ht="15.75" customHeight="1">
      <c r="A721" s="272"/>
      <c r="G721" s="31"/>
      <c r="H721" s="31"/>
      <c r="I721" s="31"/>
      <c r="J721" s="31"/>
      <c r="K721" s="32"/>
      <c r="L721" s="31"/>
      <c r="M721" s="31"/>
      <c r="N721" s="31"/>
      <c r="O721" s="272"/>
      <c r="P721" s="272"/>
      <c r="Q721" s="272"/>
      <c r="R721" s="272"/>
      <c r="S721" s="272"/>
      <c r="T721" s="272"/>
      <c r="U721" s="272"/>
      <c r="V721" s="272"/>
      <c r="W721" s="272"/>
      <c r="X721" s="272"/>
      <c r="Y721" s="272"/>
      <c r="Z721" s="272"/>
    </row>
    <row r="722" spans="1:26" ht="15.75" customHeight="1">
      <c r="A722" s="272"/>
      <c r="G722" s="31"/>
      <c r="H722" s="31"/>
      <c r="I722" s="31"/>
      <c r="J722" s="31"/>
      <c r="K722" s="32"/>
      <c r="L722" s="31"/>
      <c r="M722" s="31"/>
      <c r="N722" s="31"/>
      <c r="O722" s="272"/>
      <c r="P722" s="272"/>
      <c r="Q722" s="272"/>
      <c r="R722" s="272"/>
      <c r="S722" s="272"/>
      <c r="T722" s="272"/>
      <c r="U722" s="272"/>
      <c r="V722" s="272"/>
      <c r="W722" s="272"/>
      <c r="X722" s="272"/>
      <c r="Y722" s="272"/>
      <c r="Z722" s="272"/>
    </row>
    <row r="723" spans="1:26" ht="15.75" customHeight="1">
      <c r="A723" s="272"/>
      <c r="G723" s="31"/>
      <c r="H723" s="31"/>
      <c r="I723" s="31"/>
      <c r="J723" s="31"/>
      <c r="K723" s="32"/>
      <c r="L723" s="31"/>
      <c r="M723" s="31"/>
      <c r="N723" s="31"/>
      <c r="O723" s="272"/>
      <c r="P723" s="272"/>
      <c r="Q723" s="272"/>
      <c r="R723" s="272"/>
      <c r="S723" s="272"/>
      <c r="T723" s="272"/>
      <c r="U723" s="272"/>
      <c r="V723" s="272"/>
      <c r="W723" s="272"/>
      <c r="X723" s="272"/>
      <c r="Y723" s="272"/>
      <c r="Z723" s="272"/>
    </row>
    <row r="724" spans="1:26" ht="15.75" customHeight="1">
      <c r="A724" s="272"/>
      <c r="G724" s="31"/>
      <c r="H724" s="31"/>
      <c r="I724" s="31"/>
      <c r="J724" s="31"/>
      <c r="K724" s="32"/>
      <c r="L724" s="31"/>
      <c r="M724" s="31"/>
      <c r="N724" s="31"/>
      <c r="O724" s="272"/>
      <c r="P724" s="272"/>
      <c r="Q724" s="272"/>
      <c r="R724" s="272"/>
      <c r="S724" s="272"/>
      <c r="T724" s="272"/>
      <c r="U724" s="272"/>
      <c r="V724" s="272"/>
      <c r="W724" s="272"/>
      <c r="X724" s="272"/>
      <c r="Y724" s="272"/>
      <c r="Z724" s="272"/>
    </row>
    <row r="725" spans="1:26" ht="15.75" customHeight="1">
      <c r="A725" s="272"/>
      <c r="G725" s="31"/>
      <c r="H725" s="31"/>
      <c r="I725" s="31"/>
      <c r="J725" s="31"/>
      <c r="K725" s="32"/>
      <c r="L725" s="31"/>
      <c r="M725" s="31"/>
      <c r="N725" s="31"/>
      <c r="O725" s="272"/>
      <c r="P725" s="272"/>
      <c r="Q725" s="272"/>
      <c r="R725" s="272"/>
      <c r="S725" s="272"/>
      <c r="T725" s="272"/>
      <c r="U725" s="272"/>
      <c r="V725" s="272"/>
      <c r="W725" s="272"/>
      <c r="X725" s="272"/>
      <c r="Y725" s="272"/>
      <c r="Z725" s="272"/>
    </row>
    <row r="726" spans="1:26" ht="15.75" customHeight="1">
      <c r="A726" s="272"/>
      <c r="G726" s="31"/>
      <c r="H726" s="31"/>
      <c r="I726" s="31"/>
      <c r="J726" s="31"/>
      <c r="K726" s="32"/>
      <c r="L726" s="31"/>
      <c r="M726" s="31"/>
      <c r="N726" s="31"/>
      <c r="O726" s="272"/>
      <c r="P726" s="272"/>
      <c r="Q726" s="272"/>
      <c r="R726" s="272"/>
      <c r="S726" s="272"/>
      <c r="T726" s="272"/>
      <c r="U726" s="272"/>
      <c r="V726" s="272"/>
      <c r="W726" s="272"/>
      <c r="X726" s="272"/>
      <c r="Y726" s="272"/>
      <c r="Z726" s="272"/>
    </row>
    <row r="727" spans="1:26" ht="15.75" customHeight="1">
      <c r="A727" s="272"/>
      <c r="G727" s="31"/>
      <c r="H727" s="31"/>
      <c r="I727" s="31"/>
      <c r="J727" s="31"/>
      <c r="K727" s="32"/>
      <c r="L727" s="31"/>
      <c r="M727" s="31"/>
      <c r="N727" s="31"/>
      <c r="O727" s="272"/>
      <c r="P727" s="272"/>
      <c r="Q727" s="272"/>
      <c r="R727" s="272"/>
      <c r="S727" s="272"/>
      <c r="T727" s="272"/>
      <c r="U727" s="272"/>
      <c r="V727" s="272"/>
      <c r="W727" s="272"/>
      <c r="X727" s="272"/>
      <c r="Y727" s="272"/>
      <c r="Z727" s="272"/>
    </row>
    <row r="728" spans="1:26" ht="15.75" customHeight="1">
      <c r="A728" s="272"/>
      <c r="G728" s="31"/>
      <c r="H728" s="31"/>
      <c r="I728" s="31"/>
      <c r="J728" s="31"/>
      <c r="K728" s="32"/>
      <c r="L728" s="31"/>
      <c r="M728" s="31"/>
      <c r="N728" s="31"/>
      <c r="O728" s="272"/>
      <c r="P728" s="272"/>
      <c r="Q728" s="272"/>
      <c r="R728" s="272"/>
      <c r="S728" s="272"/>
      <c r="T728" s="272"/>
      <c r="U728" s="272"/>
      <c r="V728" s="272"/>
      <c r="W728" s="272"/>
      <c r="X728" s="272"/>
      <c r="Y728" s="272"/>
      <c r="Z728" s="272"/>
    </row>
    <row r="729" spans="1:26" ht="15.75" customHeight="1">
      <c r="A729" s="272"/>
      <c r="G729" s="31"/>
      <c r="H729" s="31"/>
      <c r="I729" s="31"/>
      <c r="J729" s="31"/>
      <c r="K729" s="32"/>
      <c r="L729" s="31"/>
      <c r="M729" s="31"/>
      <c r="N729" s="31"/>
      <c r="O729" s="272"/>
      <c r="P729" s="272"/>
      <c r="Q729" s="272"/>
      <c r="R729" s="272"/>
      <c r="S729" s="272"/>
      <c r="T729" s="272"/>
      <c r="U729" s="272"/>
      <c r="V729" s="272"/>
      <c r="W729" s="272"/>
      <c r="X729" s="272"/>
      <c r="Y729" s="272"/>
      <c r="Z729" s="272"/>
    </row>
    <row r="730" spans="1:26" ht="15.75" customHeight="1">
      <c r="A730" s="272"/>
      <c r="G730" s="31"/>
      <c r="H730" s="31"/>
      <c r="I730" s="31"/>
      <c r="J730" s="31"/>
      <c r="K730" s="32"/>
      <c r="L730" s="31"/>
      <c r="M730" s="31"/>
      <c r="N730" s="31"/>
      <c r="O730" s="272"/>
      <c r="P730" s="272"/>
      <c r="Q730" s="272"/>
      <c r="R730" s="272"/>
      <c r="S730" s="272"/>
      <c r="T730" s="272"/>
      <c r="U730" s="272"/>
      <c r="V730" s="272"/>
      <c r="W730" s="272"/>
      <c r="X730" s="272"/>
      <c r="Y730" s="272"/>
      <c r="Z730" s="272"/>
    </row>
    <row r="731" spans="1:26" ht="15.75" customHeight="1">
      <c r="A731" s="272"/>
      <c r="G731" s="31"/>
      <c r="H731" s="31"/>
      <c r="I731" s="31"/>
      <c r="J731" s="31"/>
      <c r="K731" s="32"/>
      <c r="L731" s="31"/>
      <c r="M731" s="31"/>
      <c r="N731" s="31"/>
      <c r="O731" s="272"/>
      <c r="P731" s="272"/>
      <c r="Q731" s="272"/>
      <c r="R731" s="272"/>
      <c r="S731" s="272"/>
      <c r="T731" s="272"/>
      <c r="U731" s="272"/>
      <c r="V731" s="272"/>
      <c r="W731" s="272"/>
      <c r="X731" s="272"/>
      <c r="Y731" s="272"/>
      <c r="Z731" s="272"/>
    </row>
    <row r="732" spans="1:26" ht="15.75" customHeight="1">
      <c r="A732" s="272"/>
      <c r="G732" s="31"/>
      <c r="H732" s="31"/>
      <c r="I732" s="31"/>
      <c r="J732" s="31"/>
      <c r="K732" s="32"/>
      <c r="L732" s="31"/>
      <c r="M732" s="31"/>
      <c r="N732" s="31"/>
      <c r="O732" s="272"/>
      <c r="P732" s="272"/>
      <c r="Q732" s="272"/>
      <c r="R732" s="272"/>
      <c r="S732" s="272"/>
      <c r="T732" s="272"/>
      <c r="U732" s="272"/>
      <c r="V732" s="272"/>
      <c r="W732" s="272"/>
      <c r="X732" s="272"/>
      <c r="Y732" s="272"/>
      <c r="Z732" s="272"/>
    </row>
    <row r="733" spans="1:26" ht="15.75" customHeight="1">
      <c r="A733" s="272"/>
      <c r="G733" s="31"/>
      <c r="H733" s="31"/>
      <c r="I733" s="31"/>
      <c r="J733" s="31"/>
      <c r="K733" s="32"/>
      <c r="L733" s="31"/>
      <c r="M733" s="31"/>
      <c r="N733" s="31"/>
      <c r="O733" s="272"/>
      <c r="P733" s="272"/>
      <c r="Q733" s="272"/>
      <c r="R733" s="272"/>
      <c r="S733" s="272"/>
      <c r="T733" s="272"/>
      <c r="U733" s="272"/>
      <c r="V733" s="272"/>
      <c r="W733" s="272"/>
      <c r="X733" s="272"/>
      <c r="Y733" s="272"/>
      <c r="Z733" s="272"/>
    </row>
    <row r="734" spans="1:26" ht="15.75" customHeight="1">
      <c r="A734" s="272"/>
      <c r="G734" s="31"/>
      <c r="H734" s="31"/>
      <c r="I734" s="31"/>
      <c r="J734" s="31"/>
      <c r="K734" s="32"/>
      <c r="L734" s="31"/>
      <c r="M734" s="31"/>
      <c r="N734" s="31"/>
      <c r="O734" s="272"/>
      <c r="P734" s="272"/>
      <c r="Q734" s="272"/>
      <c r="R734" s="272"/>
      <c r="S734" s="272"/>
      <c r="T734" s="272"/>
      <c r="U734" s="272"/>
      <c r="V734" s="272"/>
      <c r="W734" s="272"/>
      <c r="X734" s="272"/>
      <c r="Y734" s="272"/>
      <c r="Z734" s="272"/>
    </row>
    <row r="735" spans="1:26" ht="15.75" customHeight="1">
      <c r="A735" s="272"/>
      <c r="G735" s="31"/>
      <c r="H735" s="31"/>
      <c r="I735" s="31"/>
      <c r="J735" s="31"/>
      <c r="K735" s="32"/>
      <c r="L735" s="31"/>
      <c r="M735" s="31"/>
      <c r="N735" s="31"/>
      <c r="O735" s="272"/>
      <c r="P735" s="272"/>
      <c r="Q735" s="272"/>
      <c r="R735" s="272"/>
      <c r="S735" s="272"/>
      <c r="T735" s="272"/>
      <c r="U735" s="272"/>
      <c r="V735" s="272"/>
      <c r="W735" s="272"/>
      <c r="X735" s="272"/>
      <c r="Y735" s="272"/>
      <c r="Z735" s="272"/>
    </row>
    <row r="736" spans="1:26" ht="15.75" customHeight="1">
      <c r="A736" s="272"/>
      <c r="G736" s="31"/>
      <c r="H736" s="31"/>
      <c r="I736" s="31"/>
      <c r="J736" s="31"/>
      <c r="K736" s="32"/>
      <c r="L736" s="31"/>
      <c r="M736" s="31"/>
      <c r="N736" s="31"/>
      <c r="O736" s="272"/>
      <c r="P736" s="272"/>
      <c r="Q736" s="272"/>
      <c r="R736" s="272"/>
      <c r="S736" s="272"/>
      <c r="T736" s="272"/>
      <c r="U736" s="272"/>
      <c r="V736" s="272"/>
      <c r="W736" s="272"/>
      <c r="X736" s="272"/>
      <c r="Y736" s="272"/>
      <c r="Z736" s="272"/>
    </row>
    <row r="737" spans="1:26" ht="15.75" customHeight="1">
      <c r="A737" s="272"/>
      <c r="G737" s="31"/>
      <c r="H737" s="31"/>
      <c r="I737" s="31"/>
      <c r="J737" s="31"/>
      <c r="K737" s="32"/>
      <c r="L737" s="31"/>
      <c r="M737" s="31"/>
      <c r="N737" s="31"/>
      <c r="O737" s="272"/>
      <c r="P737" s="272"/>
      <c r="Q737" s="272"/>
      <c r="R737" s="272"/>
      <c r="S737" s="272"/>
      <c r="T737" s="272"/>
      <c r="U737" s="272"/>
      <c r="V737" s="272"/>
      <c r="W737" s="272"/>
      <c r="X737" s="272"/>
      <c r="Y737" s="272"/>
      <c r="Z737" s="272"/>
    </row>
    <row r="738" spans="1:26" ht="15.75" customHeight="1">
      <c r="A738" s="272"/>
      <c r="G738" s="31"/>
      <c r="H738" s="31"/>
      <c r="I738" s="31"/>
      <c r="J738" s="31"/>
      <c r="K738" s="32"/>
      <c r="L738" s="31"/>
      <c r="M738" s="31"/>
      <c r="N738" s="31"/>
      <c r="O738" s="272"/>
      <c r="P738" s="272"/>
      <c r="Q738" s="272"/>
      <c r="R738" s="272"/>
      <c r="S738" s="272"/>
      <c r="T738" s="272"/>
      <c r="U738" s="272"/>
      <c r="V738" s="272"/>
      <c r="W738" s="272"/>
      <c r="X738" s="272"/>
      <c r="Y738" s="272"/>
      <c r="Z738" s="272"/>
    </row>
    <row r="739" spans="1:26" ht="15.75" customHeight="1">
      <c r="A739" s="272"/>
      <c r="G739" s="31"/>
      <c r="H739" s="31"/>
      <c r="I739" s="31"/>
      <c r="J739" s="31"/>
      <c r="K739" s="32"/>
      <c r="L739" s="31"/>
      <c r="M739" s="31"/>
      <c r="N739" s="31"/>
      <c r="O739" s="272"/>
      <c r="P739" s="272"/>
      <c r="Q739" s="272"/>
      <c r="R739" s="272"/>
      <c r="S739" s="272"/>
      <c r="T739" s="272"/>
      <c r="U739" s="272"/>
      <c r="V739" s="272"/>
      <c r="W739" s="272"/>
      <c r="X739" s="272"/>
      <c r="Y739" s="272"/>
      <c r="Z739" s="272"/>
    </row>
    <row r="740" spans="1:26" ht="15.75" customHeight="1">
      <c r="A740" s="272"/>
      <c r="G740" s="31"/>
      <c r="H740" s="31"/>
      <c r="I740" s="31"/>
      <c r="J740" s="31"/>
      <c r="K740" s="32"/>
      <c r="L740" s="31"/>
      <c r="M740" s="31"/>
      <c r="N740" s="31"/>
      <c r="O740" s="272"/>
      <c r="P740" s="272"/>
      <c r="Q740" s="272"/>
      <c r="R740" s="272"/>
      <c r="S740" s="272"/>
      <c r="T740" s="272"/>
      <c r="U740" s="272"/>
      <c r="V740" s="272"/>
      <c r="W740" s="272"/>
      <c r="X740" s="272"/>
      <c r="Y740" s="272"/>
      <c r="Z740" s="272"/>
    </row>
    <row r="741" spans="1:26" ht="15.75" customHeight="1">
      <c r="A741" s="272"/>
      <c r="G741" s="31"/>
      <c r="H741" s="31"/>
      <c r="I741" s="31"/>
      <c r="J741" s="31"/>
      <c r="K741" s="32"/>
      <c r="L741" s="31"/>
      <c r="M741" s="31"/>
      <c r="N741" s="31"/>
      <c r="O741" s="272"/>
      <c r="P741" s="272"/>
      <c r="Q741" s="272"/>
      <c r="R741" s="272"/>
      <c r="S741" s="272"/>
      <c r="T741" s="272"/>
      <c r="U741" s="272"/>
      <c r="V741" s="272"/>
      <c r="W741" s="272"/>
      <c r="X741" s="272"/>
      <c r="Y741" s="272"/>
      <c r="Z741" s="272"/>
    </row>
    <row r="742" spans="1:26" ht="15.75" customHeight="1">
      <c r="A742" s="272"/>
      <c r="G742" s="31"/>
      <c r="H742" s="31"/>
      <c r="I742" s="31"/>
      <c r="J742" s="31"/>
      <c r="K742" s="32"/>
      <c r="L742" s="31"/>
      <c r="M742" s="31"/>
      <c r="N742" s="31"/>
      <c r="O742" s="272"/>
      <c r="P742" s="272"/>
      <c r="Q742" s="272"/>
      <c r="R742" s="272"/>
      <c r="S742" s="272"/>
      <c r="T742" s="272"/>
      <c r="U742" s="272"/>
      <c r="V742" s="272"/>
      <c r="W742" s="272"/>
      <c r="X742" s="272"/>
      <c r="Y742" s="272"/>
      <c r="Z742" s="272"/>
    </row>
    <row r="743" spans="1:26" ht="15.75" customHeight="1">
      <c r="A743" s="272"/>
      <c r="G743" s="31"/>
      <c r="H743" s="31"/>
      <c r="I743" s="31"/>
      <c r="J743" s="31"/>
      <c r="K743" s="32"/>
      <c r="L743" s="31"/>
      <c r="M743" s="31"/>
      <c r="N743" s="31"/>
      <c r="O743" s="272"/>
      <c r="P743" s="272"/>
      <c r="Q743" s="272"/>
      <c r="R743" s="272"/>
      <c r="S743" s="272"/>
      <c r="T743" s="272"/>
      <c r="U743" s="272"/>
      <c r="V743" s="272"/>
      <c r="W743" s="272"/>
      <c r="X743" s="272"/>
      <c r="Y743" s="272"/>
      <c r="Z743" s="272"/>
    </row>
    <row r="744" spans="1:26" ht="15.75" customHeight="1">
      <c r="A744" s="272"/>
      <c r="G744" s="31"/>
      <c r="H744" s="31"/>
      <c r="I744" s="31"/>
      <c r="J744" s="31"/>
      <c r="K744" s="32"/>
      <c r="L744" s="31"/>
      <c r="M744" s="31"/>
      <c r="N744" s="31"/>
      <c r="O744" s="272"/>
      <c r="P744" s="272"/>
      <c r="Q744" s="272"/>
      <c r="R744" s="272"/>
      <c r="S744" s="272"/>
      <c r="T744" s="272"/>
      <c r="U744" s="272"/>
      <c r="V744" s="272"/>
      <c r="W744" s="272"/>
      <c r="X744" s="272"/>
      <c r="Y744" s="272"/>
      <c r="Z744" s="272"/>
    </row>
    <row r="745" spans="1:26" ht="15.75" customHeight="1">
      <c r="A745" s="272"/>
      <c r="G745" s="31"/>
      <c r="H745" s="31"/>
      <c r="I745" s="31"/>
      <c r="J745" s="31"/>
      <c r="K745" s="32"/>
      <c r="L745" s="31"/>
      <c r="M745" s="31"/>
      <c r="N745" s="31"/>
      <c r="O745" s="272"/>
      <c r="P745" s="272"/>
      <c r="Q745" s="272"/>
      <c r="R745" s="272"/>
      <c r="S745" s="272"/>
      <c r="T745" s="272"/>
      <c r="U745" s="272"/>
      <c r="V745" s="272"/>
      <c r="W745" s="272"/>
      <c r="X745" s="272"/>
      <c r="Y745" s="272"/>
      <c r="Z745" s="272"/>
    </row>
    <row r="746" spans="1:26" ht="15.75" customHeight="1">
      <c r="A746" s="272"/>
      <c r="G746" s="31"/>
      <c r="H746" s="31"/>
      <c r="I746" s="31"/>
      <c r="J746" s="31"/>
      <c r="K746" s="32"/>
      <c r="L746" s="31"/>
      <c r="M746" s="31"/>
      <c r="N746" s="31"/>
      <c r="O746" s="272"/>
      <c r="P746" s="272"/>
      <c r="Q746" s="272"/>
      <c r="R746" s="272"/>
      <c r="S746" s="272"/>
      <c r="T746" s="272"/>
      <c r="U746" s="272"/>
      <c r="V746" s="272"/>
      <c r="W746" s="272"/>
      <c r="X746" s="272"/>
      <c r="Y746" s="272"/>
      <c r="Z746" s="272"/>
    </row>
    <row r="747" spans="1:26" ht="15.75" customHeight="1">
      <c r="A747" s="272"/>
      <c r="G747" s="31"/>
      <c r="H747" s="31"/>
      <c r="I747" s="31"/>
      <c r="J747" s="31"/>
      <c r="K747" s="32"/>
      <c r="L747" s="31"/>
      <c r="M747" s="31"/>
      <c r="N747" s="31"/>
      <c r="O747" s="272"/>
      <c r="P747" s="272"/>
      <c r="Q747" s="272"/>
      <c r="R747" s="272"/>
      <c r="S747" s="272"/>
      <c r="T747" s="272"/>
      <c r="U747" s="272"/>
      <c r="V747" s="272"/>
      <c r="W747" s="272"/>
      <c r="X747" s="272"/>
      <c r="Y747" s="272"/>
      <c r="Z747" s="272"/>
    </row>
    <row r="748" spans="1:26" ht="15.75" customHeight="1">
      <c r="A748" s="272"/>
      <c r="G748" s="31"/>
      <c r="H748" s="31"/>
      <c r="I748" s="31"/>
      <c r="J748" s="31"/>
      <c r="K748" s="32"/>
      <c r="L748" s="31"/>
      <c r="M748" s="31"/>
      <c r="N748" s="31"/>
      <c r="O748" s="272"/>
      <c r="P748" s="272"/>
      <c r="Q748" s="272"/>
      <c r="R748" s="272"/>
      <c r="S748" s="272"/>
      <c r="T748" s="272"/>
      <c r="U748" s="272"/>
      <c r="V748" s="272"/>
      <c r="W748" s="272"/>
      <c r="X748" s="272"/>
      <c r="Y748" s="272"/>
      <c r="Z748" s="272"/>
    </row>
    <row r="749" spans="1:26" ht="15.75" customHeight="1">
      <c r="A749" s="272"/>
      <c r="G749" s="31"/>
      <c r="H749" s="31"/>
      <c r="I749" s="31"/>
      <c r="J749" s="31"/>
      <c r="K749" s="32"/>
      <c r="L749" s="31"/>
      <c r="M749" s="31"/>
      <c r="N749" s="31"/>
      <c r="O749" s="272"/>
      <c r="P749" s="272"/>
      <c r="Q749" s="272"/>
      <c r="R749" s="272"/>
      <c r="S749" s="272"/>
      <c r="T749" s="272"/>
      <c r="U749" s="272"/>
      <c r="V749" s="272"/>
      <c r="W749" s="272"/>
      <c r="X749" s="272"/>
      <c r="Y749" s="272"/>
      <c r="Z749" s="272"/>
    </row>
    <row r="750" spans="1:26" ht="15.75" customHeight="1">
      <c r="A750" s="272"/>
      <c r="G750" s="31"/>
      <c r="H750" s="31"/>
      <c r="I750" s="31"/>
      <c r="J750" s="31"/>
      <c r="K750" s="32"/>
      <c r="L750" s="31"/>
      <c r="M750" s="31"/>
      <c r="N750" s="31"/>
      <c r="O750" s="272"/>
      <c r="P750" s="272"/>
      <c r="Q750" s="272"/>
      <c r="R750" s="272"/>
      <c r="S750" s="272"/>
      <c r="T750" s="272"/>
      <c r="U750" s="272"/>
      <c r="V750" s="272"/>
      <c r="W750" s="272"/>
      <c r="X750" s="272"/>
      <c r="Y750" s="272"/>
      <c r="Z750" s="272"/>
    </row>
    <row r="751" spans="1:26" ht="15.75" customHeight="1">
      <c r="A751" s="272"/>
      <c r="G751" s="31"/>
      <c r="H751" s="31"/>
      <c r="I751" s="31"/>
      <c r="J751" s="31"/>
      <c r="K751" s="32"/>
      <c r="L751" s="31"/>
      <c r="M751" s="31"/>
      <c r="N751" s="31"/>
      <c r="O751" s="272"/>
      <c r="P751" s="272"/>
      <c r="Q751" s="272"/>
      <c r="R751" s="272"/>
      <c r="S751" s="272"/>
      <c r="T751" s="272"/>
      <c r="U751" s="272"/>
      <c r="V751" s="272"/>
      <c r="W751" s="272"/>
      <c r="X751" s="272"/>
      <c r="Y751" s="272"/>
      <c r="Z751" s="272"/>
    </row>
    <row r="752" spans="1:26" ht="15.75" customHeight="1">
      <c r="A752" s="272"/>
      <c r="G752" s="31"/>
      <c r="H752" s="31"/>
      <c r="I752" s="31"/>
      <c r="J752" s="31"/>
      <c r="K752" s="32"/>
      <c r="L752" s="31"/>
      <c r="M752" s="31"/>
      <c r="N752" s="31"/>
      <c r="O752" s="272"/>
      <c r="P752" s="272"/>
      <c r="Q752" s="272"/>
      <c r="R752" s="272"/>
      <c r="S752" s="272"/>
      <c r="T752" s="272"/>
      <c r="U752" s="272"/>
      <c r="V752" s="272"/>
      <c r="W752" s="272"/>
      <c r="X752" s="272"/>
      <c r="Y752" s="272"/>
      <c r="Z752" s="272"/>
    </row>
    <row r="753" spans="1:26" ht="15.75" customHeight="1">
      <c r="A753" s="272"/>
      <c r="G753" s="31"/>
      <c r="H753" s="31"/>
      <c r="I753" s="31"/>
      <c r="J753" s="31"/>
      <c r="K753" s="32"/>
      <c r="L753" s="31"/>
      <c r="M753" s="31"/>
      <c r="N753" s="31"/>
      <c r="O753" s="272"/>
      <c r="P753" s="272"/>
      <c r="Q753" s="272"/>
      <c r="R753" s="272"/>
      <c r="S753" s="272"/>
      <c r="T753" s="272"/>
      <c r="U753" s="272"/>
      <c r="V753" s="272"/>
      <c r="W753" s="272"/>
      <c r="X753" s="272"/>
      <c r="Y753" s="272"/>
      <c r="Z753" s="272"/>
    </row>
    <row r="754" spans="1:26" ht="15.75" customHeight="1">
      <c r="A754" s="272"/>
      <c r="G754" s="31"/>
      <c r="H754" s="31"/>
      <c r="I754" s="31"/>
      <c r="J754" s="31"/>
      <c r="K754" s="32"/>
      <c r="L754" s="31"/>
      <c r="M754" s="31"/>
      <c r="N754" s="31"/>
      <c r="O754" s="272"/>
      <c r="P754" s="272"/>
      <c r="Q754" s="272"/>
      <c r="R754" s="272"/>
      <c r="S754" s="272"/>
      <c r="T754" s="272"/>
      <c r="U754" s="272"/>
      <c r="V754" s="272"/>
      <c r="W754" s="272"/>
      <c r="X754" s="272"/>
      <c r="Y754" s="272"/>
      <c r="Z754" s="272"/>
    </row>
    <row r="755" spans="1:26" ht="15.75" customHeight="1">
      <c r="A755" s="272"/>
      <c r="G755" s="31"/>
      <c r="H755" s="31"/>
      <c r="I755" s="31"/>
      <c r="J755" s="31"/>
      <c r="K755" s="32"/>
      <c r="L755" s="31"/>
      <c r="M755" s="31"/>
      <c r="N755" s="31"/>
      <c r="O755" s="272"/>
      <c r="P755" s="272"/>
      <c r="Q755" s="272"/>
      <c r="R755" s="272"/>
      <c r="S755" s="272"/>
      <c r="T755" s="272"/>
      <c r="U755" s="272"/>
      <c r="V755" s="272"/>
      <c r="W755" s="272"/>
      <c r="X755" s="272"/>
      <c r="Y755" s="272"/>
      <c r="Z755" s="272"/>
    </row>
    <row r="756" spans="1:26" ht="15.75" customHeight="1">
      <c r="A756" s="272"/>
      <c r="G756" s="31"/>
      <c r="H756" s="31"/>
      <c r="I756" s="31"/>
      <c r="J756" s="31"/>
      <c r="K756" s="32"/>
      <c r="L756" s="31"/>
      <c r="M756" s="31"/>
      <c r="N756" s="31"/>
      <c r="O756" s="272"/>
      <c r="P756" s="272"/>
      <c r="Q756" s="272"/>
      <c r="R756" s="272"/>
      <c r="S756" s="272"/>
      <c r="T756" s="272"/>
      <c r="U756" s="272"/>
      <c r="V756" s="272"/>
      <c r="W756" s="272"/>
      <c r="X756" s="272"/>
      <c r="Y756" s="272"/>
      <c r="Z756" s="272"/>
    </row>
    <row r="757" spans="1:26" ht="15.75" customHeight="1">
      <c r="A757" s="272"/>
      <c r="G757" s="31"/>
      <c r="H757" s="31"/>
      <c r="I757" s="31"/>
      <c r="J757" s="31"/>
      <c r="K757" s="32"/>
      <c r="L757" s="31"/>
      <c r="M757" s="31"/>
      <c r="N757" s="31"/>
      <c r="O757" s="272"/>
      <c r="P757" s="272"/>
      <c r="Q757" s="272"/>
      <c r="R757" s="272"/>
      <c r="S757" s="272"/>
      <c r="T757" s="272"/>
      <c r="U757" s="272"/>
      <c r="V757" s="272"/>
      <c r="W757" s="272"/>
      <c r="X757" s="272"/>
      <c r="Y757" s="272"/>
      <c r="Z757" s="272"/>
    </row>
    <row r="758" spans="1:26" ht="15.75" customHeight="1">
      <c r="A758" s="272"/>
      <c r="G758" s="31"/>
      <c r="H758" s="31"/>
      <c r="I758" s="31"/>
      <c r="J758" s="31"/>
      <c r="K758" s="32"/>
      <c r="L758" s="31"/>
      <c r="M758" s="31"/>
      <c r="N758" s="31"/>
      <c r="O758" s="272"/>
      <c r="P758" s="272"/>
      <c r="Q758" s="272"/>
      <c r="R758" s="272"/>
      <c r="S758" s="272"/>
      <c r="T758" s="272"/>
      <c r="U758" s="272"/>
      <c r="V758" s="272"/>
      <c r="W758" s="272"/>
      <c r="X758" s="272"/>
      <c r="Y758" s="272"/>
      <c r="Z758" s="272"/>
    </row>
    <row r="759" spans="1:26" ht="15.75" customHeight="1">
      <c r="A759" s="272"/>
      <c r="G759" s="31"/>
      <c r="H759" s="31"/>
      <c r="I759" s="31"/>
      <c r="J759" s="31"/>
      <c r="K759" s="32"/>
      <c r="L759" s="31"/>
      <c r="M759" s="31"/>
      <c r="N759" s="31"/>
      <c r="O759" s="272"/>
      <c r="P759" s="272"/>
      <c r="Q759" s="272"/>
      <c r="R759" s="272"/>
      <c r="S759" s="272"/>
      <c r="T759" s="272"/>
      <c r="U759" s="272"/>
      <c r="V759" s="272"/>
      <c r="W759" s="272"/>
      <c r="X759" s="272"/>
      <c r="Y759" s="272"/>
      <c r="Z759" s="272"/>
    </row>
    <row r="760" spans="1:26" ht="15.75" customHeight="1">
      <c r="A760" s="272"/>
      <c r="G760" s="31"/>
      <c r="H760" s="31"/>
      <c r="I760" s="31"/>
      <c r="J760" s="31"/>
      <c r="K760" s="32"/>
      <c r="L760" s="31"/>
      <c r="M760" s="31"/>
      <c r="N760" s="31"/>
      <c r="O760" s="272"/>
      <c r="P760" s="272"/>
      <c r="Q760" s="272"/>
      <c r="R760" s="272"/>
      <c r="S760" s="272"/>
      <c r="T760" s="272"/>
      <c r="U760" s="272"/>
      <c r="V760" s="272"/>
      <c r="W760" s="272"/>
      <c r="X760" s="272"/>
      <c r="Y760" s="272"/>
      <c r="Z760" s="272"/>
    </row>
    <row r="761" spans="1:26" ht="15.75" customHeight="1">
      <c r="A761" s="272"/>
      <c r="G761" s="31"/>
      <c r="H761" s="31"/>
      <c r="I761" s="31"/>
      <c r="J761" s="31"/>
      <c r="K761" s="32"/>
      <c r="L761" s="31"/>
      <c r="M761" s="31"/>
      <c r="N761" s="31"/>
      <c r="O761" s="272"/>
      <c r="P761" s="272"/>
      <c r="Q761" s="272"/>
      <c r="R761" s="272"/>
      <c r="S761" s="272"/>
      <c r="T761" s="272"/>
      <c r="U761" s="272"/>
      <c r="V761" s="272"/>
      <c r="W761" s="272"/>
      <c r="X761" s="272"/>
      <c r="Y761" s="272"/>
      <c r="Z761" s="272"/>
    </row>
    <row r="762" spans="1:26" ht="15.75" customHeight="1">
      <c r="A762" s="272"/>
      <c r="G762" s="31"/>
      <c r="H762" s="31"/>
      <c r="I762" s="31"/>
      <c r="J762" s="31"/>
      <c r="K762" s="32"/>
      <c r="L762" s="31"/>
      <c r="M762" s="31"/>
      <c r="N762" s="31"/>
      <c r="O762" s="272"/>
      <c r="P762" s="272"/>
      <c r="Q762" s="272"/>
      <c r="R762" s="272"/>
      <c r="S762" s="272"/>
      <c r="T762" s="272"/>
      <c r="U762" s="272"/>
      <c r="V762" s="272"/>
      <c r="W762" s="272"/>
      <c r="X762" s="272"/>
      <c r="Y762" s="272"/>
      <c r="Z762" s="272"/>
    </row>
    <row r="763" spans="1:26" ht="15.75" customHeight="1">
      <c r="A763" s="272"/>
      <c r="G763" s="31"/>
      <c r="H763" s="31"/>
      <c r="I763" s="31"/>
      <c r="J763" s="31"/>
      <c r="K763" s="32"/>
      <c r="L763" s="31"/>
      <c r="M763" s="31"/>
      <c r="N763" s="31"/>
      <c r="O763" s="272"/>
      <c r="P763" s="272"/>
      <c r="Q763" s="272"/>
      <c r="R763" s="272"/>
      <c r="S763" s="272"/>
      <c r="T763" s="272"/>
      <c r="U763" s="272"/>
      <c r="V763" s="272"/>
      <c r="W763" s="272"/>
      <c r="X763" s="272"/>
      <c r="Y763" s="272"/>
      <c r="Z763" s="272"/>
    </row>
    <row r="764" spans="1:26" ht="15.75" customHeight="1">
      <c r="A764" s="272"/>
      <c r="G764" s="31"/>
      <c r="H764" s="31"/>
      <c r="I764" s="31"/>
      <c r="J764" s="31"/>
      <c r="K764" s="32"/>
      <c r="L764" s="31"/>
      <c r="M764" s="31"/>
      <c r="N764" s="31"/>
      <c r="O764" s="272"/>
      <c r="P764" s="272"/>
      <c r="Q764" s="272"/>
      <c r="R764" s="272"/>
      <c r="S764" s="272"/>
      <c r="T764" s="272"/>
      <c r="U764" s="272"/>
      <c r="V764" s="272"/>
      <c r="W764" s="272"/>
      <c r="X764" s="272"/>
      <c r="Y764" s="272"/>
      <c r="Z764" s="272"/>
    </row>
    <row r="765" spans="1:26" ht="15.75" customHeight="1">
      <c r="A765" s="272"/>
      <c r="G765" s="31"/>
      <c r="H765" s="31"/>
      <c r="I765" s="31"/>
      <c r="J765" s="31"/>
      <c r="K765" s="32"/>
      <c r="L765" s="31"/>
      <c r="M765" s="31"/>
      <c r="N765" s="31"/>
      <c r="O765" s="272"/>
      <c r="P765" s="272"/>
      <c r="Q765" s="272"/>
      <c r="R765" s="272"/>
      <c r="S765" s="272"/>
      <c r="T765" s="272"/>
      <c r="U765" s="272"/>
      <c r="V765" s="272"/>
      <c r="W765" s="272"/>
      <c r="X765" s="272"/>
      <c r="Y765" s="272"/>
      <c r="Z765" s="272"/>
    </row>
    <row r="766" spans="1:26" ht="15.75" customHeight="1">
      <c r="A766" s="272"/>
      <c r="G766" s="31"/>
      <c r="H766" s="31"/>
      <c r="I766" s="31"/>
      <c r="J766" s="31"/>
      <c r="K766" s="32"/>
      <c r="L766" s="31"/>
      <c r="M766" s="31"/>
      <c r="N766" s="31"/>
      <c r="O766" s="272"/>
      <c r="P766" s="272"/>
      <c r="Q766" s="272"/>
      <c r="R766" s="272"/>
      <c r="S766" s="272"/>
      <c r="T766" s="272"/>
      <c r="U766" s="272"/>
      <c r="V766" s="272"/>
      <c r="W766" s="272"/>
      <c r="X766" s="272"/>
      <c r="Y766" s="272"/>
      <c r="Z766" s="272"/>
    </row>
    <row r="767" spans="1:26" ht="15.75" customHeight="1">
      <c r="A767" s="272"/>
      <c r="G767" s="31"/>
      <c r="H767" s="31"/>
      <c r="I767" s="31"/>
      <c r="J767" s="31"/>
      <c r="K767" s="32"/>
      <c r="L767" s="31"/>
      <c r="M767" s="31"/>
      <c r="N767" s="31"/>
      <c r="O767" s="272"/>
      <c r="P767" s="272"/>
      <c r="Q767" s="272"/>
      <c r="R767" s="272"/>
      <c r="S767" s="272"/>
      <c r="T767" s="272"/>
      <c r="U767" s="272"/>
      <c r="V767" s="272"/>
      <c r="W767" s="272"/>
      <c r="X767" s="272"/>
      <c r="Y767" s="272"/>
      <c r="Z767" s="272"/>
    </row>
    <row r="768" spans="1:26" ht="15.75" customHeight="1">
      <c r="A768" s="272"/>
      <c r="G768" s="31"/>
      <c r="H768" s="31"/>
      <c r="I768" s="31"/>
      <c r="J768" s="31"/>
      <c r="K768" s="32"/>
      <c r="L768" s="31"/>
      <c r="M768" s="31"/>
      <c r="N768" s="31"/>
      <c r="O768" s="272"/>
      <c r="P768" s="272"/>
      <c r="Q768" s="272"/>
      <c r="R768" s="272"/>
      <c r="S768" s="272"/>
      <c r="T768" s="272"/>
      <c r="U768" s="272"/>
      <c r="V768" s="272"/>
      <c r="W768" s="272"/>
      <c r="X768" s="272"/>
      <c r="Y768" s="272"/>
      <c r="Z768" s="272"/>
    </row>
    <row r="769" spans="1:26" ht="15.75" customHeight="1">
      <c r="A769" s="272"/>
      <c r="G769" s="31"/>
      <c r="H769" s="31"/>
      <c r="I769" s="31"/>
      <c r="J769" s="31"/>
      <c r="K769" s="32"/>
      <c r="L769" s="31"/>
      <c r="M769" s="31"/>
      <c r="N769" s="31"/>
      <c r="O769" s="272"/>
      <c r="P769" s="272"/>
      <c r="Q769" s="272"/>
      <c r="R769" s="272"/>
      <c r="S769" s="272"/>
      <c r="T769" s="272"/>
      <c r="U769" s="272"/>
      <c r="V769" s="272"/>
      <c r="W769" s="272"/>
      <c r="X769" s="272"/>
      <c r="Y769" s="272"/>
      <c r="Z769" s="272"/>
    </row>
    <row r="770" spans="1:26" ht="15.75" customHeight="1">
      <c r="A770" s="272"/>
      <c r="G770" s="31"/>
      <c r="H770" s="31"/>
      <c r="I770" s="31"/>
      <c r="J770" s="31"/>
      <c r="K770" s="32"/>
      <c r="L770" s="31"/>
      <c r="M770" s="31"/>
      <c r="N770" s="31"/>
      <c r="O770" s="272"/>
      <c r="P770" s="272"/>
      <c r="Q770" s="272"/>
      <c r="R770" s="272"/>
      <c r="S770" s="272"/>
      <c r="T770" s="272"/>
      <c r="U770" s="272"/>
      <c r="V770" s="272"/>
      <c r="W770" s="272"/>
      <c r="X770" s="272"/>
      <c r="Y770" s="272"/>
      <c r="Z770" s="272"/>
    </row>
    <row r="771" spans="1:26" ht="15.75" customHeight="1">
      <c r="A771" s="272"/>
      <c r="G771" s="31"/>
      <c r="H771" s="31"/>
      <c r="I771" s="31"/>
      <c r="J771" s="31"/>
      <c r="K771" s="32"/>
      <c r="L771" s="31"/>
      <c r="M771" s="31"/>
      <c r="N771" s="31"/>
      <c r="O771" s="272"/>
      <c r="P771" s="272"/>
      <c r="Q771" s="272"/>
      <c r="R771" s="272"/>
      <c r="S771" s="272"/>
      <c r="T771" s="272"/>
      <c r="U771" s="272"/>
      <c r="V771" s="272"/>
      <c r="W771" s="272"/>
      <c r="X771" s="272"/>
      <c r="Y771" s="272"/>
      <c r="Z771" s="272"/>
    </row>
    <row r="772" spans="1:26" ht="15.75" customHeight="1">
      <c r="A772" s="272"/>
      <c r="G772" s="31"/>
      <c r="H772" s="31"/>
      <c r="I772" s="31"/>
      <c r="J772" s="31"/>
      <c r="K772" s="32"/>
      <c r="L772" s="31"/>
      <c r="M772" s="31"/>
      <c r="N772" s="31"/>
      <c r="O772" s="272"/>
      <c r="P772" s="272"/>
      <c r="Q772" s="272"/>
      <c r="R772" s="272"/>
      <c r="S772" s="272"/>
      <c r="T772" s="272"/>
      <c r="U772" s="272"/>
      <c r="V772" s="272"/>
      <c r="W772" s="272"/>
      <c r="X772" s="272"/>
      <c r="Y772" s="272"/>
      <c r="Z772" s="272"/>
    </row>
    <row r="773" spans="1:26" ht="15.75" customHeight="1">
      <c r="A773" s="272"/>
      <c r="G773" s="31"/>
      <c r="H773" s="31"/>
      <c r="I773" s="31"/>
      <c r="J773" s="31"/>
      <c r="K773" s="32"/>
      <c r="L773" s="31"/>
      <c r="M773" s="31"/>
      <c r="N773" s="31"/>
      <c r="O773" s="272"/>
      <c r="P773" s="272"/>
      <c r="Q773" s="272"/>
      <c r="R773" s="272"/>
      <c r="S773" s="272"/>
      <c r="T773" s="272"/>
      <c r="U773" s="272"/>
      <c r="V773" s="272"/>
      <c r="W773" s="272"/>
      <c r="X773" s="272"/>
      <c r="Y773" s="272"/>
      <c r="Z773" s="272"/>
    </row>
    <row r="774" spans="1:26" ht="15.75" customHeight="1">
      <c r="A774" s="272"/>
      <c r="G774" s="31"/>
      <c r="H774" s="31"/>
      <c r="I774" s="31"/>
      <c r="J774" s="31"/>
      <c r="K774" s="32"/>
      <c r="L774" s="31"/>
      <c r="M774" s="31"/>
      <c r="N774" s="31"/>
      <c r="O774" s="272"/>
      <c r="P774" s="272"/>
      <c r="Q774" s="272"/>
      <c r="R774" s="272"/>
      <c r="S774" s="272"/>
      <c r="T774" s="272"/>
      <c r="U774" s="272"/>
      <c r="V774" s="272"/>
      <c r="W774" s="272"/>
      <c r="X774" s="272"/>
      <c r="Y774" s="272"/>
      <c r="Z774" s="272"/>
    </row>
    <row r="775" spans="1:26" ht="15.75" customHeight="1">
      <c r="A775" s="272"/>
      <c r="G775" s="31"/>
      <c r="H775" s="31"/>
      <c r="I775" s="31"/>
      <c r="J775" s="31"/>
      <c r="K775" s="32"/>
      <c r="L775" s="31"/>
      <c r="M775" s="31"/>
      <c r="N775" s="31"/>
      <c r="O775" s="272"/>
      <c r="P775" s="272"/>
      <c r="Q775" s="272"/>
      <c r="R775" s="272"/>
      <c r="S775" s="272"/>
      <c r="T775" s="272"/>
      <c r="U775" s="272"/>
      <c r="V775" s="272"/>
      <c r="W775" s="272"/>
      <c r="X775" s="272"/>
      <c r="Y775" s="272"/>
      <c r="Z775" s="272"/>
    </row>
    <row r="776" spans="1:26" ht="15.75" customHeight="1">
      <c r="A776" s="272"/>
      <c r="G776" s="31"/>
      <c r="H776" s="31"/>
      <c r="I776" s="31"/>
      <c r="J776" s="31"/>
      <c r="K776" s="32"/>
      <c r="L776" s="31"/>
      <c r="M776" s="31"/>
      <c r="N776" s="31"/>
      <c r="O776" s="272"/>
      <c r="P776" s="272"/>
      <c r="Q776" s="272"/>
      <c r="R776" s="272"/>
      <c r="S776" s="272"/>
      <c r="T776" s="272"/>
      <c r="U776" s="272"/>
      <c r="V776" s="272"/>
      <c r="W776" s="272"/>
      <c r="X776" s="272"/>
      <c r="Y776" s="272"/>
      <c r="Z776" s="272"/>
    </row>
    <row r="777" spans="1:26" ht="15.75" customHeight="1">
      <c r="A777" s="272"/>
      <c r="G777" s="31"/>
      <c r="H777" s="31"/>
      <c r="I777" s="31"/>
      <c r="J777" s="31"/>
      <c r="K777" s="32"/>
      <c r="L777" s="31"/>
      <c r="M777" s="31"/>
      <c r="N777" s="31"/>
      <c r="O777" s="272"/>
      <c r="P777" s="272"/>
      <c r="Q777" s="272"/>
      <c r="R777" s="272"/>
      <c r="S777" s="272"/>
      <c r="T777" s="272"/>
      <c r="U777" s="272"/>
      <c r="V777" s="272"/>
      <c r="W777" s="272"/>
      <c r="X777" s="272"/>
      <c r="Y777" s="272"/>
      <c r="Z777" s="272"/>
    </row>
    <row r="778" spans="1:26" ht="15.75" customHeight="1">
      <c r="A778" s="272"/>
      <c r="G778" s="31"/>
      <c r="H778" s="31"/>
      <c r="I778" s="31"/>
      <c r="J778" s="31"/>
      <c r="K778" s="32"/>
      <c r="L778" s="31"/>
      <c r="M778" s="31"/>
      <c r="N778" s="31"/>
      <c r="O778" s="272"/>
      <c r="P778" s="272"/>
      <c r="Q778" s="272"/>
      <c r="R778" s="272"/>
      <c r="S778" s="272"/>
      <c r="T778" s="272"/>
      <c r="U778" s="272"/>
      <c r="V778" s="272"/>
      <c r="W778" s="272"/>
      <c r="X778" s="272"/>
      <c r="Y778" s="272"/>
      <c r="Z778" s="272"/>
    </row>
    <row r="779" spans="1:26" ht="15.75" customHeight="1">
      <c r="A779" s="272"/>
      <c r="G779" s="31"/>
      <c r="H779" s="31"/>
      <c r="I779" s="31"/>
      <c r="J779" s="31"/>
      <c r="K779" s="32"/>
      <c r="L779" s="31"/>
      <c r="M779" s="31"/>
      <c r="N779" s="31"/>
      <c r="O779" s="272"/>
      <c r="P779" s="272"/>
      <c r="Q779" s="272"/>
      <c r="R779" s="272"/>
      <c r="S779" s="272"/>
      <c r="T779" s="272"/>
      <c r="U779" s="272"/>
      <c r="V779" s="272"/>
      <c r="W779" s="272"/>
      <c r="X779" s="272"/>
      <c r="Y779" s="272"/>
      <c r="Z779" s="272"/>
    </row>
    <row r="780" spans="1:26" ht="15.75" customHeight="1">
      <c r="A780" s="272"/>
      <c r="G780" s="31"/>
      <c r="H780" s="31"/>
      <c r="I780" s="31"/>
      <c r="J780" s="31"/>
      <c r="K780" s="32"/>
      <c r="L780" s="31"/>
      <c r="M780" s="31"/>
      <c r="N780" s="31"/>
      <c r="O780" s="272"/>
      <c r="P780" s="272"/>
      <c r="Q780" s="272"/>
      <c r="R780" s="272"/>
      <c r="S780" s="272"/>
      <c r="T780" s="272"/>
      <c r="U780" s="272"/>
      <c r="V780" s="272"/>
      <c r="W780" s="272"/>
      <c r="X780" s="272"/>
      <c r="Y780" s="272"/>
      <c r="Z780" s="272"/>
    </row>
    <row r="781" spans="1:26" ht="15.75" customHeight="1">
      <c r="A781" s="272"/>
      <c r="G781" s="31"/>
      <c r="H781" s="31"/>
      <c r="I781" s="31"/>
      <c r="J781" s="31"/>
      <c r="K781" s="32"/>
      <c r="L781" s="31"/>
      <c r="M781" s="31"/>
      <c r="N781" s="31"/>
      <c r="O781" s="272"/>
      <c r="P781" s="272"/>
      <c r="Q781" s="272"/>
      <c r="R781" s="272"/>
      <c r="S781" s="272"/>
      <c r="T781" s="272"/>
      <c r="U781" s="272"/>
      <c r="V781" s="272"/>
      <c r="W781" s="272"/>
      <c r="X781" s="272"/>
      <c r="Y781" s="272"/>
      <c r="Z781" s="272"/>
    </row>
    <row r="782" spans="1:26" ht="15.75" customHeight="1">
      <c r="A782" s="272"/>
      <c r="G782" s="31"/>
      <c r="H782" s="31"/>
      <c r="I782" s="31"/>
      <c r="J782" s="31"/>
      <c r="K782" s="32"/>
      <c r="L782" s="31"/>
      <c r="M782" s="31"/>
      <c r="N782" s="31"/>
      <c r="O782" s="272"/>
      <c r="P782" s="272"/>
      <c r="Q782" s="272"/>
      <c r="R782" s="272"/>
      <c r="S782" s="272"/>
      <c r="T782" s="272"/>
      <c r="U782" s="272"/>
      <c r="V782" s="272"/>
      <c r="W782" s="272"/>
      <c r="X782" s="272"/>
      <c r="Y782" s="272"/>
      <c r="Z782" s="272"/>
    </row>
    <row r="783" spans="1:26" ht="15.75" customHeight="1">
      <c r="A783" s="272"/>
      <c r="G783" s="31"/>
      <c r="H783" s="31"/>
      <c r="I783" s="31"/>
      <c r="J783" s="31"/>
      <c r="K783" s="32"/>
      <c r="L783" s="31"/>
      <c r="M783" s="31"/>
      <c r="N783" s="31"/>
      <c r="O783" s="272"/>
      <c r="P783" s="272"/>
      <c r="Q783" s="272"/>
      <c r="R783" s="272"/>
      <c r="S783" s="272"/>
      <c r="T783" s="272"/>
      <c r="U783" s="272"/>
      <c r="V783" s="272"/>
      <c r="W783" s="272"/>
      <c r="X783" s="272"/>
      <c r="Y783" s="272"/>
      <c r="Z783" s="272"/>
    </row>
    <row r="784" spans="1:26" ht="15.75" customHeight="1">
      <c r="A784" s="272"/>
      <c r="G784" s="31"/>
      <c r="H784" s="31"/>
      <c r="I784" s="31"/>
      <c r="J784" s="31"/>
      <c r="K784" s="32"/>
      <c r="L784" s="31"/>
      <c r="M784" s="31"/>
      <c r="N784" s="31"/>
      <c r="O784" s="272"/>
      <c r="P784" s="272"/>
      <c r="Q784" s="272"/>
      <c r="R784" s="272"/>
      <c r="S784" s="272"/>
      <c r="T784" s="272"/>
      <c r="U784" s="272"/>
      <c r="V784" s="272"/>
      <c r="W784" s="272"/>
      <c r="X784" s="272"/>
      <c r="Y784" s="272"/>
      <c r="Z784" s="272"/>
    </row>
    <row r="785" spans="1:26" ht="15.75" customHeight="1">
      <c r="A785" s="272"/>
      <c r="G785" s="31"/>
      <c r="H785" s="31"/>
      <c r="I785" s="31"/>
      <c r="J785" s="31"/>
      <c r="K785" s="32"/>
      <c r="L785" s="31"/>
      <c r="M785" s="31"/>
      <c r="N785" s="31"/>
      <c r="O785" s="272"/>
      <c r="P785" s="272"/>
      <c r="Q785" s="272"/>
      <c r="R785" s="272"/>
      <c r="S785" s="272"/>
      <c r="T785" s="272"/>
      <c r="U785" s="272"/>
      <c r="V785" s="272"/>
      <c r="W785" s="272"/>
      <c r="X785" s="272"/>
      <c r="Y785" s="272"/>
      <c r="Z785" s="272"/>
    </row>
    <row r="786" spans="1:26" ht="15.75" customHeight="1">
      <c r="A786" s="272"/>
      <c r="G786" s="31"/>
      <c r="H786" s="31"/>
      <c r="I786" s="31"/>
      <c r="J786" s="31"/>
      <c r="K786" s="32"/>
      <c r="L786" s="31"/>
      <c r="M786" s="31"/>
      <c r="N786" s="31"/>
      <c r="O786" s="272"/>
      <c r="P786" s="272"/>
      <c r="Q786" s="272"/>
      <c r="R786" s="272"/>
      <c r="S786" s="272"/>
      <c r="T786" s="272"/>
      <c r="U786" s="272"/>
      <c r="V786" s="272"/>
      <c r="W786" s="272"/>
      <c r="X786" s="272"/>
      <c r="Y786" s="272"/>
      <c r="Z786" s="272"/>
    </row>
    <row r="787" spans="1:26" ht="15.75" customHeight="1">
      <c r="A787" s="272"/>
      <c r="G787" s="31"/>
      <c r="H787" s="31"/>
      <c r="I787" s="31"/>
      <c r="J787" s="31"/>
      <c r="K787" s="32"/>
      <c r="L787" s="31"/>
      <c r="M787" s="31"/>
      <c r="N787" s="31"/>
      <c r="O787" s="272"/>
      <c r="P787" s="272"/>
      <c r="Q787" s="272"/>
      <c r="R787" s="272"/>
      <c r="S787" s="272"/>
      <c r="T787" s="272"/>
      <c r="U787" s="272"/>
      <c r="V787" s="272"/>
      <c r="W787" s="272"/>
      <c r="X787" s="272"/>
      <c r="Y787" s="272"/>
      <c r="Z787" s="272"/>
    </row>
    <row r="788" spans="1:26" ht="15.75" customHeight="1">
      <c r="A788" s="272"/>
      <c r="G788" s="31"/>
      <c r="H788" s="31"/>
      <c r="I788" s="31"/>
      <c r="J788" s="31"/>
      <c r="K788" s="32"/>
      <c r="L788" s="31"/>
      <c r="M788" s="31"/>
      <c r="N788" s="31"/>
      <c r="O788" s="272"/>
      <c r="P788" s="272"/>
      <c r="Q788" s="272"/>
      <c r="R788" s="272"/>
      <c r="S788" s="272"/>
      <c r="T788" s="272"/>
      <c r="U788" s="272"/>
      <c r="V788" s="272"/>
      <c r="W788" s="272"/>
      <c r="X788" s="272"/>
      <c r="Y788" s="272"/>
      <c r="Z788" s="272"/>
    </row>
    <row r="789" spans="1:26" ht="15.75" customHeight="1">
      <c r="A789" s="272"/>
      <c r="G789" s="31"/>
      <c r="H789" s="31"/>
      <c r="I789" s="31"/>
      <c r="J789" s="31"/>
      <c r="K789" s="32"/>
      <c r="L789" s="31"/>
      <c r="M789" s="31"/>
      <c r="N789" s="31"/>
      <c r="O789" s="272"/>
      <c r="P789" s="272"/>
      <c r="Q789" s="272"/>
      <c r="R789" s="272"/>
      <c r="S789" s="272"/>
      <c r="T789" s="272"/>
      <c r="U789" s="272"/>
      <c r="V789" s="272"/>
      <c r="W789" s="272"/>
      <c r="X789" s="272"/>
      <c r="Y789" s="272"/>
      <c r="Z789" s="272"/>
    </row>
    <row r="790" spans="1:26" ht="15.75" customHeight="1">
      <c r="A790" s="272"/>
      <c r="G790" s="31"/>
      <c r="H790" s="31"/>
      <c r="I790" s="31"/>
      <c r="J790" s="31"/>
      <c r="K790" s="32"/>
      <c r="L790" s="31"/>
      <c r="M790" s="31"/>
      <c r="N790" s="31"/>
      <c r="O790" s="272"/>
      <c r="P790" s="272"/>
      <c r="Q790" s="272"/>
      <c r="R790" s="272"/>
      <c r="S790" s="272"/>
      <c r="T790" s="272"/>
      <c r="U790" s="272"/>
      <c r="V790" s="272"/>
      <c r="W790" s="272"/>
      <c r="X790" s="272"/>
      <c r="Y790" s="272"/>
      <c r="Z790" s="272"/>
    </row>
    <row r="791" spans="1:26" ht="15.75" customHeight="1">
      <c r="A791" s="272"/>
      <c r="G791" s="31"/>
      <c r="H791" s="31"/>
      <c r="I791" s="31"/>
      <c r="J791" s="31"/>
      <c r="K791" s="32"/>
      <c r="L791" s="31"/>
      <c r="M791" s="31"/>
      <c r="N791" s="31"/>
      <c r="O791" s="272"/>
      <c r="P791" s="272"/>
      <c r="Q791" s="272"/>
      <c r="R791" s="272"/>
      <c r="S791" s="272"/>
      <c r="T791" s="272"/>
      <c r="U791" s="272"/>
      <c r="V791" s="272"/>
      <c r="W791" s="272"/>
      <c r="X791" s="272"/>
      <c r="Y791" s="272"/>
      <c r="Z791" s="272"/>
    </row>
    <row r="792" spans="1:26" ht="15.75" customHeight="1">
      <c r="A792" s="272"/>
      <c r="G792" s="31"/>
      <c r="H792" s="31"/>
      <c r="I792" s="31"/>
      <c r="J792" s="31"/>
      <c r="K792" s="32"/>
      <c r="L792" s="31"/>
      <c r="M792" s="31"/>
      <c r="N792" s="31"/>
      <c r="O792" s="272"/>
      <c r="P792" s="272"/>
      <c r="Q792" s="272"/>
      <c r="R792" s="272"/>
      <c r="S792" s="272"/>
      <c r="T792" s="272"/>
      <c r="U792" s="272"/>
      <c r="V792" s="272"/>
      <c r="W792" s="272"/>
      <c r="X792" s="272"/>
      <c r="Y792" s="272"/>
      <c r="Z792" s="272"/>
    </row>
    <row r="793" spans="1:26" ht="15.75" customHeight="1">
      <c r="A793" s="272"/>
      <c r="G793" s="31"/>
      <c r="H793" s="31"/>
      <c r="I793" s="31"/>
      <c r="J793" s="31"/>
      <c r="K793" s="32"/>
      <c r="L793" s="31"/>
      <c r="M793" s="31"/>
      <c r="N793" s="31"/>
      <c r="O793" s="272"/>
      <c r="P793" s="272"/>
      <c r="Q793" s="272"/>
      <c r="R793" s="272"/>
      <c r="S793" s="272"/>
      <c r="T793" s="272"/>
      <c r="U793" s="272"/>
      <c r="V793" s="272"/>
      <c r="W793" s="272"/>
      <c r="X793" s="272"/>
      <c r="Y793" s="272"/>
      <c r="Z793" s="272"/>
    </row>
    <row r="794" spans="1:26" ht="15.75" customHeight="1">
      <c r="A794" s="272"/>
      <c r="G794" s="31"/>
      <c r="H794" s="31"/>
      <c r="I794" s="31"/>
      <c r="J794" s="31"/>
      <c r="K794" s="32"/>
      <c r="L794" s="31"/>
      <c r="M794" s="31"/>
      <c r="N794" s="31"/>
      <c r="O794" s="272"/>
      <c r="P794" s="272"/>
      <c r="Q794" s="272"/>
      <c r="R794" s="272"/>
      <c r="S794" s="272"/>
      <c r="T794" s="272"/>
      <c r="U794" s="272"/>
      <c r="V794" s="272"/>
      <c r="W794" s="272"/>
      <c r="X794" s="272"/>
      <c r="Y794" s="272"/>
      <c r="Z794" s="272"/>
    </row>
    <row r="795" spans="1:26" ht="15.75" customHeight="1">
      <c r="A795" s="272"/>
      <c r="G795" s="31"/>
      <c r="H795" s="31"/>
      <c r="I795" s="31"/>
      <c r="J795" s="31"/>
      <c r="K795" s="32"/>
      <c r="L795" s="31"/>
      <c r="M795" s="31"/>
      <c r="N795" s="31"/>
      <c r="O795" s="272"/>
      <c r="P795" s="272"/>
      <c r="Q795" s="272"/>
      <c r="R795" s="272"/>
      <c r="S795" s="272"/>
      <c r="T795" s="272"/>
      <c r="U795" s="272"/>
      <c r="V795" s="272"/>
      <c r="W795" s="272"/>
      <c r="X795" s="272"/>
      <c r="Y795" s="272"/>
      <c r="Z795" s="272"/>
    </row>
    <row r="796" spans="1:26" ht="15.75" customHeight="1">
      <c r="A796" s="272"/>
      <c r="G796" s="31"/>
      <c r="H796" s="31"/>
      <c r="I796" s="31"/>
      <c r="J796" s="31"/>
      <c r="K796" s="32"/>
      <c r="L796" s="31"/>
      <c r="M796" s="31"/>
      <c r="N796" s="31"/>
      <c r="O796" s="272"/>
      <c r="P796" s="272"/>
      <c r="Q796" s="272"/>
      <c r="R796" s="272"/>
      <c r="S796" s="272"/>
      <c r="T796" s="272"/>
      <c r="U796" s="272"/>
      <c r="V796" s="272"/>
      <c r="W796" s="272"/>
      <c r="X796" s="272"/>
      <c r="Y796" s="272"/>
      <c r="Z796" s="272"/>
    </row>
    <row r="797" spans="1:26" ht="15.75" customHeight="1">
      <c r="A797" s="272"/>
      <c r="G797" s="31"/>
      <c r="H797" s="31"/>
      <c r="I797" s="31"/>
      <c r="J797" s="31"/>
      <c r="K797" s="32"/>
      <c r="L797" s="31"/>
      <c r="M797" s="31"/>
      <c r="N797" s="31"/>
      <c r="O797" s="272"/>
      <c r="P797" s="272"/>
      <c r="Q797" s="272"/>
      <c r="R797" s="272"/>
      <c r="S797" s="272"/>
      <c r="T797" s="272"/>
      <c r="U797" s="272"/>
      <c r="V797" s="272"/>
      <c r="W797" s="272"/>
      <c r="X797" s="272"/>
      <c r="Y797" s="272"/>
      <c r="Z797" s="272"/>
    </row>
    <row r="798" spans="1:26" ht="15.75" customHeight="1">
      <c r="A798" s="272"/>
      <c r="G798" s="31"/>
      <c r="H798" s="31"/>
      <c r="I798" s="31"/>
      <c r="J798" s="31"/>
      <c r="K798" s="32"/>
      <c r="L798" s="31"/>
      <c r="M798" s="31"/>
      <c r="N798" s="31"/>
      <c r="O798" s="272"/>
      <c r="P798" s="272"/>
      <c r="Q798" s="272"/>
      <c r="R798" s="272"/>
      <c r="S798" s="272"/>
      <c r="T798" s="272"/>
      <c r="U798" s="272"/>
      <c r="V798" s="272"/>
      <c r="W798" s="272"/>
      <c r="X798" s="272"/>
      <c r="Y798" s="272"/>
      <c r="Z798" s="272"/>
    </row>
    <row r="799" spans="1:26" ht="15.75" customHeight="1">
      <c r="A799" s="272"/>
      <c r="G799" s="31"/>
      <c r="H799" s="31"/>
      <c r="I799" s="31"/>
      <c r="J799" s="31"/>
      <c r="K799" s="32"/>
      <c r="L799" s="31"/>
      <c r="M799" s="31"/>
      <c r="N799" s="31"/>
      <c r="O799" s="272"/>
      <c r="P799" s="272"/>
      <c r="Q799" s="272"/>
      <c r="R799" s="272"/>
      <c r="S799" s="272"/>
      <c r="T799" s="272"/>
      <c r="U799" s="272"/>
      <c r="V799" s="272"/>
      <c r="W799" s="272"/>
      <c r="X799" s="272"/>
      <c r="Y799" s="272"/>
      <c r="Z799" s="272"/>
    </row>
    <row r="800" spans="1:26" ht="15.75" customHeight="1">
      <c r="A800" s="272"/>
      <c r="G800" s="31"/>
      <c r="H800" s="31"/>
      <c r="I800" s="31"/>
      <c r="J800" s="31"/>
      <c r="K800" s="32"/>
      <c r="L800" s="31"/>
      <c r="M800" s="31"/>
      <c r="N800" s="31"/>
      <c r="O800" s="272"/>
      <c r="P800" s="272"/>
      <c r="Q800" s="272"/>
      <c r="R800" s="272"/>
      <c r="S800" s="272"/>
      <c r="T800" s="272"/>
      <c r="U800" s="272"/>
      <c r="V800" s="272"/>
      <c r="W800" s="272"/>
      <c r="X800" s="272"/>
      <c r="Y800" s="272"/>
      <c r="Z800" s="272"/>
    </row>
    <row r="801" spans="1:26" ht="15.75" customHeight="1">
      <c r="A801" s="272"/>
      <c r="G801" s="31"/>
      <c r="H801" s="31"/>
      <c r="I801" s="31"/>
      <c r="J801" s="31"/>
      <c r="K801" s="32"/>
      <c r="L801" s="31"/>
      <c r="M801" s="31"/>
      <c r="N801" s="31"/>
      <c r="O801" s="272"/>
      <c r="P801" s="272"/>
      <c r="Q801" s="272"/>
      <c r="R801" s="272"/>
      <c r="S801" s="272"/>
      <c r="T801" s="272"/>
      <c r="U801" s="272"/>
      <c r="V801" s="272"/>
      <c r="W801" s="272"/>
      <c r="X801" s="272"/>
      <c r="Y801" s="272"/>
      <c r="Z801" s="272"/>
    </row>
    <row r="802" spans="1:26" ht="15.75" customHeight="1">
      <c r="A802" s="272"/>
      <c r="G802" s="31"/>
      <c r="H802" s="31"/>
      <c r="I802" s="31"/>
      <c r="J802" s="31"/>
      <c r="K802" s="32"/>
      <c r="L802" s="31"/>
      <c r="M802" s="31"/>
      <c r="N802" s="31"/>
      <c r="O802" s="272"/>
      <c r="P802" s="272"/>
      <c r="Q802" s="272"/>
      <c r="R802" s="272"/>
      <c r="S802" s="272"/>
      <c r="T802" s="272"/>
      <c r="U802" s="272"/>
      <c r="V802" s="272"/>
      <c r="W802" s="272"/>
      <c r="X802" s="272"/>
      <c r="Y802" s="272"/>
      <c r="Z802" s="272"/>
    </row>
    <row r="803" spans="1:26" ht="15.75" customHeight="1">
      <c r="A803" s="272"/>
      <c r="G803" s="31"/>
      <c r="H803" s="31"/>
      <c r="I803" s="31"/>
      <c r="J803" s="31"/>
      <c r="K803" s="32"/>
      <c r="L803" s="31"/>
      <c r="M803" s="31"/>
      <c r="N803" s="31"/>
      <c r="O803" s="272"/>
      <c r="P803" s="272"/>
      <c r="Q803" s="272"/>
      <c r="R803" s="272"/>
      <c r="S803" s="272"/>
      <c r="T803" s="272"/>
      <c r="U803" s="272"/>
      <c r="V803" s="272"/>
      <c r="W803" s="272"/>
      <c r="X803" s="272"/>
      <c r="Y803" s="272"/>
      <c r="Z803" s="272"/>
    </row>
    <row r="804" spans="1:26" ht="15.75" customHeight="1">
      <c r="A804" s="272"/>
      <c r="G804" s="31"/>
      <c r="H804" s="31"/>
      <c r="I804" s="31"/>
      <c r="J804" s="31"/>
      <c r="K804" s="32"/>
      <c r="L804" s="31"/>
      <c r="M804" s="31"/>
      <c r="N804" s="31"/>
      <c r="O804" s="272"/>
      <c r="P804" s="272"/>
      <c r="Q804" s="272"/>
      <c r="R804" s="272"/>
      <c r="S804" s="272"/>
      <c r="T804" s="272"/>
      <c r="U804" s="272"/>
      <c r="V804" s="272"/>
      <c r="W804" s="272"/>
      <c r="X804" s="272"/>
      <c r="Y804" s="272"/>
      <c r="Z804" s="272"/>
    </row>
    <row r="805" spans="1:26" ht="15.75" customHeight="1">
      <c r="A805" s="272"/>
      <c r="G805" s="31"/>
      <c r="H805" s="31"/>
      <c r="I805" s="31"/>
      <c r="J805" s="31"/>
      <c r="K805" s="32"/>
      <c r="L805" s="31"/>
      <c r="M805" s="31"/>
      <c r="N805" s="31"/>
      <c r="O805" s="272"/>
      <c r="P805" s="272"/>
      <c r="Q805" s="272"/>
      <c r="R805" s="272"/>
      <c r="S805" s="272"/>
      <c r="T805" s="272"/>
      <c r="U805" s="272"/>
      <c r="V805" s="272"/>
      <c r="W805" s="272"/>
      <c r="X805" s="272"/>
      <c r="Y805" s="272"/>
      <c r="Z805" s="272"/>
    </row>
    <row r="806" spans="1:26" ht="15.75" customHeight="1">
      <c r="A806" s="272"/>
      <c r="G806" s="31"/>
      <c r="H806" s="31"/>
      <c r="I806" s="31"/>
      <c r="J806" s="31"/>
      <c r="K806" s="32"/>
      <c r="L806" s="31"/>
      <c r="M806" s="31"/>
      <c r="N806" s="31"/>
      <c r="O806" s="272"/>
      <c r="P806" s="272"/>
      <c r="Q806" s="272"/>
      <c r="R806" s="272"/>
      <c r="S806" s="272"/>
      <c r="T806" s="272"/>
      <c r="U806" s="272"/>
      <c r="V806" s="272"/>
      <c r="W806" s="272"/>
      <c r="X806" s="272"/>
      <c r="Y806" s="272"/>
      <c r="Z806" s="272"/>
    </row>
    <row r="807" spans="1:26" ht="15.75" customHeight="1">
      <c r="A807" s="272"/>
      <c r="G807" s="31"/>
      <c r="H807" s="31"/>
      <c r="I807" s="31"/>
      <c r="J807" s="31"/>
      <c r="K807" s="32"/>
      <c r="L807" s="31"/>
      <c r="M807" s="31"/>
      <c r="N807" s="31"/>
      <c r="O807" s="272"/>
      <c r="P807" s="272"/>
      <c r="Q807" s="272"/>
      <c r="R807" s="272"/>
      <c r="S807" s="272"/>
      <c r="T807" s="272"/>
      <c r="U807" s="272"/>
      <c r="V807" s="272"/>
      <c r="W807" s="272"/>
      <c r="X807" s="272"/>
      <c r="Y807" s="272"/>
      <c r="Z807" s="272"/>
    </row>
    <row r="808" spans="1:26" ht="15.75" customHeight="1">
      <c r="A808" s="272"/>
      <c r="G808" s="31"/>
      <c r="H808" s="31"/>
      <c r="I808" s="31"/>
      <c r="J808" s="31"/>
      <c r="K808" s="32"/>
      <c r="L808" s="31"/>
      <c r="M808" s="31"/>
      <c r="N808" s="31"/>
      <c r="O808" s="272"/>
      <c r="P808" s="272"/>
      <c r="Q808" s="272"/>
      <c r="R808" s="272"/>
      <c r="S808" s="272"/>
      <c r="T808" s="272"/>
      <c r="U808" s="272"/>
      <c r="V808" s="272"/>
      <c r="W808" s="272"/>
      <c r="X808" s="272"/>
      <c r="Y808" s="272"/>
      <c r="Z808" s="272"/>
    </row>
    <row r="809" spans="1:26" ht="15.75" customHeight="1">
      <c r="A809" s="272"/>
      <c r="G809" s="31"/>
      <c r="H809" s="31"/>
      <c r="I809" s="31"/>
      <c r="J809" s="31"/>
      <c r="K809" s="32"/>
      <c r="L809" s="31"/>
      <c r="M809" s="31"/>
      <c r="N809" s="31"/>
      <c r="O809" s="272"/>
      <c r="P809" s="272"/>
      <c r="Q809" s="272"/>
      <c r="R809" s="272"/>
      <c r="S809" s="272"/>
      <c r="T809" s="272"/>
      <c r="U809" s="272"/>
      <c r="V809" s="272"/>
      <c r="W809" s="272"/>
      <c r="X809" s="272"/>
      <c r="Y809" s="272"/>
      <c r="Z809" s="272"/>
    </row>
    <row r="810" spans="1:26" ht="15.75" customHeight="1">
      <c r="A810" s="272"/>
      <c r="G810" s="31"/>
      <c r="H810" s="31"/>
      <c r="I810" s="31"/>
      <c r="J810" s="31"/>
      <c r="K810" s="32"/>
      <c r="L810" s="31"/>
      <c r="M810" s="31"/>
      <c r="N810" s="31"/>
      <c r="O810" s="272"/>
      <c r="P810" s="272"/>
      <c r="Q810" s="272"/>
      <c r="R810" s="272"/>
      <c r="S810" s="272"/>
      <c r="T810" s="272"/>
      <c r="U810" s="272"/>
      <c r="V810" s="272"/>
      <c r="W810" s="272"/>
      <c r="X810" s="272"/>
      <c r="Y810" s="272"/>
      <c r="Z810" s="272"/>
    </row>
    <row r="811" spans="1:26" ht="15.75" customHeight="1">
      <c r="A811" s="272"/>
      <c r="G811" s="31"/>
      <c r="H811" s="31"/>
      <c r="I811" s="31"/>
      <c r="J811" s="31"/>
      <c r="K811" s="32"/>
      <c r="L811" s="31"/>
      <c r="M811" s="31"/>
      <c r="N811" s="31"/>
      <c r="O811" s="272"/>
      <c r="P811" s="272"/>
      <c r="Q811" s="272"/>
      <c r="R811" s="272"/>
      <c r="S811" s="272"/>
      <c r="T811" s="272"/>
      <c r="U811" s="272"/>
      <c r="V811" s="272"/>
      <c r="W811" s="272"/>
      <c r="X811" s="272"/>
      <c r="Y811" s="272"/>
      <c r="Z811" s="272"/>
    </row>
    <row r="812" spans="1:26" ht="15.75" customHeight="1">
      <c r="A812" s="272"/>
      <c r="G812" s="31"/>
      <c r="H812" s="31"/>
      <c r="I812" s="31"/>
      <c r="J812" s="31"/>
      <c r="K812" s="32"/>
      <c r="L812" s="31"/>
      <c r="M812" s="31"/>
      <c r="N812" s="31"/>
      <c r="O812" s="272"/>
      <c r="P812" s="272"/>
      <c r="Q812" s="272"/>
      <c r="R812" s="272"/>
      <c r="S812" s="272"/>
      <c r="T812" s="272"/>
      <c r="U812" s="272"/>
      <c r="V812" s="272"/>
      <c r="W812" s="272"/>
      <c r="X812" s="272"/>
      <c r="Y812" s="272"/>
      <c r="Z812" s="272"/>
    </row>
    <row r="813" spans="1:26" ht="15.75" customHeight="1">
      <c r="A813" s="272"/>
      <c r="G813" s="31"/>
      <c r="H813" s="31"/>
      <c r="I813" s="31"/>
      <c r="J813" s="31"/>
      <c r="K813" s="32"/>
      <c r="L813" s="31"/>
      <c r="M813" s="31"/>
      <c r="N813" s="31"/>
      <c r="O813" s="272"/>
      <c r="P813" s="272"/>
      <c r="Q813" s="272"/>
      <c r="R813" s="272"/>
      <c r="S813" s="272"/>
      <c r="T813" s="272"/>
      <c r="U813" s="272"/>
      <c r="V813" s="272"/>
      <c r="W813" s="272"/>
      <c r="X813" s="272"/>
      <c r="Y813" s="272"/>
      <c r="Z813" s="272"/>
    </row>
    <row r="814" spans="1:26" ht="15.75" customHeight="1">
      <c r="A814" s="272"/>
      <c r="G814" s="31"/>
      <c r="H814" s="31"/>
      <c r="I814" s="31"/>
      <c r="J814" s="31"/>
      <c r="K814" s="32"/>
      <c r="L814" s="31"/>
      <c r="M814" s="31"/>
      <c r="N814" s="31"/>
      <c r="O814" s="272"/>
      <c r="P814" s="272"/>
      <c r="Q814" s="272"/>
      <c r="R814" s="272"/>
      <c r="S814" s="272"/>
      <c r="T814" s="272"/>
      <c r="U814" s="272"/>
      <c r="V814" s="272"/>
      <c r="W814" s="272"/>
      <c r="X814" s="272"/>
      <c r="Y814" s="272"/>
      <c r="Z814" s="272"/>
    </row>
    <row r="815" spans="1:26" ht="15.75" customHeight="1">
      <c r="A815" s="272"/>
      <c r="G815" s="31"/>
      <c r="H815" s="31"/>
      <c r="I815" s="31"/>
      <c r="J815" s="31"/>
      <c r="K815" s="32"/>
      <c r="L815" s="31"/>
      <c r="M815" s="31"/>
      <c r="N815" s="31"/>
      <c r="O815" s="272"/>
      <c r="P815" s="272"/>
      <c r="Q815" s="272"/>
      <c r="R815" s="272"/>
      <c r="S815" s="272"/>
      <c r="T815" s="272"/>
      <c r="U815" s="272"/>
      <c r="V815" s="272"/>
      <c r="W815" s="272"/>
      <c r="X815" s="272"/>
      <c r="Y815" s="272"/>
      <c r="Z815" s="272"/>
    </row>
    <row r="816" spans="1:26" ht="15.75" customHeight="1">
      <c r="A816" s="272"/>
      <c r="G816" s="31"/>
      <c r="H816" s="31"/>
      <c r="I816" s="31"/>
      <c r="J816" s="31"/>
      <c r="K816" s="32"/>
      <c r="L816" s="31"/>
      <c r="M816" s="31"/>
      <c r="N816" s="31"/>
      <c r="O816" s="272"/>
      <c r="P816" s="272"/>
      <c r="Q816" s="272"/>
      <c r="R816" s="272"/>
      <c r="S816" s="272"/>
      <c r="T816" s="272"/>
      <c r="U816" s="272"/>
      <c r="V816" s="272"/>
      <c r="W816" s="272"/>
      <c r="X816" s="272"/>
      <c r="Y816" s="272"/>
      <c r="Z816" s="272"/>
    </row>
    <row r="817" spans="1:26" ht="15.75" customHeight="1">
      <c r="A817" s="272"/>
      <c r="G817" s="31"/>
      <c r="H817" s="31"/>
      <c r="I817" s="31"/>
      <c r="J817" s="31"/>
      <c r="K817" s="32"/>
      <c r="L817" s="31"/>
      <c r="M817" s="31"/>
      <c r="N817" s="31"/>
      <c r="O817" s="272"/>
      <c r="P817" s="272"/>
      <c r="Q817" s="272"/>
      <c r="R817" s="272"/>
      <c r="S817" s="272"/>
      <c r="T817" s="272"/>
      <c r="U817" s="272"/>
      <c r="V817" s="272"/>
      <c r="W817" s="272"/>
      <c r="X817" s="272"/>
      <c r="Y817" s="272"/>
      <c r="Z817" s="272"/>
    </row>
    <row r="818" spans="1:26" ht="15.75" customHeight="1">
      <c r="A818" s="272"/>
      <c r="G818" s="31"/>
      <c r="H818" s="31"/>
      <c r="I818" s="31"/>
      <c r="J818" s="31"/>
      <c r="K818" s="32"/>
      <c r="L818" s="31"/>
      <c r="M818" s="31"/>
      <c r="N818" s="31"/>
      <c r="O818" s="272"/>
      <c r="P818" s="272"/>
      <c r="Q818" s="272"/>
      <c r="R818" s="272"/>
      <c r="S818" s="272"/>
      <c r="T818" s="272"/>
      <c r="U818" s="272"/>
      <c r="V818" s="272"/>
      <c r="W818" s="272"/>
      <c r="X818" s="272"/>
      <c r="Y818" s="272"/>
      <c r="Z818" s="272"/>
    </row>
    <row r="819" spans="1:26" ht="15.75" customHeight="1">
      <c r="A819" s="272"/>
      <c r="G819" s="31"/>
      <c r="H819" s="31"/>
      <c r="I819" s="31"/>
      <c r="J819" s="31"/>
      <c r="K819" s="32"/>
      <c r="L819" s="31"/>
      <c r="M819" s="31"/>
      <c r="N819" s="31"/>
      <c r="O819" s="272"/>
      <c r="P819" s="272"/>
      <c r="Q819" s="272"/>
      <c r="R819" s="272"/>
      <c r="S819" s="272"/>
      <c r="T819" s="272"/>
      <c r="U819" s="272"/>
      <c r="V819" s="272"/>
      <c r="W819" s="272"/>
      <c r="X819" s="272"/>
      <c r="Y819" s="272"/>
      <c r="Z819" s="272"/>
    </row>
    <row r="820" spans="1:26" ht="15.75" customHeight="1">
      <c r="A820" s="272"/>
      <c r="G820" s="31"/>
      <c r="H820" s="31"/>
      <c r="I820" s="31"/>
      <c r="J820" s="31"/>
      <c r="K820" s="32"/>
      <c r="L820" s="31"/>
      <c r="M820" s="31"/>
      <c r="N820" s="31"/>
      <c r="O820" s="272"/>
      <c r="P820" s="272"/>
      <c r="Q820" s="272"/>
      <c r="R820" s="272"/>
      <c r="S820" s="272"/>
      <c r="T820" s="272"/>
      <c r="U820" s="272"/>
      <c r="V820" s="272"/>
      <c r="W820" s="272"/>
      <c r="X820" s="272"/>
      <c r="Y820" s="272"/>
      <c r="Z820" s="272"/>
    </row>
    <row r="821" spans="1:26" ht="15.75" customHeight="1">
      <c r="A821" s="272"/>
      <c r="G821" s="31"/>
      <c r="H821" s="31"/>
      <c r="I821" s="31"/>
      <c r="J821" s="31"/>
      <c r="K821" s="32"/>
      <c r="L821" s="31"/>
      <c r="M821" s="31"/>
      <c r="N821" s="31"/>
      <c r="O821" s="272"/>
      <c r="P821" s="272"/>
      <c r="Q821" s="272"/>
      <c r="R821" s="272"/>
      <c r="S821" s="272"/>
      <c r="T821" s="272"/>
      <c r="U821" s="272"/>
      <c r="V821" s="272"/>
      <c r="W821" s="272"/>
      <c r="X821" s="272"/>
      <c r="Y821" s="272"/>
      <c r="Z821" s="272"/>
    </row>
    <row r="822" spans="1:26" ht="15.75" customHeight="1">
      <c r="A822" s="272"/>
      <c r="G822" s="31"/>
      <c r="H822" s="31"/>
      <c r="I822" s="31"/>
      <c r="J822" s="31"/>
      <c r="K822" s="32"/>
      <c r="L822" s="31"/>
      <c r="M822" s="31"/>
      <c r="N822" s="31"/>
      <c r="O822" s="272"/>
      <c r="P822" s="272"/>
      <c r="Q822" s="272"/>
      <c r="R822" s="272"/>
      <c r="S822" s="272"/>
      <c r="T822" s="272"/>
      <c r="U822" s="272"/>
      <c r="V822" s="272"/>
      <c r="W822" s="272"/>
      <c r="X822" s="272"/>
      <c r="Y822" s="272"/>
      <c r="Z822" s="272"/>
    </row>
    <row r="823" spans="1:26" ht="15.75" customHeight="1">
      <c r="A823" s="272"/>
      <c r="G823" s="31"/>
      <c r="H823" s="31"/>
      <c r="I823" s="31"/>
      <c r="J823" s="31"/>
      <c r="K823" s="32"/>
      <c r="L823" s="31"/>
      <c r="M823" s="31"/>
      <c r="N823" s="31"/>
      <c r="O823" s="272"/>
      <c r="P823" s="272"/>
      <c r="Q823" s="272"/>
      <c r="R823" s="272"/>
      <c r="S823" s="272"/>
      <c r="T823" s="272"/>
      <c r="U823" s="272"/>
      <c r="V823" s="272"/>
      <c r="W823" s="272"/>
      <c r="X823" s="272"/>
      <c r="Y823" s="272"/>
      <c r="Z823" s="272"/>
    </row>
    <row r="824" spans="1:26" ht="15.75" customHeight="1">
      <c r="A824" s="272"/>
      <c r="G824" s="31"/>
      <c r="H824" s="31"/>
      <c r="I824" s="31"/>
      <c r="J824" s="31"/>
      <c r="K824" s="32"/>
      <c r="L824" s="31"/>
      <c r="M824" s="31"/>
      <c r="N824" s="31"/>
      <c r="O824" s="272"/>
      <c r="P824" s="272"/>
      <c r="Q824" s="272"/>
      <c r="R824" s="272"/>
      <c r="S824" s="272"/>
      <c r="T824" s="272"/>
      <c r="U824" s="272"/>
      <c r="V824" s="272"/>
      <c r="W824" s="272"/>
      <c r="X824" s="272"/>
      <c r="Y824" s="272"/>
      <c r="Z824" s="272"/>
    </row>
    <row r="825" spans="1:26" ht="15.75" customHeight="1">
      <c r="A825" s="272"/>
      <c r="G825" s="31"/>
      <c r="H825" s="31"/>
      <c r="I825" s="31"/>
      <c r="J825" s="31"/>
      <c r="K825" s="32"/>
      <c r="L825" s="31"/>
      <c r="M825" s="31"/>
      <c r="N825" s="31"/>
      <c r="O825" s="272"/>
      <c r="P825" s="272"/>
      <c r="Q825" s="272"/>
      <c r="R825" s="272"/>
      <c r="S825" s="272"/>
      <c r="T825" s="272"/>
      <c r="U825" s="272"/>
      <c r="V825" s="272"/>
      <c r="W825" s="272"/>
      <c r="X825" s="272"/>
      <c r="Y825" s="272"/>
      <c r="Z825" s="272"/>
    </row>
    <row r="826" spans="1:26" ht="15.75" customHeight="1">
      <c r="A826" s="272"/>
      <c r="G826" s="31"/>
      <c r="H826" s="31"/>
      <c r="I826" s="31"/>
      <c r="J826" s="31"/>
      <c r="K826" s="32"/>
      <c r="L826" s="31"/>
      <c r="M826" s="31"/>
      <c r="N826" s="31"/>
      <c r="O826" s="272"/>
      <c r="P826" s="272"/>
      <c r="Q826" s="272"/>
      <c r="R826" s="272"/>
      <c r="S826" s="272"/>
      <c r="T826" s="272"/>
      <c r="U826" s="272"/>
      <c r="V826" s="272"/>
      <c r="W826" s="272"/>
      <c r="X826" s="272"/>
      <c r="Y826" s="272"/>
      <c r="Z826" s="272"/>
    </row>
    <row r="827" spans="1:26" ht="15.75" customHeight="1">
      <c r="A827" s="272"/>
      <c r="G827" s="31"/>
      <c r="H827" s="31"/>
      <c r="I827" s="31"/>
      <c r="J827" s="31"/>
      <c r="K827" s="32"/>
      <c r="L827" s="31"/>
      <c r="M827" s="31"/>
      <c r="N827" s="31"/>
      <c r="O827" s="272"/>
      <c r="P827" s="272"/>
      <c r="Q827" s="272"/>
      <c r="R827" s="272"/>
      <c r="S827" s="272"/>
      <c r="T827" s="272"/>
      <c r="U827" s="272"/>
      <c r="V827" s="272"/>
      <c r="W827" s="272"/>
      <c r="X827" s="272"/>
      <c r="Y827" s="272"/>
      <c r="Z827" s="272"/>
    </row>
    <row r="828" spans="1:26" ht="15.75" customHeight="1">
      <c r="A828" s="272"/>
      <c r="G828" s="31"/>
      <c r="H828" s="31"/>
      <c r="I828" s="31"/>
      <c r="J828" s="31"/>
      <c r="K828" s="32"/>
      <c r="L828" s="31"/>
      <c r="M828" s="31"/>
      <c r="N828" s="31"/>
      <c r="O828" s="272"/>
      <c r="P828" s="272"/>
      <c r="Q828" s="272"/>
      <c r="R828" s="272"/>
      <c r="S828" s="272"/>
      <c r="T828" s="272"/>
      <c r="U828" s="272"/>
      <c r="V828" s="272"/>
      <c r="W828" s="272"/>
      <c r="X828" s="272"/>
      <c r="Y828" s="272"/>
      <c r="Z828" s="272"/>
    </row>
    <row r="829" spans="1:26" ht="15.75" customHeight="1">
      <c r="A829" s="272"/>
      <c r="G829" s="31"/>
      <c r="H829" s="31"/>
      <c r="I829" s="31"/>
      <c r="J829" s="31"/>
      <c r="K829" s="32"/>
      <c r="L829" s="31"/>
      <c r="M829" s="31"/>
      <c r="N829" s="31"/>
      <c r="O829" s="272"/>
      <c r="P829" s="272"/>
      <c r="Q829" s="272"/>
      <c r="R829" s="272"/>
      <c r="S829" s="272"/>
      <c r="T829" s="272"/>
      <c r="U829" s="272"/>
      <c r="V829" s="272"/>
      <c r="W829" s="272"/>
      <c r="X829" s="272"/>
      <c r="Y829" s="272"/>
      <c r="Z829" s="272"/>
    </row>
    <row r="830" spans="1:26" ht="15.75" customHeight="1">
      <c r="A830" s="272"/>
      <c r="G830" s="31"/>
      <c r="H830" s="31"/>
      <c r="I830" s="31"/>
      <c r="J830" s="31"/>
      <c r="K830" s="32"/>
      <c r="L830" s="31"/>
      <c r="M830" s="31"/>
      <c r="N830" s="31"/>
      <c r="O830" s="272"/>
      <c r="P830" s="272"/>
      <c r="Q830" s="272"/>
      <c r="R830" s="272"/>
      <c r="S830" s="272"/>
      <c r="T830" s="272"/>
      <c r="U830" s="272"/>
      <c r="V830" s="272"/>
      <c r="W830" s="272"/>
      <c r="X830" s="272"/>
      <c r="Y830" s="272"/>
      <c r="Z830" s="272"/>
    </row>
    <row r="831" spans="1:26" ht="15.75" customHeight="1">
      <c r="A831" s="272"/>
      <c r="G831" s="31"/>
      <c r="H831" s="31"/>
      <c r="I831" s="31"/>
      <c r="J831" s="31"/>
      <c r="K831" s="32"/>
      <c r="L831" s="31"/>
      <c r="M831" s="31"/>
      <c r="N831" s="31"/>
      <c r="O831" s="272"/>
      <c r="P831" s="272"/>
      <c r="Q831" s="272"/>
      <c r="R831" s="272"/>
      <c r="S831" s="272"/>
      <c r="T831" s="272"/>
      <c r="U831" s="272"/>
      <c r="V831" s="272"/>
      <c r="W831" s="272"/>
      <c r="X831" s="272"/>
      <c r="Y831" s="272"/>
      <c r="Z831" s="272"/>
    </row>
    <row r="832" spans="1:26" ht="15.75" customHeight="1">
      <c r="A832" s="272"/>
      <c r="G832" s="31"/>
      <c r="H832" s="31"/>
      <c r="I832" s="31"/>
      <c r="J832" s="31"/>
      <c r="K832" s="32"/>
      <c r="L832" s="31"/>
      <c r="M832" s="31"/>
      <c r="N832" s="31"/>
      <c r="O832" s="272"/>
      <c r="P832" s="272"/>
      <c r="Q832" s="272"/>
      <c r="R832" s="272"/>
      <c r="S832" s="272"/>
      <c r="T832" s="272"/>
      <c r="U832" s="272"/>
      <c r="V832" s="272"/>
      <c r="W832" s="272"/>
      <c r="X832" s="272"/>
      <c r="Y832" s="272"/>
      <c r="Z832" s="272"/>
    </row>
    <row r="833" spans="1:26" ht="15.75" customHeight="1">
      <c r="A833" s="272"/>
      <c r="G833" s="31"/>
      <c r="H833" s="31"/>
      <c r="I833" s="31"/>
      <c r="J833" s="31"/>
      <c r="K833" s="32"/>
      <c r="L833" s="31"/>
      <c r="M833" s="31"/>
      <c r="N833" s="31"/>
      <c r="O833" s="272"/>
      <c r="P833" s="272"/>
      <c r="Q833" s="272"/>
      <c r="R833" s="272"/>
      <c r="S833" s="272"/>
      <c r="T833" s="272"/>
      <c r="U833" s="272"/>
      <c r="V833" s="272"/>
      <c r="W833" s="272"/>
      <c r="X833" s="272"/>
      <c r="Y833" s="272"/>
      <c r="Z833" s="272"/>
    </row>
    <row r="834" spans="1:26" ht="15.75" customHeight="1">
      <c r="A834" s="272"/>
      <c r="G834" s="31"/>
      <c r="H834" s="31"/>
      <c r="I834" s="31"/>
      <c r="J834" s="31"/>
      <c r="K834" s="32"/>
      <c r="L834" s="31"/>
      <c r="M834" s="31"/>
      <c r="N834" s="31"/>
      <c r="O834" s="272"/>
      <c r="P834" s="272"/>
      <c r="Q834" s="272"/>
      <c r="R834" s="272"/>
      <c r="S834" s="272"/>
      <c r="T834" s="272"/>
      <c r="U834" s="272"/>
      <c r="V834" s="272"/>
      <c r="W834" s="272"/>
      <c r="X834" s="272"/>
      <c r="Y834" s="272"/>
      <c r="Z834" s="272"/>
    </row>
    <row r="835" spans="1:26" ht="15.75" customHeight="1">
      <c r="A835" s="272"/>
      <c r="G835" s="31"/>
      <c r="H835" s="31"/>
      <c r="I835" s="31"/>
      <c r="J835" s="31"/>
      <c r="K835" s="32"/>
      <c r="L835" s="31"/>
      <c r="M835" s="31"/>
      <c r="N835" s="31"/>
      <c r="O835" s="272"/>
      <c r="P835" s="272"/>
      <c r="Q835" s="272"/>
      <c r="R835" s="272"/>
      <c r="S835" s="272"/>
      <c r="T835" s="272"/>
      <c r="U835" s="272"/>
      <c r="V835" s="272"/>
      <c r="W835" s="272"/>
      <c r="X835" s="272"/>
      <c r="Y835" s="272"/>
      <c r="Z835" s="272"/>
    </row>
    <row r="836" spans="1:26" ht="15.75" customHeight="1">
      <c r="A836" s="272"/>
      <c r="G836" s="31"/>
      <c r="H836" s="31"/>
      <c r="I836" s="31"/>
      <c r="J836" s="31"/>
      <c r="K836" s="32"/>
      <c r="L836" s="31"/>
      <c r="M836" s="31"/>
      <c r="N836" s="31"/>
      <c r="O836" s="272"/>
      <c r="P836" s="272"/>
      <c r="Q836" s="272"/>
      <c r="R836" s="272"/>
      <c r="S836" s="272"/>
      <c r="T836" s="272"/>
      <c r="U836" s="272"/>
      <c r="V836" s="272"/>
      <c r="W836" s="272"/>
      <c r="X836" s="272"/>
      <c r="Y836" s="272"/>
      <c r="Z836" s="272"/>
    </row>
    <row r="837" spans="1:26" ht="15.75" customHeight="1">
      <c r="A837" s="272"/>
      <c r="G837" s="31"/>
      <c r="H837" s="31"/>
      <c r="I837" s="31"/>
      <c r="J837" s="31"/>
      <c r="K837" s="32"/>
      <c r="L837" s="31"/>
      <c r="M837" s="31"/>
      <c r="N837" s="31"/>
      <c r="O837" s="272"/>
      <c r="P837" s="272"/>
      <c r="Q837" s="272"/>
      <c r="R837" s="272"/>
      <c r="S837" s="272"/>
      <c r="T837" s="272"/>
      <c r="U837" s="272"/>
      <c r="V837" s="272"/>
      <c r="W837" s="272"/>
      <c r="X837" s="272"/>
      <c r="Y837" s="272"/>
      <c r="Z837" s="272"/>
    </row>
    <row r="838" spans="1:26" ht="15.75" customHeight="1">
      <c r="A838" s="272"/>
      <c r="G838" s="31"/>
      <c r="H838" s="31"/>
      <c r="I838" s="31"/>
      <c r="J838" s="31"/>
      <c r="K838" s="32"/>
      <c r="L838" s="31"/>
      <c r="M838" s="31"/>
      <c r="N838" s="31"/>
      <c r="O838" s="272"/>
      <c r="P838" s="272"/>
      <c r="Q838" s="272"/>
      <c r="R838" s="272"/>
      <c r="S838" s="272"/>
      <c r="T838" s="272"/>
      <c r="U838" s="272"/>
      <c r="V838" s="272"/>
      <c r="W838" s="272"/>
      <c r="X838" s="272"/>
      <c r="Y838" s="272"/>
      <c r="Z838" s="272"/>
    </row>
    <row r="839" spans="1:26" ht="15.75" customHeight="1">
      <c r="A839" s="272"/>
      <c r="G839" s="31"/>
      <c r="H839" s="31"/>
      <c r="I839" s="31"/>
      <c r="J839" s="31"/>
      <c r="K839" s="32"/>
      <c r="L839" s="31"/>
      <c r="M839" s="31"/>
      <c r="N839" s="31"/>
      <c r="O839" s="272"/>
      <c r="P839" s="272"/>
      <c r="Q839" s="272"/>
      <c r="R839" s="272"/>
      <c r="S839" s="272"/>
      <c r="T839" s="272"/>
      <c r="U839" s="272"/>
      <c r="V839" s="272"/>
      <c r="W839" s="272"/>
      <c r="X839" s="272"/>
      <c r="Y839" s="272"/>
      <c r="Z839" s="272"/>
    </row>
    <row r="840" spans="1:26" ht="15.75" customHeight="1">
      <c r="A840" s="272"/>
      <c r="G840" s="31"/>
      <c r="H840" s="31"/>
      <c r="I840" s="31"/>
      <c r="J840" s="31"/>
      <c r="K840" s="32"/>
      <c r="L840" s="31"/>
      <c r="M840" s="31"/>
      <c r="N840" s="31"/>
      <c r="O840" s="272"/>
      <c r="P840" s="272"/>
      <c r="Q840" s="272"/>
      <c r="R840" s="272"/>
      <c r="S840" s="272"/>
      <c r="T840" s="272"/>
      <c r="U840" s="272"/>
      <c r="V840" s="272"/>
      <c r="W840" s="272"/>
      <c r="X840" s="272"/>
      <c r="Y840" s="272"/>
      <c r="Z840" s="272"/>
    </row>
    <row r="841" spans="1:26" ht="15.75" customHeight="1">
      <c r="A841" s="272"/>
      <c r="G841" s="31"/>
      <c r="H841" s="31"/>
      <c r="I841" s="31"/>
      <c r="J841" s="31"/>
      <c r="K841" s="32"/>
      <c r="L841" s="31"/>
      <c r="M841" s="31"/>
      <c r="N841" s="31"/>
      <c r="O841" s="272"/>
      <c r="P841" s="272"/>
      <c r="Q841" s="272"/>
      <c r="R841" s="272"/>
      <c r="S841" s="272"/>
      <c r="T841" s="272"/>
      <c r="U841" s="272"/>
      <c r="V841" s="272"/>
      <c r="W841" s="272"/>
      <c r="X841" s="272"/>
      <c r="Y841" s="272"/>
      <c r="Z841" s="272"/>
    </row>
    <row r="842" spans="1:26" ht="15.75" customHeight="1">
      <c r="A842" s="272"/>
      <c r="G842" s="31"/>
      <c r="H842" s="31"/>
      <c r="I842" s="31"/>
      <c r="J842" s="31"/>
      <c r="K842" s="32"/>
      <c r="L842" s="31"/>
      <c r="M842" s="31"/>
      <c r="N842" s="31"/>
      <c r="O842" s="272"/>
      <c r="P842" s="272"/>
      <c r="Q842" s="272"/>
      <c r="R842" s="272"/>
      <c r="S842" s="272"/>
      <c r="T842" s="272"/>
      <c r="U842" s="272"/>
      <c r="V842" s="272"/>
      <c r="W842" s="272"/>
      <c r="X842" s="272"/>
      <c r="Y842" s="272"/>
      <c r="Z842" s="272"/>
    </row>
    <row r="843" spans="1:26" ht="15.75" customHeight="1">
      <c r="A843" s="272"/>
      <c r="G843" s="31"/>
      <c r="H843" s="31"/>
      <c r="I843" s="31"/>
      <c r="J843" s="31"/>
      <c r="K843" s="32"/>
      <c r="L843" s="31"/>
      <c r="M843" s="31"/>
      <c r="N843" s="31"/>
      <c r="O843" s="272"/>
      <c r="P843" s="272"/>
      <c r="Q843" s="272"/>
      <c r="R843" s="272"/>
      <c r="S843" s="272"/>
      <c r="T843" s="272"/>
      <c r="U843" s="272"/>
      <c r="V843" s="272"/>
      <c r="W843" s="272"/>
      <c r="X843" s="272"/>
      <c r="Y843" s="272"/>
      <c r="Z843" s="272"/>
    </row>
    <row r="844" spans="1:26" ht="15.75" customHeight="1">
      <c r="A844" s="272"/>
      <c r="G844" s="31"/>
      <c r="H844" s="31"/>
      <c r="I844" s="31"/>
      <c r="J844" s="31"/>
      <c r="K844" s="32"/>
      <c r="L844" s="31"/>
      <c r="M844" s="31"/>
      <c r="N844" s="31"/>
      <c r="O844" s="272"/>
      <c r="P844" s="272"/>
      <c r="Q844" s="272"/>
      <c r="R844" s="272"/>
      <c r="S844" s="272"/>
      <c r="T844" s="272"/>
      <c r="U844" s="272"/>
      <c r="V844" s="272"/>
      <c r="W844" s="272"/>
      <c r="X844" s="272"/>
      <c r="Y844" s="272"/>
      <c r="Z844" s="272"/>
    </row>
    <row r="845" spans="1:26" ht="15.75" customHeight="1">
      <c r="A845" s="272"/>
      <c r="G845" s="31"/>
      <c r="H845" s="31"/>
      <c r="I845" s="31"/>
      <c r="J845" s="31"/>
      <c r="K845" s="32"/>
      <c r="L845" s="31"/>
      <c r="M845" s="31"/>
      <c r="N845" s="31"/>
      <c r="O845" s="272"/>
      <c r="P845" s="272"/>
      <c r="Q845" s="272"/>
      <c r="R845" s="272"/>
      <c r="S845" s="272"/>
      <c r="T845" s="272"/>
      <c r="U845" s="272"/>
      <c r="V845" s="272"/>
      <c r="W845" s="272"/>
      <c r="X845" s="272"/>
      <c r="Y845" s="272"/>
      <c r="Z845" s="272"/>
    </row>
    <row r="846" spans="1:26" ht="15.75" customHeight="1">
      <c r="A846" s="272"/>
      <c r="G846" s="31"/>
      <c r="H846" s="31"/>
      <c r="I846" s="31"/>
      <c r="J846" s="31"/>
      <c r="K846" s="32"/>
      <c r="L846" s="31"/>
      <c r="M846" s="31"/>
      <c r="N846" s="31"/>
      <c r="O846" s="272"/>
      <c r="P846" s="272"/>
      <c r="Q846" s="272"/>
      <c r="R846" s="272"/>
      <c r="S846" s="272"/>
      <c r="T846" s="272"/>
      <c r="U846" s="272"/>
      <c r="V846" s="272"/>
      <c r="W846" s="272"/>
      <c r="X846" s="272"/>
      <c r="Y846" s="272"/>
      <c r="Z846" s="272"/>
    </row>
    <row r="847" spans="1:26" ht="15.75" customHeight="1">
      <c r="A847" s="272"/>
      <c r="G847" s="31"/>
      <c r="H847" s="31"/>
      <c r="I847" s="31"/>
      <c r="J847" s="31"/>
      <c r="K847" s="32"/>
      <c r="L847" s="31"/>
      <c r="M847" s="31"/>
      <c r="N847" s="31"/>
      <c r="O847" s="272"/>
      <c r="P847" s="272"/>
      <c r="Q847" s="272"/>
      <c r="R847" s="272"/>
      <c r="S847" s="272"/>
      <c r="T847" s="272"/>
      <c r="U847" s="272"/>
      <c r="V847" s="272"/>
      <c r="W847" s="272"/>
      <c r="X847" s="272"/>
      <c r="Y847" s="272"/>
      <c r="Z847" s="272"/>
    </row>
    <row r="848" spans="1:26" ht="15.75" customHeight="1">
      <c r="A848" s="272"/>
      <c r="G848" s="31"/>
      <c r="H848" s="31"/>
      <c r="I848" s="31"/>
      <c r="J848" s="31"/>
      <c r="K848" s="32"/>
      <c r="L848" s="31"/>
      <c r="M848" s="31"/>
      <c r="N848" s="31"/>
      <c r="O848" s="272"/>
      <c r="P848" s="272"/>
      <c r="Q848" s="272"/>
      <c r="R848" s="272"/>
      <c r="S848" s="272"/>
      <c r="T848" s="272"/>
      <c r="U848" s="272"/>
      <c r="V848" s="272"/>
      <c r="W848" s="272"/>
      <c r="X848" s="272"/>
      <c r="Y848" s="272"/>
      <c r="Z848" s="272"/>
    </row>
    <row r="849" spans="1:26" ht="15.75" customHeight="1">
      <c r="A849" s="272"/>
      <c r="G849" s="31"/>
      <c r="H849" s="31"/>
      <c r="I849" s="31"/>
      <c r="J849" s="31"/>
      <c r="K849" s="32"/>
      <c r="L849" s="31"/>
      <c r="M849" s="31"/>
      <c r="N849" s="31"/>
      <c r="O849" s="272"/>
      <c r="P849" s="272"/>
      <c r="Q849" s="272"/>
      <c r="R849" s="272"/>
      <c r="S849" s="272"/>
      <c r="T849" s="272"/>
      <c r="U849" s="272"/>
      <c r="V849" s="272"/>
      <c r="W849" s="272"/>
      <c r="X849" s="272"/>
      <c r="Y849" s="272"/>
      <c r="Z849" s="272"/>
    </row>
    <row r="850" spans="1:26" ht="15.75" customHeight="1">
      <c r="A850" s="272"/>
      <c r="G850" s="31"/>
      <c r="H850" s="31"/>
      <c r="I850" s="31"/>
      <c r="J850" s="31"/>
      <c r="K850" s="32"/>
      <c r="L850" s="31"/>
      <c r="M850" s="31"/>
      <c r="N850" s="31"/>
      <c r="O850" s="272"/>
      <c r="P850" s="272"/>
      <c r="Q850" s="272"/>
      <c r="R850" s="272"/>
      <c r="S850" s="272"/>
      <c r="T850" s="272"/>
      <c r="U850" s="272"/>
      <c r="V850" s="272"/>
      <c r="W850" s="272"/>
      <c r="X850" s="272"/>
      <c r="Y850" s="272"/>
      <c r="Z850" s="272"/>
    </row>
    <row r="851" spans="1:26" ht="15.75" customHeight="1">
      <c r="A851" s="272"/>
      <c r="G851" s="31"/>
      <c r="H851" s="31"/>
      <c r="I851" s="31"/>
      <c r="J851" s="31"/>
      <c r="K851" s="32"/>
      <c r="L851" s="31"/>
      <c r="M851" s="31"/>
      <c r="N851" s="31"/>
      <c r="O851" s="272"/>
      <c r="P851" s="272"/>
      <c r="Q851" s="272"/>
      <c r="R851" s="272"/>
      <c r="S851" s="272"/>
      <c r="T851" s="272"/>
      <c r="U851" s="272"/>
      <c r="V851" s="272"/>
      <c r="W851" s="272"/>
      <c r="X851" s="272"/>
      <c r="Y851" s="272"/>
      <c r="Z851" s="272"/>
    </row>
    <row r="852" spans="1:26" ht="15.75" customHeight="1">
      <c r="A852" s="272"/>
      <c r="G852" s="31"/>
      <c r="H852" s="31"/>
      <c r="I852" s="31"/>
      <c r="J852" s="31"/>
      <c r="K852" s="32"/>
      <c r="L852" s="31"/>
      <c r="M852" s="31"/>
      <c r="N852" s="31"/>
      <c r="O852" s="272"/>
      <c r="P852" s="272"/>
      <c r="Q852" s="272"/>
      <c r="R852" s="272"/>
      <c r="S852" s="272"/>
      <c r="T852" s="272"/>
      <c r="U852" s="272"/>
      <c r="V852" s="272"/>
      <c r="W852" s="272"/>
      <c r="X852" s="272"/>
      <c r="Y852" s="272"/>
      <c r="Z852" s="272"/>
    </row>
    <row r="853" spans="1:26" ht="15.75" customHeight="1">
      <c r="A853" s="272"/>
      <c r="G853" s="31"/>
      <c r="H853" s="31"/>
      <c r="I853" s="31"/>
      <c r="J853" s="31"/>
      <c r="K853" s="32"/>
      <c r="L853" s="31"/>
      <c r="M853" s="31"/>
      <c r="N853" s="31"/>
      <c r="O853" s="272"/>
      <c r="P853" s="272"/>
      <c r="Q853" s="272"/>
      <c r="R853" s="272"/>
      <c r="S853" s="272"/>
      <c r="T853" s="272"/>
      <c r="U853" s="272"/>
      <c r="V853" s="272"/>
      <c r="W853" s="272"/>
      <c r="X853" s="272"/>
      <c r="Y853" s="272"/>
      <c r="Z853" s="272"/>
    </row>
    <row r="854" spans="1:26" ht="15.75" customHeight="1">
      <c r="A854" s="272"/>
      <c r="G854" s="31"/>
      <c r="H854" s="31"/>
      <c r="I854" s="31"/>
      <c r="J854" s="31"/>
      <c r="K854" s="32"/>
      <c r="L854" s="31"/>
      <c r="M854" s="31"/>
      <c r="N854" s="31"/>
      <c r="O854" s="272"/>
      <c r="P854" s="272"/>
      <c r="Q854" s="272"/>
      <c r="R854" s="272"/>
      <c r="S854" s="272"/>
      <c r="T854" s="272"/>
      <c r="U854" s="272"/>
      <c r="V854" s="272"/>
      <c r="W854" s="272"/>
      <c r="X854" s="272"/>
      <c r="Y854" s="272"/>
      <c r="Z854" s="272"/>
    </row>
    <row r="855" spans="1:26" ht="15.75" customHeight="1">
      <c r="A855" s="272"/>
      <c r="G855" s="31"/>
      <c r="H855" s="31"/>
      <c r="I855" s="31"/>
      <c r="J855" s="31"/>
      <c r="K855" s="32"/>
      <c r="L855" s="31"/>
      <c r="M855" s="31"/>
      <c r="N855" s="31"/>
      <c r="O855" s="272"/>
      <c r="P855" s="272"/>
      <c r="Q855" s="272"/>
      <c r="R855" s="272"/>
      <c r="S855" s="272"/>
      <c r="T855" s="272"/>
      <c r="U855" s="272"/>
      <c r="V855" s="272"/>
      <c r="W855" s="272"/>
      <c r="X855" s="272"/>
      <c r="Y855" s="272"/>
      <c r="Z855" s="272"/>
    </row>
    <row r="856" spans="1:26" ht="15.75" customHeight="1">
      <c r="A856" s="272"/>
      <c r="G856" s="31"/>
      <c r="H856" s="31"/>
      <c r="I856" s="31"/>
      <c r="J856" s="31"/>
      <c r="K856" s="32"/>
      <c r="L856" s="31"/>
      <c r="M856" s="31"/>
      <c r="N856" s="31"/>
      <c r="O856" s="272"/>
      <c r="P856" s="272"/>
      <c r="Q856" s="272"/>
      <c r="R856" s="272"/>
      <c r="S856" s="272"/>
      <c r="T856" s="272"/>
      <c r="U856" s="272"/>
      <c r="V856" s="272"/>
      <c r="W856" s="272"/>
      <c r="X856" s="272"/>
      <c r="Y856" s="272"/>
      <c r="Z856" s="272"/>
    </row>
    <row r="857" spans="1:26" ht="15.75" customHeight="1">
      <c r="A857" s="272"/>
      <c r="G857" s="31"/>
      <c r="H857" s="31"/>
      <c r="I857" s="31"/>
      <c r="J857" s="31"/>
      <c r="K857" s="32"/>
      <c r="L857" s="31"/>
      <c r="M857" s="31"/>
      <c r="N857" s="31"/>
      <c r="O857" s="272"/>
      <c r="P857" s="272"/>
      <c r="Q857" s="272"/>
      <c r="R857" s="272"/>
      <c r="S857" s="272"/>
      <c r="T857" s="272"/>
      <c r="U857" s="272"/>
      <c r="V857" s="272"/>
      <c r="W857" s="272"/>
      <c r="X857" s="272"/>
      <c r="Y857" s="272"/>
      <c r="Z857" s="272"/>
    </row>
    <row r="858" spans="1:26" ht="15.75" customHeight="1">
      <c r="A858" s="272"/>
      <c r="G858" s="31"/>
      <c r="H858" s="31"/>
      <c r="I858" s="31"/>
      <c r="J858" s="31"/>
      <c r="K858" s="32"/>
      <c r="L858" s="31"/>
      <c r="M858" s="31"/>
      <c r="N858" s="31"/>
      <c r="O858" s="272"/>
      <c r="P858" s="272"/>
      <c r="Q858" s="272"/>
      <c r="R858" s="272"/>
      <c r="S858" s="272"/>
      <c r="T858" s="272"/>
      <c r="U858" s="272"/>
      <c r="V858" s="272"/>
      <c r="W858" s="272"/>
      <c r="X858" s="272"/>
      <c r="Y858" s="272"/>
      <c r="Z858" s="272"/>
    </row>
    <row r="859" spans="1:26" ht="15.75" customHeight="1">
      <c r="A859" s="272"/>
      <c r="G859" s="31"/>
      <c r="H859" s="31"/>
      <c r="I859" s="31"/>
      <c r="J859" s="31"/>
      <c r="K859" s="32"/>
      <c r="L859" s="31"/>
      <c r="M859" s="31"/>
      <c r="N859" s="31"/>
      <c r="O859" s="272"/>
      <c r="P859" s="272"/>
      <c r="Q859" s="272"/>
      <c r="R859" s="272"/>
      <c r="S859" s="272"/>
      <c r="T859" s="272"/>
      <c r="U859" s="272"/>
      <c r="V859" s="272"/>
      <c r="W859" s="272"/>
      <c r="X859" s="272"/>
      <c r="Y859" s="272"/>
      <c r="Z859" s="272"/>
    </row>
    <row r="860" spans="1:26" ht="15.75" customHeight="1">
      <c r="A860" s="272"/>
      <c r="G860" s="31"/>
      <c r="H860" s="31"/>
      <c r="I860" s="31"/>
      <c r="J860" s="31"/>
      <c r="K860" s="32"/>
      <c r="L860" s="31"/>
      <c r="M860" s="31"/>
      <c r="N860" s="31"/>
      <c r="O860" s="272"/>
      <c r="P860" s="272"/>
      <c r="Q860" s="272"/>
      <c r="R860" s="272"/>
      <c r="S860" s="272"/>
      <c r="T860" s="272"/>
      <c r="U860" s="272"/>
      <c r="V860" s="272"/>
      <c r="W860" s="272"/>
      <c r="X860" s="272"/>
      <c r="Y860" s="272"/>
      <c r="Z860" s="272"/>
    </row>
    <row r="861" spans="1:26" ht="15.75" customHeight="1">
      <c r="A861" s="272"/>
      <c r="G861" s="31"/>
      <c r="H861" s="31"/>
      <c r="I861" s="31"/>
      <c r="J861" s="31"/>
      <c r="K861" s="32"/>
      <c r="L861" s="31"/>
      <c r="M861" s="31"/>
      <c r="N861" s="31"/>
      <c r="O861" s="272"/>
      <c r="P861" s="272"/>
      <c r="Q861" s="272"/>
      <c r="R861" s="272"/>
      <c r="S861" s="272"/>
      <c r="T861" s="272"/>
      <c r="U861" s="272"/>
      <c r="V861" s="272"/>
      <c r="W861" s="272"/>
      <c r="X861" s="272"/>
      <c r="Y861" s="272"/>
      <c r="Z861" s="272"/>
    </row>
    <row r="862" spans="1:26" ht="15.75" customHeight="1">
      <c r="A862" s="272"/>
      <c r="G862" s="31"/>
      <c r="H862" s="31"/>
      <c r="I862" s="31"/>
      <c r="J862" s="31"/>
      <c r="K862" s="32"/>
      <c r="L862" s="31"/>
      <c r="M862" s="31"/>
      <c r="N862" s="31"/>
      <c r="O862" s="272"/>
      <c r="P862" s="272"/>
      <c r="Q862" s="272"/>
      <c r="R862" s="272"/>
      <c r="S862" s="272"/>
      <c r="T862" s="272"/>
      <c r="U862" s="272"/>
      <c r="V862" s="272"/>
      <c r="W862" s="272"/>
      <c r="X862" s="272"/>
      <c r="Y862" s="272"/>
      <c r="Z862" s="272"/>
    </row>
    <row r="863" spans="1:26" ht="15.75" customHeight="1">
      <c r="A863" s="272"/>
      <c r="G863" s="31"/>
      <c r="H863" s="31"/>
      <c r="I863" s="31"/>
      <c r="J863" s="31"/>
      <c r="K863" s="32"/>
      <c r="L863" s="31"/>
      <c r="M863" s="31"/>
      <c r="N863" s="31"/>
      <c r="O863" s="272"/>
      <c r="P863" s="272"/>
      <c r="Q863" s="272"/>
      <c r="R863" s="272"/>
      <c r="S863" s="272"/>
      <c r="T863" s="272"/>
      <c r="U863" s="272"/>
      <c r="V863" s="272"/>
      <c r="W863" s="272"/>
      <c r="X863" s="272"/>
      <c r="Y863" s="272"/>
      <c r="Z863" s="272"/>
    </row>
    <row r="864" spans="1:26" ht="15.75" customHeight="1">
      <c r="A864" s="272"/>
      <c r="G864" s="31"/>
      <c r="H864" s="31"/>
      <c r="I864" s="31"/>
      <c r="J864" s="31"/>
      <c r="K864" s="32"/>
      <c r="L864" s="31"/>
      <c r="M864" s="31"/>
      <c r="N864" s="31"/>
      <c r="O864" s="272"/>
      <c r="P864" s="272"/>
      <c r="Q864" s="272"/>
      <c r="R864" s="272"/>
      <c r="S864" s="272"/>
      <c r="T864" s="272"/>
      <c r="U864" s="272"/>
      <c r="V864" s="272"/>
      <c r="W864" s="272"/>
      <c r="X864" s="272"/>
      <c r="Y864" s="272"/>
      <c r="Z864" s="272"/>
    </row>
    <row r="865" spans="1:26" ht="15.75" customHeight="1">
      <c r="A865" s="272"/>
      <c r="G865" s="31"/>
      <c r="H865" s="31"/>
      <c r="I865" s="31"/>
      <c r="J865" s="31"/>
      <c r="K865" s="32"/>
      <c r="L865" s="31"/>
      <c r="M865" s="31"/>
      <c r="N865" s="31"/>
      <c r="O865" s="272"/>
      <c r="P865" s="272"/>
      <c r="Q865" s="272"/>
      <c r="R865" s="272"/>
      <c r="S865" s="272"/>
      <c r="T865" s="272"/>
      <c r="U865" s="272"/>
      <c r="V865" s="272"/>
      <c r="W865" s="272"/>
      <c r="X865" s="272"/>
      <c r="Y865" s="272"/>
      <c r="Z865" s="272"/>
    </row>
    <row r="866" spans="1:26" ht="15.75" customHeight="1">
      <c r="A866" s="272"/>
      <c r="G866" s="31"/>
      <c r="H866" s="31"/>
      <c r="I866" s="31"/>
      <c r="J866" s="31"/>
      <c r="K866" s="32"/>
      <c r="L866" s="31"/>
      <c r="M866" s="31"/>
      <c r="N866" s="31"/>
      <c r="O866" s="272"/>
      <c r="P866" s="272"/>
      <c r="Q866" s="272"/>
      <c r="R866" s="272"/>
      <c r="S866" s="272"/>
      <c r="T866" s="272"/>
      <c r="U866" s="272"/>
      <c r="V866" s="272"/>
      <c r="W866" s="272"/>
      <c r="X866" s="272"/>
      <c r="Y866" s="272"/>
      <c r="Z866" s="272"/>
    </row>
    <row r="867" spans="1:26" ht="15.75" customHeight="1">
      <c r="A867" s="272"/>
      <c r="G867" s="31"/>
      <c r="H867" s="31"/>
      <c r="I867" s="31"/>
      <c r="J867" s="31"/>
      <c r="K867" s="32"/>
      <c r="L867" s="31"/>
      <c r="M867" s="31"/>
      <c r="N867" s="31"/>
      <c r="O867" s="272"/>
      <c r="P867" s="272"/>
      <c r="Q867" s="272"/>
      <c r="R867" s="272"/>
      <c r="S867" s="272"/>
      <c r="T867" s="272"/>
      <c r="U867" s="272"/>
      <c r="V867" s="272"/>
      <c r="W867" s="272"/>
      <c r="X867" s="272"/>
      <c r="Y867" s="272"/>
      <c r="Z867" s="272"/>
    </row>
    <row r="868" spans="1:26" ht="15.75" customHeight="1">
      <c r="A868" s="272"/>
      <c r="G868" s="31"/>
      <c r="H868" s="31"/>
      <c r="I868" s="31"/>
      <c r="J868" s="31"/>
      <c r="K868" s="32"/>
      <c r="L868" s="31"/>
      <c r="M868" s="31"/>
      <c r="N868" s="31"/>
      <c r="O868" s="272"/>
      <c r="P868" s="272"/>
      <c r="Q868" s="272"/>
      <c r="R868" s="272"/>
      <c r="S868" s="272"/>
      <c r="T868" s="272"/>
      <c r="U868" s="272"/>
      <c r="V868" s="272"/>
      <c r="W868" s="272"/>
      <c r="X868" s="272"/>
      <c r="Y868" s="272"/>
      <c r="Z868" s="272"/>
    </row>
    <row r="869" spans="1:26" ht="15.75" customHeight="1">
      <c r="A869" s="272"/>
      <c r="G869" s="31"/>
      <c r="H869" s="31"/>
      <c r="I869" s="31"/>
      <c r="J869" s="31"/>
      <c r="K869" s="32"/>
      <c r="L869" s="31"/>
      <c r="M869" s="31"/>
      <c r="N869" s="31"/>
      <c r="O869" s="272"/>
      <c r="P869" s="272"/>
      <c r="Q869" s="272"/>
      <c r="R869" s="272"/>
      <c r="S869" s="272"/>
      <c r="T869" s="272"/>
      <c r="U869" s="272"/>
      <c r="V869" s="272"/>
      <c r="W869" s="272"/>
      <c r="X869" s="272"/>
      <c r="Y869" s="272"/>
      <c r="Z869" s="272"/>
    </row>
    <row r="870" spans="1:26" ht="15.75" customHeight="1">
      <c r="A870" s="272"/>
      <c r="G870" s="31"/>
      <c r="H870" s="31"/>
      <c r="I870" s="31"/>
      <c r="J870" s="31"/>
      <c r="K870" s="32"/>
      <c r="L870" s="31"/>
      <c r="M870" s="31"/>
      <c r="N870" s="31"/>
      <c r="O870" s="272"/>
      <c r="P870" s="272"/>
      <c r="Q870" s="272"/>
      <c r="R870" s="272"/>
      <c r="S870" s="272"/>
      <c r="T870" s="272"/>
      <c r="U870" s="272"/>
      <c r="V870" s="272"/>
      <c r="W870" s="272"/>
      <c r="X870" s="272"/>
      <c r="Y870" s="272"/>
      <c r="Z870" s="272"/>
    </row>
    <row r="871" spans="1:26" ht="15.75" customHeight="1">
      <c r="A871" s="272"/>
      <c r="G871" s="31"/>
      <c r="H871" s="31"/>
      <c r="I871" s="31"/>
      <c r="J871" s="31"/>
      <c r="K871" s="32"/>
      <c r="L871" s="31"/>
      <c r="M871" s="31"/>
      <c r="N871" s="31"/>
      <c r="O871" s="272"/>
      <c r="P871" s="272"/>
      <c r="Q871" s="272"/>
      <c r="R871" s="272"/>
      <c r="S871" s="272"/>
      <c r="T871" s="272"/>
      <c r="U871" s="272"/>
      <c r="V871" s="272"/>
      <c r="W871" s="272"/>
      <c r="X871" s="272"/>
      <c r="Y871" s="272"/>
      <c r="Z871" s="272"/>
    </row>
    <row r="872" spans="1:26" ht="15.75" customHeight="1">
      <c r="A872" s="272"/>
      <c r="G872" s="31"/>
      <c r="H872" s="31"/>
      <c r="I872" s="31"/>
      <c r="J872" s="31"/>
      <c r="K872" s="32"/>
      <c r="L872" s="31"/>
      <c r="M872" s="31"/>
      <c r="N872" s="31"/>
      <c r="O872" s="272"/>
      <c r="P872" s="272"/>
      <c r="Q872" s="272"/>
      <c r="R872" s="272"/>
      <c r="S872" s="272"/>
      <c r="T872" s="272"/>
      <c r="U872" s="272"/>
      <c r="V872" s="272"/>
      <c r="W872" s="272"/>
      <c r="X872" s="272"/>
      <c r="Y872" s="272"/>
      <c r="Z872" s="272"/>
    </row>
    <row r="873" spans="1:26" ht="15.75" customHeight="1">
      <c r="A873" s="272"/>
      <c r="G873" s="31"/>
      <c r="H873" s="31"/>
      <c r="I873" s="31"/>
      <c r="J873" s="31"/>
      <c r="K873" s="32"/>
      <c r="L873" s="31"/>
      <c r="M873" s="31"/>
      <c r="N873" s="31"/>
      <c r="O873" s="272"/>
      <c r="P873" s="272"/>
      <c r="Q873" s="272"/>
      <c r="R873" s="272"/>
      <c r="S873" s="272"/>
      <c r="T873" s="272"/>
      <c r="U873" s="272"/>
      <c r="V873" s="272"/>
      <c r="W873" s="272"/>
      <c r="X873" s="272"/>
      <c r="Y873" s="272"/>
      <c r="Z873" s="272"/>
    </row>
    <row r="874" spans="1:26" ht="15.75" customHeight="1">
      <c r="A874" s="272"/>
      <c r="G874" s="31"/>
      <c r="H874" s="31"/>
      <c r="I874" s="31"/>
      <c r="J874" s="31"/>
      <c r="K874" s="32"/>
      <c r="L874" s="31"/>
      <c r="M874" s="31"/>
      <c r="N874" s="31"/>
      <c r="O874" s="272"/>
      <c r="P874" s="272"/>
      <c r="Q874" s="272"/>
      <c r="R874" s="272"/>
      <c r="S874" s="272"/>
      <c r="T874" s="272"/>
      <c r="U874" s="272"/>
      <c r="V874" s="272"/>
      <c r="W874" s="272"/>
      <c r="X874" s="272"/>
      <c r="Y874" s="272"/>
      <c r="Z874" s="272"/>
    </row>
    <row r="875" spans="1:26" ht="15.75" customHeight="1">
      <c r="A875" s="272"/>
      <c r="G875" s="31"/>
      <c r="H875" s="31"/>
      <c r="I875" s="31"/>
      <c r="J875" s="31"/>
      <c r="K875" s="32"/>
      <c r="L875" s="31"/>
      <c r="M875" s="31"/>
      <c r="N875" s="31"/>
      <c r="O875" s="272"/>
      <c r="P875" s="272"/>
      <c r="Q875" s="272"/>
      <c r="R875" s="272"/>
      <c r="S875" s="272"/>
      <c r="T875" s="272"/>
      <c r="U875" s="272"/>
      <c r="V875" s="272"/>
      <c r="W875" s="272"/>
      <c r="X875" s="272"/>
      <c r="Y875" s="272"/>
      <c r="Z875" s="272"/>
    </row>
    <row r="876" spans="1:26" ht="15.75" customHeight="1">
      <c r="A876" s="272"/>
      <c r="G876" s="31"/>
      <c r="H876" s="31"/>
      <c r="I876" s="31"/>
      <c r="J876" s="31"/>
      <c r="K876" s="32"/>
      <c r="L876" s="31"/>
      <c r="M876" s="31"/>
      <c r="N876" s="31"/>
      <c r="O876" s="272"/>
      <c r="P876" s="272"/>
      <c r="Q876" s="272"/>
      <c r="R876" s="272"/>
      <c r="S876" s="272"/>
      <c r="T876" s="272"/>
      <c r="U876" s="272"/>
      <c r="V876" s="272"/>
      <c r="W876" s="272"/>
      <c r="X876" s="272"/>
      <c r="Y876" s="272"/>
      <c r="Z876" s="272"/>
    </row>
    <row r="877" spans="1:26" ht="15.75" customHeight="1">
      <c r="A877" s="272"/>
      <c r="G877" s="31"/>
      <c r="H877" s="31"/>
      <c r="I877" s="31"/>
      <c r="J877" s="31"/>
      <c r="K877" s="32"/>
      <c r="L877" s="31"/>
      <c r="M877" s="31"/>
      <c r="N877" s="31"/>
      <c r="O877" s="272"/>
      <c r="P877" s="272"/>
      <c r="Q877" s="272"/>
      <c r="R877" s="272"/>
      <c r="S877" s="272"/>
      <c r="T877" s="272"/>
      <c r="U877" s="272"/>
      <c r="V877" s="272"/>
      <c r="W877" s="272"/>
      <c r="X877" s="272"/>
      <c r="Y877" s="272"/>
      <c r="Z877" s="272"/>
    </row>
    <row r="878" spans="1:26" ht="15.75" customHeight="1">
      <c r="A878" s="272"/>
      <c r="G878" s="31"/>
      <c r="H878" s="31"/>
      <c r="I878" s="31"/>
      <c r="J878" s="31"/>
      <c r="K878" s="32"/>
      <c r="L878" s="31"/>
      <c r="M878" s="31"/>
      <c r="N878" s="31"/>
      <c r="O878" s="272"/>
      <c r="P878" s="272"/>
      <c r="Q878" s="272"/>
      <c r="R878" s="272"/>
      <c r="S878" s="272"/>
      <c r="T878" s="272"/>
      <c r="U878" s="272"/>
      <c r="V878" s="272"/>
      <c r="W878" s="272"/>
      <c r="X878" s="272"/>
      <c r="Y878" s="272"/>
      <c r="Z878" s="272"/>
    </row>
    <row r="879" spans="1:26" ht="15.75" customHeight="1">
      <c r="A879" s="272"/>
      <c r="G879" s="31"/>
      <c r="H879" s="31"/>
      <c r="I879" s="31"/>
      <c r="J879" s="31"/>
      <c r="K879" s="32"/>
      <c r="L879" s="31"/>
      <c r="M879" s="31"/>
      <c r="N879" s="31"/>
      <c r="O879" s="272"/>
      <c r="P879" s="272"/>
      <c r="Q879" s="272"/>
      <c r="R879" s="272"/>
      <c r="S879" s="272"/>
      <c r="T879" s="272"/>
      <c r="U879" s="272"/>
      <c r="V879" s="272"/>
      <c r="W879" s="272"/>
      <c r="X879" s="272"/>
      <c r="Y879" s="272"/>
      <c r="Z879" s="272"/>
    </row>
    <row r="880" spans="1:26" ht="15.75" customHeight="1">
      <c r="A880" s="272"/>
      <c r="G880" s="31"/>
      <c r="H880" s="31"/>
      <c r="I880" s="31"/>
      <c r="J880" s="31"/>
      <c r="K880" s="32"/>
      <c r="L880" s="31"/>
      <c r="M880" s="31"/>
      <c r="N880" s="31"/>
      <c r="O880" s="272"/>
      <c r="P880" s="272"/>
      <c r="Q880" s="272"/>
      <c r="R880" s="272"/>
      <c r="S880" s="272"/>
      <c r="T880" s="272"/>
      <c r="U880" s="272"/>
      <c r="V880" s="272"/>
      <c r="W880" s="272"/>
      <c r="X880" s="272"/>
      <c r="Y880" s="272"/>
      <c r="Z880" s="272"/>
    </row>
    <row r="881" spans="1:26" ht="15.75" customHeight="1">
      <c r="A881" s="272"/>
      <c r="G881" s="31"/>
      <c r="H881" s="31"/>
      <c r="I881" s="31"/>
      <c r="J881" s="31"/>
      <c r="K881" s="32"/>
      <c r="L881" s="31"/>
      <c r="M881" s="31"/>
      <c r="N881" s="31"/>
      <c r="O881" s="272"/>
      <c r="P881" s="272"/>
      <c r="Q881" s="272"/>
      <c r="R881" s="272"/>
      <c r="S881" s="272"/>
      <c r="T881" s="272"/>
      <c r="U881" s="272"/>
      <c r="V881" s="272"/>
      <c r="W881" s="272"/>
      <c r="X881" s="272"/>
      <c r="Y881" s="272"/>
      <c r="Z881" s="272"/>
    </row>
    <row r="882" spans="1:26" ht="15.75" customHeight="1">
      <c r="A882" s="272"/>
      <c r="G882" s="31"/>
      <c r="H882" s="31"/>
      <c r="I882" s="31"/>
      <c r="J882" s="31"/>
      <c r="K882" s="32"/>
      <c r="L882" s="31"/>
      <c r="M882" s="31"/>
      <c r="N882" s="31"/>
      <c r="O882" s="272"/>
      <c r="P882" s="272"/>
      <c r="Q882" s="272"/>
      <c r="R882" s="272"/>
      <c r="S882" s="272"/>
      <c r="T882" s="272"/>
      <c r="U882" s="272"/>
      <c r="V882" s="272"/>
      <c r="W882" s="272"/>
      <c r="X882" s="272"/>
      <c r="Y882" s="272"/>
      <c r="Z882" s="272"/>
    </row>
    <row r="883" spans="1:26" ht="15.75" customHeight="1">
      <c r="A883" s="272"/>
      <c r="G883" s="31"/>
      <c r="H883" s="31"/>
      <c r="I883" s="31"/>
      <c r="J883" s="31"/>
      <c r="K883" s="32"/>
      <c r="L883" s="31"/>
      <c r="M883" s="31"/>
      <c r="N883" s="31"/>
      <c r="O883" s="272"/>
      <c r="P883" s="272"/>
      <c r="Q883" s="272"/>
      <c r="R883" s="272"/>
      <c r="S883" s="272"/>
      <c r="T883" s="272"/>
      <c r="U883" s="272"/>
      <c r="V883" s="272"/>
      <c r="W883" s="272"/>
      <c r="X883" s="272"/>
      <c r="Y883" s="272"/>
      <c r="Z883" s="272"/>
    </row>
    <row r="884" spans="1:26" ht="15.75" customHeight="1">
      <c r="A884" s="272"/>
      <c r="G884" s="31"/>
      <c r="H884" s="31"/>
      <c r="I884" s="31"/>
      <c r="J884" s="31"/>
      <c r="K884" s="32"/>
      <c r="L884" s="31"/>
      <c r="M884" s="31"/>
      <c r="N884" s="31"/>
      <c r="O884" s="272"/>
      <c r="P884" s="272"/>
      <c r="Q884" s="272"/>
      <c r="R884" s="272"/>
      <c r="S884" s="272"/>
      <c r="T884" s="272"/>
      <c r="U884" s="272"/>
      <c r="V884" s="272"/>
      <c r="W884" s="272"/>
      <c r="X884" s="272"/>
      <c r="Y884" s="272"/>
      <c r="Z884" s="272"/>
    </row>
    <row r="885" spans="1:26" ht="15.75" customHeight="1">
      <c r="A885" s="272"/>
      <c r="G885" s="31"/>
      <c r="H885" s="31"/>
      <c r="I885" s="31"/>
      <c r="J885" s="31"/>
      <c r="K885" s="32"/>
      <c r="L885" s="31"/>
      <c r="M885" s="31"/>
      <c r="N885" s="31"/>
      <c r="O885" s="272"/>
      <c r="P885" s="272"/>
      <c r="Q885" s="272"/>
      <c r="R885" s="272"/>
      <c r="S885" s="272"/>
      <c r="T885" s="272"/>
      <c r="U885" s="272"/>
      <c r="V885" s="272"/>
      <c r="W885" s="272"/>
      <c r="X885" s="272"/>
      <c r="Y885" s="272"/>
      <c r="Z885" s="272"/>
    </row>
    <row r="886" spans="1:26" ht="15.75" customHeight="1">
      <c r="A886" s="272"/>
      <c r="G886" s="31"/>
      <c r="H886" s="31"/>
      <c r="I886" s="31"/>
      <c r="J886" s="31"/>
      <c r="K886" s="32"/>
      <c r="L886" s="31"/>
      <c r="M886" s="31"/>
      <c r="N886" s="31"/>
      <c r="O886" s="272"/>
      <c r="P886" s="272"/>
      <c r="Q886" s="272"/>
      <c r="R886" s="272"/>
      <c r="S886" s="272"/>
      <c r="T886" s="272"/>
      <c r="U886" s="272"/>
      <c r="V886" s="272"/>
      <c r="W886" s="272"/>
      <c r="X886" s="272"/>
      <c r="Y886" s="272"/>
      <c r="Z886" s="272"/>
    </row>
    <row r="887" spans="1:26" ht="15.75" customHeight="1">
      <c r="A887" s="272"/>
      <c r="G887" s="31"/>
      <c r="H887" s="31"/>
      <c r="I887" s="31"/>
      <c r="J887" s="31"/>
      <c r="K887" s="32"/>
      <c r="L887" s="31"/>
      <c r="M887" s="31"/>
      <c r="N887" s="31"/>
      <c r="O887" s="272"/>
      <c r="P887" s="272"/>
      <c r="Q887" s="272"/>
      <c r="R887" s="272"/>
      <c r="S887" s="272"/>
      <c r="T887" s="272"/>
      <c r="U887" s="272"/>
      <c r="V887" s="272"/>
      <c r="W887" s="272"/>
      <c r="X887" s="272"/>
      <c r="Y887" s="272"/>
      <c r="Z887" s="272"/>
    </row>
    <row r="888" spans="1:26" ht="15.75" customHeight="1">
      <c r="A888" s="272"/>
      <c r="G888" s="31"/>
      <c r="H888" s="31"/>
      <c r="I888" s="31"/>
      <c r="J888" s="31"/>
      <c r="K888" s="32"/>
      <c r="L888" s="31"/>
      <c r="M888" s="31"/>
      <c r="N888" s="31"/>
      <c r="O888" s="272"/>
      <c r="P888" s="272"/>
      <c r="Q888" s="272"/>
      <c r="R888" s="272"/>
      <c r="S888" s="272"/>
      <c r="T888" s="272"/>
      <c r="U888" s="272"/>
      <c r="V888" s="272"/>
      <c r="W888" s="272"/>
      <c r="X888" s="272"/>
      <c r="Y888" s="272"/>
      <c r="Z888" s="272"/>
    </row>
    <row r="889" spans="1:26" ht="15.75" customHeight="1">
      <c r="A889" s="272"/>
      <c r="G889" s="31"/>
      <c r="H889" s="31"/>
      <c r="I889" s="31"/>
      <c r="J889" s="31"/>
      <c r="K889" s="32"/>
      <c r="L889" s="31"/>
      <c r="M889" s="31"/>
      <c r="N889" s="31"/>
      <c r="O889" s="272"/>
      <c r="P889" s="272"/>
      <c r="Q889" s="272"/>
      <c r="R889" s="272"/>
      <c r="S889" s="272"/>
      <c r="T889" s="272"/>
      <c r="U889" s="272"/>
      <c r="V889" s="272"/>
      <c r="W889" s="272"/>
      <c r="X889" s="272"/>
      <c r="Y889" s="272"/>
      <c r="Z889" s="272"/>
    </row>
    <row r="890" spans="1:26" ht="15.75" customHeight="1">
      <c r="A890" s="272"/>
      <c r="G890" s="31"/>
      <c r="H890" s="31"/>
      <c r="I890" s="31"/>
      <c r="J890" s="31"/>
      <c r="K890" s="32"/>
      <c r="L890" s="31"/>
      <c r="M890" s="31"/>
      <c r="N890" s="31"/>
      <c r="O890" s="272"/>
      <c r="P890" s="272"/>
      <c r="Q890" s="272"/>
      <c r="R890" s="272"/>
      <c r="S890" s="272"/>
      <c r="T890" s="272"/>
      <c r="U890" s="272"/>
      <c r="V890" s="272"/>
      <c r="W890" s="272"/>
      <c r="X890" s="272"/>
      <c r="Y890" s="272"/>
      <c r="Z890" s="272"/>
    </row>
    <row r="891" spans="1:26" ht="15.75" customHeight="1">
      <c r="A891" s="272"/>
      <c r="G891" s="31"/>
      <c r="H891" s="31"/>
      <c r="I891" s="31"/>
      <c r="J891" s="31"/>
      <c r="K891" s="32"/>
      <c r="L891" s="31"/>
      <c r="M891" s="31"/>
      <c r="N891" s="31"/>
      <c r="O891" s="272"/>
      <c r="P891" s="272"/>
      <c r="Q891" s="272"/>
      <c r="R891" s="272"/>
      <c r="S891" s="272"/>
      <c r="T891" s="272"/>
      <c r="U891" s="272"/>
      <c r="V891" s="272"/>
      <c r="W891" s="272"/>
      <c r="X891" s="272"/>
      <c r="Y891" s="272"/>
      <c r="Z891" s="272"/>
    </row>
    <row r="892" spans="1:26" ht="15.75" customHeight="1">
      <c r="A892" s="272"/>
      <c r="G892" s="31"/>
      <c r="H892" s="31"/>
      <c r="I892" s="31"/>
      <c r="J892" s="31"/>
      <c r="K892" s="32"/>
      <c r="L892" s="31"/>
      <c r="M892" s="31"/>
      <c r="N892" s="31"/>
      <c r="O892" s="272"/>
      <c r="P892" s="272"/>
      <c r="Q892" s="272"/>
      <c r="R892" s="272"/>
      <c r="S892" s="272"/>
      <c r="T892" s="272"/>
      <c r="U892" s="272"/>
      <c r="V892" s="272"/>
      <c r="W892" s="272"/>
      <c r="X892" s="272"/>
      <c r="Y892" s="272"/>
      <c r="Z892" s="272"/>
    </row>
    <row r="893" spans="1:26" ht="15.75" customHeight="1">
      <c r="A893" s="272"/>
      <c r="G893" s="31"/>
      <c r="H893" s="31"/>
      <c r="I893" s="31"/>
      <c r="J893" s="31"/>
      <c r="K893" s="32"/>
      <c r="L893" s="31"/>
      <c r="M893" s="31"/>
      <c r="N893" s="31"/>
      <c r="O893" s="272"/>
      <c r="P893" s="272"/>
      <c r="Q893" s="272"/>
      <c r="R893" s="272"/>
      <c r="S893" s="272"/>
      <c r="T893" s="272"/>
      <c r="U893" s="272"/>
      <c r="V893" s="272"/>
      <c r="W893" s="272"/>
      <c r="X893" s="272"/>
      <c r="Y893" s="272"/>
      <c r="Z893" s="272"/>
    </row>
    <row r="894" spans="1:26" ht="15.75" customHeight="1">
      <c r="A894" s="272"/>
      <c r="G894" s="31"/>
      <c r="H894" s="31"/>
      <c r="I894" s="31"/>
      <c r="J894" s="31"/>
      <c r="K894" s="32"/>
      <c r="L894" s="31"/>
      <c r="M894" s="31"/>
      <c r="N894" s="31"/>
      <c r="O894" s="272"/>
      <c r="P894" s="272"/>
      <c r="Q894" s="272"/>
      <c r="R894" s="272"/>
      <c r="S894" s="272"/>
      <c r="T894" s="272"/>
      <c r="U894" s="272"/>
      <c r="V894" s="272"/>
      <c r="W894" s="272"/>
      <c r="X894" s="272"/>
      <c r="Y894" s="272"/>
      <c r="Z894" s="272"/>
    </row>
    <row r="895" spans="1:26" ht="15.75" customHeight="1">
      <c r="A895" s="272"/>
      <c r="G895" s="31"/>
      <c r="H895" s="31"/>
      <c r="I895" s="31"/>
      <c r="J895" s="31"/>
      <c r="K895" s="32"/>
      <c r="L895" s="31"/>
      <c r="M895" s="31"/>
      <c r="N895" s="31"/>
      <c r="O895" s="272"/>
      <c r="P895" s="272"/>
      <c r="Q895" s="272"/>
      <c r="R895" s="272"/>
      <c r="S895" s="272"/>
      <c r="T895" s="272"/>
      <c r="U895" s="272"/>
      <c r="V895" s="272"/>
      <c r="W895" s="272"/>
      <c r="X895" s="272"/>
      <c r="Y895" s="272"/>
      <c r="Z895" s="272"/>
    </row>
    <row r="896" spans="1:26" ht="15.75" customHeight="1">
      <c r="A896" s="272"/>
      <c r="G896" s="31"/>
      <c r="H896" s="31"/>
      <c r="I896" s="31"/>
      <c r="J896" s="31"/>
      <c r="K896" s="32"/>
      <c r="L896" s="31"/>
      <c r="M896" s="31"/>
      <c r="N896" s="31"/>
      <c r="O896" s="272"/>
      <c r="P896" s="272"/>
      <c r="Q896" s="272"/>
      <c r="R896" s="272"/>
      <c r="S896" s="272"/>
      <c r="T896" s="272"/>
      <c r="U896" s="272"/>
      <c r="V896" s="272"/>
      <c r="W896" s="272"/>
      <c r="X896" s="272"/>
      <c r="Y896" s="272"/>
      <c r="Z896" s="272"/>
    </row>
    <row r="897" spans="1:26" ht="15.75" customHeight="1">
      <c r="A897" s="272"/>
      <c r="G897" s="31"/>
      <c r="H897" s="31"/>
      <c r="I897" s="31"/>
      <c r="J897" s="31"/>
      <c r="K897" s="32"/>
      <c r="L897" s="31"/>
      <c r="M897" s="31"/>
      <c r="N897" s="31"/>
      <c r="O897" s="272"/>
      <c r="P897" s="272"/>
      <c r="Q897" s="272"/>
      <c r="R897" s="272"/>
      <c r="S897" s="272"/>
      <c r="T897" s="272"/>
      <c r="U897" s="272"/>
      <c r="V897" s="272"/>
      <c r="W897" s="272"/>
      <c r="X897" s="272"/>
      <c r="Y897" s="272"/>
      <c r="Z897" s="272"/>
    </row>
    <row r="898" spans="1:26" ht="15.75" customHeight="1">
      <c r="A898" s="272"/>
      <c r="G898" s="31"/>
      <c r="H898" s="31"/>
      <c r="I898" s="31"/>
      <c r="J898" s="31"/>
      <c r="K898" s="32"/>
      <c r="L898" s="31"/>
      <c r="M898" s="31"/>
      <c r="N898" s="31"/>
      <c r="O898" s="272"/>
      <c r="P898" s="272"/>
      <c r="Q898" s="272"/>
      <c r="R898" s="272"/>
      <c r="S898" s="272"/>
      <c r="T898" s="272"/>
      <c r="U898" s="272"/>
      <c r="V898" s="272"/>
      <c r="W898" s="272"/>
      <c r="X898" s="272"/>
      <c r="Y898" s="272"/>
      <c r="Z898" s="272"/>
    </row>
    <row r="899" spans="1:26" ht="15.75" customHeight="1">
      <c r="A899" s="272"/>
      <c r="G899" s="31"/>
      <c r="H899" s="31"/>
      <c r="I899" s="31"/>
      <c r="J899" s="31"/>
      <c r="K899" s="32"/>
      <c r="L899" s="31"/>
      <c r="M899" s="31"/>
      <c r="N899" s="31"/>
      <c r="O899" s="272"/>
      <c r="P899" s="272"/>
      <c r="Q899" s="272"/>
      <c r="R899" s="272"/>
      <c r="S899" s="272"/>
      <c r="T899" s="272"/>
      <c r="U899" s="272"/>
      <c r="V899" s="272"/>
      <c r="W899" s="272"/>
      <c r="X899" s="272"/>
      <c r="Y899" s="272"/>
      <c r="Z899" s="272"/>
    </row>
    <row r="900" spans="1:26" ht="15.75" customHeight="1">
      <c r="A900" s="272"/>
      <c r="G900" s="31"/>
      <c r="H900" s="31"/>
      <c r="I900" s="31"/>
      <c r="J900" s="31"/>
      <c r="K900" s="32"/>
      <c r="L900" s="31"/>
      <c r="M900" s="31"/>
      <c r="N900" s="31"/>
      <c r="O900" s="272"/>
      <c r="P900" s="272"/>
      <c r="Q900" s="272"/>
      <c r="R900" s="272"/>
      <c r="S900" s="272"/>
      <c r="T900" s="272"/>
      <c r="U900" s="272"/>
      <c r="V900" s="272"/>
      <c r="W900" s="272"/>
      <c r="X900" s="272"/>
      <c r="Y900" s="272"/>
      <c r="Z900" s="272"/>
    </row>
    <row r="901" spans="1:26" ht="15.75" customHeight="1">
      <c r="A901" s="272"/>
      <c r="G901" s="31"/>
      <c r="H901" s="31"/>
      <c r="I901" s="31"/>
      <c r="J901" s="31"/>
      <c r="K901" s="32"/>
      <c r="L901" s="31"/>
      <c r="M901" s="31"/>
      <c r="N901" s="31"/>
      <c r="O901" s="272"/>
      <c r="P901" s="272"/>
      <c r="Q901" s="272"/>
      <c r="R901" s="272"/>
      <c r="S901" s="272"/>
      <c r="T901" s="272"/>
      <c r="U901" s="272"/>
      <c r="V901" s="272"/>
      <c r="W901" s="272"/>
      <c r="X901" s="272"/>
      <c r="Y901" s="272"/>
      <c r="Z901" s="272"/>
    </row>
    <row r="902" spans="1:26" ht="15.75" customHeight="1">
      <c r="A902" s="272"/>
      <c r="G902" s="31"/>
      <c r="H902" s="31"/>
      <c r="I902" s="31"/>
      <c r="J902" s="31"/>
      <c r="K902" s="32"/>
      <c r="L902" s="31"/>
      <c r="M902" s="31"/>
      <c r="N902" s="31"/>
      <c r="O902" s="272"/>
      <c r="P902" s="272"/>
      <c r="Q902" s="272"/>
      <c r="R902" s="272"/>
      <c r="S902" s="272"/>
      <c r="T902" s="272"/>
      <c r="U902" s="272"/>
      <c r="V902" s="272"/>
      <c r="W902" s="272"/>
      <c r="X902" s="272"/>
      <c r="Y902" s="272"/>
      <c r="Z902" s="272"/>
    </row>
    <row r="903" spans="1:26" ht="15.75" customHeight="1">
      <c r="A903" s="272"/>
      <c r="G903" s="31"/>
      <c r="H903" s="31"/>
      <c r="I903" s="31"/>
      <c r="J903" s="31"/>
      <c r="K903" s="32"/>
      <c r="L903" s="31"/>
      <c r="M903" s="31"/>
      <c r="N903" s="31"/>
      <c r="O903" s="272"/>
      <c r="P903" s="272"/>
      <c r="Q903" s="272"/>
      <c r="R903" s="272"/>
      <c r="S903" s="272"/>
      <c r="T903" s="272"/>
      <c r="U903" s="272"/>
      <c r="V903" s="272"/>
      <c r="W903" s="272"/>
      <c r="X903" s="272"/>
      <c r="Y903" s="272"/>
      <c r="Z903" s="272"/>
    </row>
    <row r="904" spans="1:26" ht="15.75" customHeight="1">
      <c r="A904" s="272"/>
      <c r="G904" s="31"/>
      <c r="H904" s="31"/>
      <c r="I904" s="31"/>
      <c r="J904" s="31"/>
      <c r="K904" s="32"/>
      <c r="L904" s="31"/>
      <c r="M904" s="31"/>
      <c r="N904" s="31"/>
      <c r="O904" s="272"/>
      <c r="P904" s="272"/>
      <c r="Q904" s="272"/>
      <c r="R904" s="272"/>
      <c r="S904" s="272"/>
      <c r="T904" s="272"/>
      <c r="U904" s="272"/>
      <c r="V904" s="272"/>
      <c r="W904" s="272"/>
      <c r="X904" s="272"/>
      <c r="Y904" s="272"/>
      <c r="Z904" s="272"/>
    </row>
    <row r="905" spans="1:26" ht="15.75" customHeight="1">
      <c r="A905" s="272"/>
      <c r="G905" s="31"/>
      <c r="H905" s="31"/>
      <c r="I905" s="31"/>
      <c r="J905" s="31"/>
      <c r="K905" s="32"/>
      <c r="L905" s="31"/>
      <c r="M905" s="31"/>
      <c r="N905" s="31"/>
      <c r="O905" s="272"/>
      <c r="P905" s="272"/>
      <c r="Q905" s="272"/>
      <c r="R905" s="272"/>
      <c r="S905" s="272"/>
      <c r="T905" s="272"/>
      <c r="U905" s="272"/>
      <c r="V905" s="272"/>
      <c r="W905" s="272"/>
      <c r="X905" s="272"/>
      <c r="Y905" s="272"/>
      <c r="Z905" s="272"/>
    </row>
    <row r="906" spans="1:26" ht="15.75" customHeight="1">
      <c r="A906" s="272"/>
      <c r="G906" s="31"/>
      <c r="H906" s="31"/>
      <c r="I906" s="31"/>
      <c r="J906" s="31"/>
      <c r="K906" s="32"/>
      <c r="L906" s="31"/>
      <c r="M906" s="31"/>
      <c r="N906" s="31"/>
      <c r="O906" s="272"/>
      <c r="P906" s="272"/>
      <c r="Q906" s="272"/>
      <c r="R906" s="272"/>
      <c r="S906" s="272"/>
      <c r="T906" s="272"/>
      <c r="U906" s="272"/>
      <c r="V906" s="272"/>
      <c r="W906" s="272"/>
      <c r="X906" s="272"/>
      <c r="Y906" s="272"/>
      <c r="Z906" s="272"/>
    </row>
    <row r="907" spans="1:26" ht="15.75" customHeight="1">
      <c r="A907" s="272"/>
      <c r="G907" s="31"/>
      <c r="H907" s="31"/>
      <c r="I907" s="31"/>
      <c r="J907" s="31"/>
      <c r="K907" s="32"/>
      <c r="L907" s="31"/>
      <c r="M907" s="31"/>
      <c r="N907" s="31"/>
      <c r="O907" s="272"/>
      <c r="P907" s="272"/>
      <c r="Q907" s="272"/>
      <c r="R907" s="272"/>
      <c r="S907" s="272"/>
      <c r="T907" s="272"/>
      <c r="U907" s="272"/>
      <c r="V907" s="272"/>
      <c r="W907" s="272"/>
      <c r="X907" s="272"/>
      <c r="Y907" s="272"/>
      <c r="Z907" s="272"/>
    </row>
    <row r="908" spans="1:26" ht="15.75" customHeight="1">
      <c r="A908" s="272"/>
      <c r="G908" s="31"/>
      <c r="H908" s="31"/>
      <c r="I908" s="31"/>
      <c r="J908" s="31"/>
      <c r="K908" s="32"/>
      <c r="L908" s="31"/>
      <c r="M908" s="31"/>
      <c r="N908" s="31"/>
      <c r="O908" s="272"/>
      <c r="P908" s="272"/>
      <c r="Q908" s="272"/>
      <c r="R908" s="272"/>
      <c r="S908" s="272"/>
      <c r="T908" s="272"/>
      <c r="U908" s="272"/>
      <c r="V908" s="272"/>
      <c r="W908" s="272"/>
      <c r="X908" s="272"/>
      <c r="Y908" s="272"/>
      <c r="Z908" s="272"/>
    </row>
    <row r="909" spans="1:26" ht="15.75" customHeight="1">
      <c r="A909" s="272"/>
      <c r="G909" s="31"/>
      <c r="H909" s="31"/>
      <c r="I909" s="31"/>
      <c r="J909" s="31"/>
      <c r="K909" s="32"/>
      <c r="L909" s="31"/>
      <c r="M909" s="31"/>
      <c r="N909" s="31"/>
      <c r="O909" s="272"/>
      <c r="P909" s="272"/>
      <c r="Q909" s="272"/>
      <c r="R909" s="272"/>
      <c r="S909" s="272"/>
      <c r="T909" s="272"/>
      <c r="U909" s="272"/>
      <c r="V909" s="272"/>
      <c r="W909" s="272"/>
      <c r="X909" s="272"/>
      <c r="Y909" s="272"/>
      <c r="Z909" s="272"/>
    </row>
    <row r="910" spans="1:26" ht="15.75" customHeight="1">
      <c r="A910" s="272"/>
      <c r="G910" s="31"/>
      <c r="H910" s="31"/>
      <c r="I910" s="31"/>
      <c r="J910" s="31"/>
      <c r="K910" s="32"/>
      <c r="L910" s="31"/>
      <c r="M910" s="31"/>
      <c r="N910" s="31"/>
      <c r="O910" s="272"/>
      <c r="P910" s="272"/>
      <c r="Q910" s="272"/>
      <c r="R910" s="272"/>
      <c r="S910" s="272"/>
      <c r="T910" s="272"/>
      <c r="U910" s="272"/>
      <c r="V910" s="272"/>
      <c r="W910" s="272"/>
      <c r="X910" s="272"/>
      <c r="Y910" s="272"/>
      <c r="Z910" s="272"/>
    </row>
    <row r="911" spans="1:26" ht="15.75" customHeight="1">
      <c r="A911" s="272"/>
      <c r="G911" s="31"/>
      <c r="H911" s="31"/>
      <c r="I911" s="31"/>
      <c r="J911" s="31"/>
      <c r="K911" s="32"/>
      <c r="L911" s="31"/>
      <c r="M911" s="31"/>
      <c r="N911" s="31"/>
      <c r="O911" s="272"/>
      <c r="P911" s="272"/>
      <c r="Q911" s="272"/>
      <c r="R911" s="272"/>
      <c r="S911" s="272"/>
      <c r="T911" s="272"/>
      <c r="U911" s="272"/>
      <c r="V911" s="272"/>
      <c r="W911" s="272"/>
      <c r="X911" s="272"/>
      <c r="Y911" s="272"/>
      <c r="Z911" s="272"/>
    </row>
    <row r="912" spans="1:26" ht="15.75" customHeight="1">
      <c r="A912" s="272"/>
      <c r="G912" s="31"/>
      <c r="H912" s="31"/>
      <c r="I912" s="31"/>
      <c r="J912" s="31"/>
      <c r="K912" s="32"/>
      <c r="L912" s="31"/>
      <c r="M912" s="31"/>
      <c r="N912" s="31"/>
      <c r="O912" s="272"/>
      <c r="P912" s="272"/>
      <c r="Q912" s="272"/>
      <c r="R912" s="272"/>
      <c r="S912" s="272"/>
      <c r="T912" s="272"/>
      <c r="U912" s="272"/>
      <c r="V912" s="272"/>
      <c r="W912" s="272"/>
      <c r="X912" s="272"/>
      <c r="Y912" s="272"/>
      <c r="Z912" s="272"/>
    </row>
    <row r="913" spans="1:26" ht="15.75" customHeight="1">
      <c r="A913" s="272"/>
      <c r="G913" s="31"/>
      <c r="H913" s="31"/>
      <c r="I913" s="31"/>
      <c r="J913" s="31"/>
      <c r="K913" s="32"/>
      <c r="L913" s="31"/>
      <c r="M913" s="31"/>
      <c r="N913" s="31"/>
      <c r="O913" s="272"/>
      <c r="P913" s="272"/>
      <c r="Q913" s="272"/>
      <c r="R913" s="272"/>
      <c r="S913" s="272"/>
      <c r="T913" s="272"/>
      <c r="U913" s="272"/>
      <c r="V913" s="272"/>
      <c r="W913" s="272"/>
      <c r="X913" s="272"/>
      <c r="Y913" s="272"/>
      <c r="Z913" s="272"/>
    </row>
    <row r="914" spans="1:26" ht="15.75" customHeight="1">
      <c r="A914" s="272"/>
      <c r="G914" s="31"/>
      <c r="H914" s="31"/>
      <c r="I914" s="31"/>
      <c r="J914" s="31"/>
      <c r="K914" s="32"/>
      <c r="L914" s="31"/>
      <c r="M914" s="31"/>
      <c r="N914" s="31"/>
      <c r="O914" s="272"/>
      <c r="P914" s="272"/>
      <c r="Q914" s="272"/>
      <c r="R914" s="272"/>
      <c r="S914" s="272"/>
      <c r="T914" s="272"/>
      <c r="U914" s="272"/>
      <c r="V914" s="272"/>
      <c r="W914" s="272"/>
      <c r="X914" s="272"/>
      <c r="Y914" s="272"/>
      <c r="Z914" s="272"/>
    </row>
    <row r="915" spans="1:26" ht="15.75" customHeight="1">
      <c r="A915" s="272"/>
      <c r="G915" s="31"/>
      <c r="H915" s="31"/>
      <c r="I915" s="31"/>
      <c r="J915" s="31"/>
      <c r="K915" s="32"/>
      <c r="L915" s="31"/>
      <c r="M915" s="31"/>
      <c r="N915" s="31"/>
      <c r="O915" s="272"/>
      <c r="P915" s="272"/>
      <c r="Q915" s="272"/>
      <c r="R915" s="272"/>
      <c r="S915" s="272"/>
      <c r="T915" s="272"/>
      <c r="U915" s="272"/>
      <c r="V915" s="272"/>
      <c r="W915" s="272"/>
      <c r="X915" s="272"/>
      <c r="Y915" s="272"/>
      <c r="Z915" s="272"/>
    </row>
    <row r="916" spans="1:26" ht="15.75" customHeight="1">
      <c r="A916" s="272"/>
      <c r="G916" s="31"/>
      <c r="H916" s="31"/>
      <c r="I916" s="31"/>
      <c r="J916" s="31"/>
      <c r="K916" s="32"/>
      <c r="L916" s="31"/>
      <c r="M916" s="31"/>
      <c r="N916" s="31"/>
      <c r="O916" s="272"/>
      <c r="P916" s="272"/>
      <c r="Q916" s="272"/>
      <c r="R916" s="272"/>
      <c r="S916" s="272"/>
      <c r="T916" s="272"/>
      <c r="U916" s="272"/>
      <c r="V916" s="272"/>
      <c r="W916" s="272"/>
      <c r="X916" s="272"/>
      <c r="Y916" s="272"/>
      <c r="Z916" s="272"/>
    </row>
    <row r="917" spans="1:26" ht="15.75" customHeight="1">
      <c r="A917" s="272"/>
      <c r="G917" s="31"/>
      <c r="H917" s="31"/>
      <c r="I917" s="31"/>
      <c r="J917" s="31"/>
      <c r="K917" s="32"/>
      <c r="L917" s="31"/>
      <c r="M917" s="31"/>
      <c r="N917" s="31"/>
      <c r="O917" s="272"/>
      <c r="P917" s="272"/>
      <c r="Q917" s="272"/>
      <c r="R917" s="272"/>
      <c r="S917" s="272"/>
      <c r="T917" s="272"/>
      <c r="U917" s="272"/>
      <c r="V917" s="272"/>
      <c r="W917" s="272"/>
      <c r="X917" s="272"/>
      <c r="Y917" s="272"/>
      <c r="Z917" s="272"/>
    </row>
    <row r="918" spans="1:26" ht="15.75" customHeight="1">
      <c r="A918" s="272"/>
      <c r="G918" s="31"/>
      <c r="H918" s="31"/>
      <c r="I918" s="31"/>
      <c r="J918" s="31"/>
      <c r="K918" s="32"/>
      <c r="L918" s="31"/>
      <c r="M918" s="31"/>
      <c r="N918" s="31"/>
      <c r="O918" s="272"/>
      <c r="P918" s="272"/>
      <c r="Q918" s="272"/>
      <c r="R918" s="272"/>
      <c r="S918" s="272"/>
      <c r="T918" s="272"/>
      <c r="U918" s="272"/>
      <c r="V918" s="272"/>
      <c r="W918" s="272"/>
      <c r="X918" s="272"/>
      <c r="Y918" s="272"/>
      <c r="Z918" s="272"/>
    </row>
    <row r="919" spans="1:26" ht="15.75" customHeight="1">
      <c r="A919" s="272"/>
      <c r="G919" s="31"/>
      <c r="H919" s="31"/>
      <c r="I919" s="31"/>
      <c r="J919" s="31"/>
      <c r="K919" s="32"/>
      <c r="L919" s="31"/>
      <c r="M919" s="31"/>
      <c r="N919" s="31"/>
      <c r="O919" s="272"/>
      <c r="P919" s="272"/>
      <c r="Q919" s="272"/>
      <c r="R919" s="272"/>
      <c r="S919" s="272"/>
      <c r="T919" s="272"/>
      <c r="U919" s="272"/>
      <c r="V919" s="272"/>
      <c r="W919" s="272"/>
      <c r="X919" s="272"/>
      <c r="Y919" s="272"/>
      <c r="Z919" s="272"/>
    </row>
    <row r="920" spans="1:26" ht="15.75" customHeight="1">
      <c r="A920" s="272"/>
      <c r="G920" s="31"/>
      <c r="H920" s="31"/>
      <c r="I920" s="31"/>
      <c r="J920" s="31"/>
      <c r="K920" s="32"/>
      <c r="L920" s="31"/>
      <c r="M920" s="31"/>
      <c r="N920" s="31"/>
      <c r="O920" s="272"/>
      <c r="P920" s="272"/>
      <c r="Q920" s="272"/>
      <c r="R920" s="272"/>
      <c r="S920" s="272"/>
      <c r="T920" s="272"/>
      <c r="U920" s="272"/>
      <c r="V920" s="272"/>
      <c r="W920" s="272"/>
      <c r="X920" s="272"/>
      <c r="Y920" s="272"/>
      <c r="Z920" s="272"/>
    </row>
    <row r="921" spans="1:26" ht="15.75" customHeight="1">
      <c r="A921" s="272"/>
      <c r="G921" s="31"/>
      <c r="H921" s="31"/>
      <c r="I921" s="31"/>
      <c r="J921" s="31"/>
      <c r="K921" s="32"/>
      <c r="L921" s="31"/>
      <c r="M921" s="31"/>
      <c r="N921" s="31"/>
      <c r="O921" s="272"/>
      <c r="P921" s="272"/>
      <c r="Q921" s="272"/>
      <c r="R921" s="272"/>
      <c r="S921" s="272"/>
      <c r="T921" s="272"/>
      <c r="U921" s="272"/>
      <c r="V921" s="272"/>
      <c r="W921" s="272"/>
      <c r="X921" s="272"/>
      <c r="Y921" s="272"/>
      <c r="Z921" s="272"/>
    </row>
    <row r="922" spans="1:26" ht="15.75" customHeight="1">
      <c r="A922" s="272"/>
      <c r="G922" s="31"/>
      <c r="H922" s="31"/>
      <c r="I922" s="31"/>
      <c r="J922" s="31"/>
      <c r="K922" s="32"/>
      <c r="L922" s="31"/>
      <c r="M922" s="31"/>
      <c r="N922" s="31"/>
      <c r="O922" s="272"/>
      <c r="P922" s="272"/>
      <c r="Q922" s="272"/>
      <c r="R922" s="272"/>
      <c r="S922" s="272"/>
      <c r="T922" s="272"/>
      <c r="U922" s="272"/>
      <c r="V922" s="272"/>
      <c r="W922" s="272"/>
      <c r="X922" s="272"/>
      <c r="Y922" s="272"/>
      <c r="Z922" s="272"/>
    </row>
    <row r="923" spans="1:26" ht="15.75" customHeight="1">
      <c r="A923" s="272"/>
      <c r="G923" s="31"/>
      <c r="H923" s="31"/>
      <c r="I923" s="31"/>
      <c r="J923" s="31"/>
      <c r="K923" s="32"/>
      <c r="L923" s="31"/>
      <c r="M923" s="31"/>
      <c r="N923" s="31"/>
      <c r="O923" s="272"/>
      <c r="P923" s="272"/>
      <c r="Q923" s="272"/>
      <c r="R923" s="272"/>
      <c r="S923" s="272"/>
      <c r="T923" s="272"/>
      <c r="U923" s="272"/>
      <c r="V923" s="272"/>
      <c r="W923" s="272"/>
      <c r="X923" s="272"/>
      <c r="Y923" s="272"/>
      <c r="Z923" s="272"/>
    </row>
    <row r="924" spans="1:26" ht="15.75" customHeight="1">
      <c r="A924" s="272"/>
      <c r="G924" s="31"/>
      <c r="H924" s="31"/>
      <c r="I924" s="31"/>
      <c r="J924" s="31"/>
      <c r="K924" s="32"/>
      <c r="L924" s="31"/>
      <c r="M924" s="31"/>
      <c r="N924" s="31"/>
      <c r="O924" s="272"/>
      <c r="P924" s="272"/>
      <c r="Q924" s="272"/>
      <c r="R924" s="272"/>
      <c r="S924" s="272"/>
      <c r="T924" s="272"/>
      <c r="U924" s="272"/>
      <c r="V924" s="272"/>
      <c r="W924" s="272"/>
      <c r="X924" s="272"/>
      <c r="Y924" s="272"/>
      <c r="Z924" s="272"/>
    </row>
    <row r="925" spans="1:26" ht="15.75" customHeight="1">
      <c r="A925" s="272"/>
      <c r="G925" s="31"/>
      <c r="H925" s="31"/>
      <c r="I925" s="31"/>
      <c r="J925" s="31"/>
      <c r="K925" s="32"/>
      <c r="L925" s="31"/>
      <c r="M925" s="31"/>
      <c r="N925" s="31"/>
      <c r="O925" s="272"/>
      <c r="P925" s="272"/>
      <c r="Q925" s="272"/>
      <c r="R925" s="272"/>
      <c r="S925" s="272"/>
      <c r="T925" s="272"/>
      <c r="U925" s="272"/>
      <c r="V925" s="272"/>
      <c r="W925" s="272"/>
      <c r="X925" s="272"/>
      <c r="Y925" s="272"/>
      <c r="Z925" s="272"/>
    </row>
    <row r="926" spans="1:26" ht="15.75" customHeight="1">
      <c r="A926" s="272"/>
      <c r="G926" s="31"/>
      <c r="H926" s="31"/>
      <c r="I926" s="31"/>
      <c r="J926" s="31"/>
      <c r="K926" s="32"/>
      <c r="L926" s="31"/>
      <c r="M926" s="31"/>
      <c r="N926" s="31"/>
      <c r="O926" s="272"/>
      <c r="P926" s="272"/>
      <c r="Q926" s="272"/>
      <c r="R926" s="272"/>
      <c r="S926" s="272"/>
      <c r="T926" s="272"/>
      <c r="U926" s="272"/>
      <c r="V926" s="272"/>
      <c r="W926" s="272"/>
      <c r="X926" s="272"/>
      <c r="Y926" s="272"/>
      <c r="Z926" s="272"/>
    </row>
    <row r="927" spans="1:26" ht="15.75" customHeight="1">
      <c r="A927" s="272"/>
      <c r="G927" s="31"/>
      <c r="H927" s="31"/>
      <c r="I927" s="31"/>
      <c r="J927" s="31"/>
      <c r="K927" s="32"/>
      <c r="L927" s="31"/>
      <c r="M927" s="31"/>
      <c r="N927" s="31"/>
      <c r="O927" s="272"/>
      <c r="P927" s="272"/>
      <c r="Q927" s="272"/>
      <c r="R927" s="272"/>
      <c r="S927" s="272"/>
      <c r="T927" s="272"/>
      <c r="U927" s="272"/>
      <c r="V927" s="272"/>
      <c r="W927" s="272"/>
      <c r="X927" s="272"/>
      <c r="Y927" s="272"/>
      <c r="Z927" s="272"/>
    </row>
    <row r="928" spans="1:26" ht="15.75" customHeight="1">
      <c r="A928" s="272"/>
      <c r="G928" s="31"/>
      <c r="H928" s="31"/>
      <c r="I928" s="31"/>
      <c r="J928" s="31"/>
      <c r="K928" s="32"/>
      <c r="L928" s="31"/>
      <c r="M928" s="31"/>
      <c r="N928" s="31"/>
      <c r="O928" s="272"/>
      <c r="P928" s="272"/>
      <c r="Q928" s="272"/>
      <c r="R928" s="272"/>
      <c r="S928" s="272"/>
      <c r="T928" s="272"/>
      <c r="U928" s="272"/>
      <c r="V928" s="272"/>
      <c r="W928" s="272"/>
      <c r="X928" s="272"/>
      <c r="Y928" s="272"/>
      <c r="Z928" s="272"/>
    </row>
    <row r="929" spans="1:26" ht="15.75" customHeight="1">
      <c r="A929" s="272"/>
      <c r="G929" s="31"/>
      <c r="H929" s="31"/>
      <c r="I929" s="31"/>
      <c r="J929" s="31"/>
      <c r="K929" s="32"/>
      <c r="L929" s="31"/>
      <c r="M929" s="31"/>
      <c r="N929" s="31"/>
      <c r="O929" s="272"/>
      <c r="P929" s="272"/>
      <c r="Q929" s="272"/>
      <c r="R929" s="272"/>
      <c r="S929" s="272"/>
      <c r="T929" s="272"/>
      <c r="U929" s="272"/>
      <c r="V929" s="272"/>
      <c r="W929" s="272"/>
      <c r="X929" s="272"/>
      <c r="Y929" s="272"/>
      <c r="Z929" s="272"/>
    </row>
    <row r="930" spans="1:26" ht="15.75" customHeight="1">
      <c r="A930" s="272"/>
      <c r="G930" s="31"/>
      <c r="H930" s="31"/>
      <c r="I930" s="31"/>
      <c r="J930" s="31"/>
      <c r="K930" s="32"/>
      <c r="L930" s="31"/>
      <c r="M930" s="31"/>
      <c r="N930" s="31"/>
      <c r="O930" s="272"/>
      <c r="P930" s="272"/>
      <c r="Q930" s="272"/>
      <c r="R930" s="272"/>
      <c r="S930" s="272"/>
      <c r="T930" s="272"/>
      <c r="U930" s="272"/>
      <c r="V930" s="272"/>
      <c r="W930" s="272"/>
      <c r="X930" s="272"/>
      <c r="Y930" s="272"/>
      <c r="Z930" s="272"/>
    </row>
    <row r="931" spans="1:26" ht="15.75" customHeight="1">
      <c r="A931" s="272"/>
      <c r="G931" s="31"/>
      <c r="H931" s="31"/>
      <c r="I931" s="31"/>
      <c r="J931" s="31"/>
      <c r="K931" s="32"/>
      <c r="L931" s="31"/>
      <c r="M931" s="31"/>
      <c r="N931" s="31"/>
      <c r="O931" s="272"/>
      <c r="P931" s="272"/>
      <c r="Q931" s="272"/>
      <c r="R931" s="272"/>
      <c r="S931" s="272"/>
      <c r="T931" s="272"/>
      <c r="U931" s="272"/>
      <c r="V931" s="272"/>
      <c r="W931" s="272"/>
      <c r="X931" s="272"/>
      <c r="Y931" s="272"/>
      <c r="Z931" s="272"/>
    </row>
    <row r="932" spans="1:26" ht="15.75" customHeight="1">
      <c r="A932" s="272"/>
      <c r="G932" s="31"/>
      <c r="H932" s="31"/>
      <c r="I932" s="31"/>
      <c r="J932" s="31"/>
      <c r="K932" s="32"/>
      <c r="L932" s="31"/>
      <c r="M932" s="31"/>
      <c r="N932" s="31"/>
      <c r="O932" s="272"/>
      <c r="P932" s="272"/>
      <c r="Q932" s="272"/>
      <c r="R932" s="272"/>
      <c r="S932" s="272"/>
      <c r="T932" s="272"/>
      <c r="U932" s="272"/>
      <c r="V932" s="272"/>
      <c r="W932" s="272"/>
      <c r="X932" s="272"/>
      <c r="Y932" s="272"/>
      <c r="Z932" s="272"/>
    </row>
    <row r="933" spans="1:26" ht="15.75" customHeight="1">
      <c r="A933" s="272"/>
      <c r="G933" s="31"/>
      <c r="H933" s="31"/>
      <c r="I933" s="31"/>
      <c r="J933" s="31"/>
      <c r="K933" s="32"/>
      <c r="L933" s="31"/>
      <c r="M933" s="31"/>
      <c r="N933" s="31"/>
      <c r="O933" s="272"/>
      <c r="P933" s="272"/>
      <c r="Q933" s="272"/>
      <c r="R933" s="272"/>
      <c r="S933" s="272"/>
      <c r="T933" s="272"/>
      <c r="U933" s="272"/>
      <c r="V933" s="272"/>
      <c r="W933" s="272"/>
      <c r="X933" s="272"/>
      <c r="Y933" s="272"/>
      <c r="Z933" s="272"/>
    </row>
    <row r="934" spans="1:26" ht="15.75" customHeight="1">
      <c r="A934" s="272"/>
      <c r="G934" s="31"/>
      <c r="H934" s="31"/>
      <c r="I934" s="31"/>
      <c r="J934" s="31"/>
      <c r="K934" s="32"/>
      <c r="L934" s="31"/>
      <c r="M934" s="31"/>
      <c r="N934" s="31"/>
      <c r="O934" s="272"/>
      <c r="P934" s="272"/>
      <c r="Q934" s="272"/>
      <c r="R934" s="272"/>
      <c r="S934" s="272"/>
      <c r="T934" s="272"/>
      <c r="U934" s="272"/>
      <c r="V934" s="272"/>
      <c r="W934" s="272"/>
      <c r="X934" s="272"/>
      <c r="Y934" s="272"/>
      <c r="Z934" s="272"/>
    </row>
    <row r="935" spans="1:26" ht="15.75" customHeight="1">
      <c r="A935" s="272"/>
      <c r="G935" s="31"/>
      <c r="H935" s="31"/>
      <c r="I935" s="31"/>
      <c r="J935" s="31"/>
      <c r="K935" s="32"/>
      <c r="L935" s="31"/>
      <c r="M935" s="31"/>
      <c r="N935" s="31"/>
      <c r="O935" s="272"/>
      <c r="P935" s="272"/>
      <c r="Q935" s="272"/>
      <c r="R935" s="272"/>
      <c r="S935" s="272"/>
      <c r="T935" s="272"/>
      <c r="U935" s="272"/>
      <c r="V935" s="272"/>
      <c r="W935" s="272"/>
      <c r="X935" s="272"/>
      <c r="Y935" s="272"/>
      <c r="Z935" s="272"/>
    </row>
    <row r="936" spans="1:26" ht="15.75" customHeight="1">
      <c r="A936" s="272"/>
      <c r="G936" s="31"/>
      <c r="H936" s="31"/>
      <c r="I936" s="31"/>
      <c r="J936" s="31"/>
      <c r="K936" s="32"/>
      <c r="L936" s="31"/>
      <c r="M936" s="31"/>
      <c r="N936" s="31"/>
      <c r="O936" s="272"/>
      <c r="P936" s="272"/>
      <c r="Q936" s="272"/>
      <c r="R936" s="272"/>
      <c r="S936" s="272"/>
      <c r="T936" s="272"/>
      <c r="U936" s="272"/>
      <c r="V936" s="272"/>
      <c r="W936" s="272"/>
      <c r="X936" s="272"/>
      <c r="Y936" s="272"/>
      <c r="Z936" s="272"/>
    </row>
    <row r="937" spans="1:26" ht="15.75" customHeight="1">
      <c r="A937" s="272"/>
      <c r="G937" s="31"/>
      <c r="H937" s="31"/>
      <c r="I937" s="31"/>
      <c r="J937" s="31"/>
      <c r="K937" s="32"/>
      <c r="L937" s="31"/>
      <c r="M937" s="31"/>
      <c r="N937" s="31"/>
      <c r="O937" s="272"/>
      <c r="P937" s="272"/>
      <c r="Q937" s="272"/>
      <c r="R937" s="272"/>
      <c r="S937" s="272"/>
      <c r="T937" s="272"/>
      <c r="U937" s="272"/>
      <c r="V937" s="272"/>
      <c r="W937" s="272"/>
      <c r="X937" s="272"/>
      <c r="Y937" s="272"/>
      <c r="Z937" s="272"/>
    </row>
    <row r="938" spans="1:26" ht="15.75" customHeight="1">
      <c r="A938" s="272"/>
      <c r="G938" s="31"/>
      <c r="H938" s="31"/>
      <c r="I938" s="31"/>
      <c r="J938" s="31"/>
      <c r="K938" s="32"/>
      <c r="L938" s="31"/>
      <c r="M938" s="31"/>
      <c r="N938" s="31"/>
      <c r="O938" s="272"/>
      <c r="P938" s="272"/>
      <c r="Q938" s="272"/>
      <c r="R938" s="272"/>
      <c r="S938" s="272"/>
      <c r="T938" s="272"/>
      <c r="U938" s="272"/>
      <c r="V938" s="272"/>
      <c r="W938" s="272"/>
      <c r="X938" s="272"/>
      <c r="Y938" s="272"/>
      <c r="Z938" s="272"/>
    </row>
    <row r="939" spans="1:26" ht="15.75" customHeight="1">
      <c r="A939" s="272"/>
      <c r="G939" s="31"/>
      <c r="H939" s="31"/>
      <c r="I939" s="31"/>
      <c r="J939" s="31"/>
      <c r="K939" s="32"/>
      <c r="L939" s="31"/>
      <c r="M939" s="31"/>
      <c r="N939" s="31"/>
      <c r="O939" s="272"/>
      <c r="P939" s="272"/>
      <c r="Q939" s="272"/>
      <c r="R939" s="272"/>
      <c r="S939" s="272"/>
      <c r="T939" s="272"/>
      <c r="U939" s="272"/>
      <c r="V939" s="272"/>
      <c r="W939" s="272"/>
      <c r="X939" s="272"/>
      <c r="Y939" s="272"/>
      <c r="Z939" s="272"/>
    </row>
    <row r="940" spans="1:26" ht="15.75" customHeight="1">
      <c r="A940" s="272"/>
      <c r="G940" s="31"/>
      <c r="H940" s="31"/>
      <c r="I940" s="31"/>
      <c r="J940" s="31"/>
      <c r="K940" s="32"/>
      <c r="L940" s="31"/>
      <c r="M940" s="31"/>
      <c r="N940" s="31"/>
      <c r="O940" s="272"/>
      <c r="P940" s="272"/>
      <c r="Q940" s="272"/>
      <c r="R940" s="272"/>
      <c r="S940" s="272"/>
      <c r="T940" s="272"/>
      <c r="U940" s="272"/>
      <c r="V940" s="272"/>
      <c r="W940" s="272"/>
      <c r="X940" s="272"/>
      <c r="Y940" s="272"/>
      <c r="Z940" s="272"/>
    </row>
    <row r="941" spans="1:26" ht="15.75" customHeight="1">
      <c r="A941" s="272"/>
      <c r="G941" s="31"/>
      <c r="H941" s="31"/>
      <c r="I941" s="31"/>
      <c r="J941" s="31"/>
      <c r="K941" s="32"/>
      <c r="L941" s="31"/>
      <c r="M941" s="31"/>
      <c r="N941" s="31"/>
      <c r="O941" s="272"/>
      <c r="P941" s="272"/>
      <c r="Q941" s="272"/>
      <c r="R941" s="272"/>
      <c r="S941" s="272"/>
      <c r="T941" s="272"/>
      <c r="U941" s="272"/>
      <c r="V941" s="272"/>
      <c r="W941" s="272"/>
      <c r="X941" s="272"/>
      <c r="Y941" s="272"/>
      <c r="Z941" s="272"/>
    </row>
    <row r="942" spans="1:26" ht="15.75" customHeight="1">
      <c r="A942" s="272"/>
      <c r="G942" s="31"/>
      <c r="H942" s="31"/>
      <c r="I942" s="31"/>
      <c r="J942" s="31"/>
      <c r="K942" s="32"/>
      <c r="L942" s="31"/>
      <c r="M942" s="31"/>
      <c r="N942" s="31"/>
      <c r="O942" s="272"/>
      <c r="P942" s="272"/>
      <c r="Q942" s="272"/>
      <c r="R942" s="272"/>
      <c r="S942" s="272"/>
      <c r="T942" s="272"/>
      <c r="U942" s="272"/>
      <c r="V942" s="272"/>
      <c r="W942" s="272"/>
      <c r="X942" s="272"/>
      <c r="Y942" s="272"/>
      <c r="Z942" s="272"/>
    </row>
    <row r="943" spans="1:26" ht="15.75" customHeight="1">
      <c r="A943" s="272"/>
      <c r="G943" s="31"/>
      <c r="H943" s="31"/>
      <c r="I943" s="31"/>
      <c r="J943" s="31"/>
      <c r="K943" s="32"/>
      <c r="L943" s="31"/>
      <c r="M943" s="31"/>
      <c r="N943" s="31"/>
      <c r="O943" s="272"/>
      <c r="P943" s="272"/>
      <c r="Q943" s="272"/>
      <c r="R943" s="272"/>
      <c r="S943" s="272"/>
      <c r="T943" s="272"/>
      <c r="U943" s="272"/>
      <c r="V943" s="272"/>
      <c r="W943" s="272"/>
      <c r="X943" s="272"/>
      <c r="Y943" s="272"/>
      <c r="Z943" s="272"/>
    </row>
    <row r="944" spans="1:26" ht="15.75" customHeight="1">
      <c r="A944" s="272"/>
      <c r="G944" s="31"/>
      <c r="H944" s="31"/>
      <c r="I944" s="31"/>
      <c r="J944" s="31"/>
      <c r="K944" s="32"/>
      <c r="L944" s="31"/>
      <c r="M944" s="31"/>
      <c r="N944" s="31"/>
      <c r="O944" s="272"/>
      <c r="P944" s="272"/>
      <c r="Q944" s="272"/>
      <c r="R944" s="272"/>
      <c r="S944" s="272"/>
      <c r="T944" s="272"/>
      <c r="U944" s="272"/>
      <c r="V944" s="272"/>
      <c r="W944" s="272"/>
      <c r="X944" s="272"/>
      <c r="Y944" s="272"/>
      <c r="Z944" s="272"/>
    </row>
    <row r="945" spans="1:26" ht="15.75" customHeight="1">
      <c r="A945" s="272"/>
      <c r="G945" s="31"/>
      <c r="H945" s="31"/>
      <c r="I945" s="31"/>
      <c r="J945" s="31"/>
      <c r="K945" s="32"/>
      <c r="L945" s="31"/>
      <c r="M945" s="31"/>
      <c r="N945" s="31"/>
      <c r="O945" s="272"/>
      <c r="P945" s="272"/>
      <c r="Q945" s="272"/>
      <c r="R945" s="272"/>
      <c r="S945" s="272"/>
      <c r="T945" s="272"/>
      <c r="U945" s="272"/>
      <c r="V945" s="272"/>
      <c r="W945" s="272"/>
      <c r="X945" s="272"/>
      <c r="Y945" s="272"/>
      <c r="Z945" s="272"/>
    </row>
    <row r="946" spans="1:26" ht="15.75" customHeight="1">
      <c r="A946" s="272"/>
      <c r="G946" s="31"/>
      <c r="H946" s="31"/>
      <c r="I946" s="31"/>
      <c r="J946" s="31"/>
      <c r="K946" s="32"/>
      <c r="L946" s="31"/>
      <c r="M946" s="31"/>
      <c r="N946" s="31"/>
      <c r="O946" s="272"/>
      <c r="P946" s="272"/>
      <c r="Q946" s="272"/>
      <c r="R946" s="272"/>
      <c r="S946" s="272"/>
      <c r="T946" s="272"/>
      <c r="U946" s="272"/>
      <c r="V946" s="272"/>
      <c r="W946" s="272"/>
      <c r="X946" s="272"/>
      <c r="Y946" s="272"/>
      <c r="Z946" s="272"/>
    </row>
    <row r="947" spans="1:26" ht="15.75" customHeight="1">
      <c r="A947" s="272"/>
      <c r="G947" s="31"/>
      <c r="H947" s="31"/>
      <c r="I947" s="31"/>
      <c r="J947" s="31"/>
      <c r="K947" s="32"/>
      <c r="L947" s="31"/>
      <c r="M947" s="31"/>
      <c r="N947" s="31"/>
      <c r="O947" s="272"/>
      <c r="P947" s="272"/>
      <c r="Q947" s="272"/>
      <c r="R947" s="272"/>
      <c r="S947" s="272"/>
      <c r="T947" s="272"/>
      <c r="U947" s="272"/>
      <c r="V947" s="272"/>
      <c r="W947" s="272"/>
      <c r="X947" s="272"/>
      <c r="Y947" s="272"/>
      <c r="Z947" s="272"/>
    </row>
    <row r="948" spans="1:26" ht="15.75" customHeight="1">
      <c r="A948" s="272"/>
      <c r="G948" s="31"/>
      <c r="H948" s="31"/>
      <c r="I948" s="31"/>
      <c r="J948" s="31"/>
      <c r="K948" s="32"/>
      <c r="L948" s="31"/>
      <c r="M948" s="31"/>
      <c r="N948" s="31"/>
      <c r="O948" s="272"/>
      <c r="P948" s="272"/>
      <c r="Q948" s="272"/>
      <c r="R948" s="272"/>
      <c r="S948" s="272"/>
      <c r="T948" s="272"/>
      <c r="U948" s="272"/>
      <c r="V948" s="272"/>
      <c r="W948" s="272"/>
      <c r="X948" s="272"/>
      <c r="Y948" s="272"/>
      <c r="Z948" s="272"/>
    </row>
    <row r="949" spans="1:26" ht="15.75" customHeight="1">
      <c r="A949" s="272"/>
      <c r="G949" s="31"/>
      <c r="H949" s="31"/>
      <c r="I949" s="31"/>
      <c r="J949" s="31"/>
      <c r="K949" s="32"/>
      <c r="L949" s="31"/>
      <c r="M949" s="31"/>
      <c r="N949" s="31"/>
      <c r="O949" s="272"/>
      <c r="P949" s="272"/>
      <c r="Q949" s="272"/>
      <c r="R949" s="272"/>
      <c r="S949" s="272"/>
      <c r="T949" s="272"/>
      <c r="U949" s="272"/>
      <c r="V949" s="272"/>
      <c r="W949" s="272"/>
      <c r="X949" s="272"/>
      <c r="Y949" s="272"/>
      <c r="Z949" s="272"/>
    </row>
    <row r="950" spans="1:26" ht="15.75" customHeight="1">
      <c r="A950" s="272"/>
      <c r="G950" s="31"/>
      <c r="H950" s="31"/>
      <c r="I950" s="31"/>
      <c r="J950" s="31"/>
      <c r="K950" s="32"/>
      <c r="L950" s="31"/>
      <c r="M950" s="31"/>
      <c r="N950" s="31"/>
      <c r="O950" s="272"/>
      <c r="P950" s="272"/>
      <c r="Q950" s="272"/>
      <c r="R950" s="272"/>
      <c r="S950" s="272"/>
      <c r="T950" s="272"/>
      <c r="U950" s="272"/>
      <c r="V950" s="272"/>
      <c r="W950" s="272"/>
      <c r="X950" s="272"/>
      <c r="Y950" s="272"/>
      <c r="Z950" s="272"/>
    </row>
    <row r="951" spans="1:26" ht="15.75" customHeight="1">
      <c r="A951" s="272"/>
      <c r="G951" s="31"/>
      <c r="H951" s="31"/>
      <c r="I951" s="31"/>
      <c r="J951" s="31"/>
      <c r="K951" s="32"/>
      <c r="L951" s="31"/>
      <c r="M951" s="31"/>
      <c r="N951" s="31"/>
      <c r="O951" s="272"/>
      <c r="P951" s="272"/>
      <c r="Q951" s="272"/>
      <c r="R951" s="272"/>
      <c r="S951" s="272"/>
      <c r="T951" s="272"/>
      <c r="U951" s="272"/>
      <c r="V951" s="272"/>
      <c r="W951" s="272"/>
      <c r="X951" s="272"/>
      <c r="Y951" s="272"/>
      <c r="Z951" s="272"/>
    </row>
    <row r="952" spans="1:26" ht="15.75" customHeight="1">
      <c r="A952" s="272"/>
      <c r="G952" s="31"/>
      <c r="H952" s="31"/>
      <c r="I952" s="31"/>
      <c r="J952" s="31"/>
      <c r="K952" s="32"/>
      <c r="L952" s="31"/>
      <c r="M952" s="31"/>
      <c r="N952" s="31"/>
      <c r="O952" s="272"/>
      <c r="P952" s="272"/>
      <c r="Q952" s="272"/>
      <c r="R952" s="272"/>
      <c r="S952" s="272"/>
      <c r="T952" s="272"/>
      <c r="U952" s="272"/>
      <c r="V952" s="272"/>
      <c r="W952" s="272"/>
      <c r="X952" s="272"/>
      <c r="Y952" s="272"/>
      <c r="Z952" s="272"/>
    </row>
    <row r="953" spans="1:26" ht="15.75" customHeight="1">
      <c r="A953" s="272"/>
      <c r="G953" s="31"/>
      <c r="H953" s="31"/>
      <c r="I953" s="31"/>
      <c r="J953" s="31"/>
      <c r="K953" s="32"/>
      <c r="L953" s="31"/>
      <c r="M953" s="31"/>
      <c r="N953" s="31"/>
      <c r="O953" s="272"/>
      <c r="P953" s="272"/>
      <c r="Q953" s="272"/>
      <c r="R953" s="272"/>
      <c r="S953" s="272"/>
      <c r="T953" s="272"/>
      <c r="U953" s="272"/>
      <c r="V953" s="272"/>
      <c r="W953" s="272"/>
      <c r="X953" s="272"/>
      <c r="Y953" s="272"/>
      <c r="Z953" s="272"/>
    </row>
    <row r="954" spans="1:26" ht="15.75" customHeight="1">
      <c r="A954" s="272"/>
      <c r="G954" s="31"/>
      <c r="H954" s="31"/>
      <c r="I954" s="31"/>
      <c r="J954" s="31"/>
      <c r="K954" s="32"/>
      <c r="L954" s="31"/>
      <c r="M954" s="31"/>
      <c r="N954" s="31"/>
      <c r="O954" s="272"/>
      <c r="P954" s="272"/>
      <c r="Q954" s="272"/>
      <c r="R954" s="272"/>
      <c r="S954" s="272"/>
      <c r="T954" s="272"/>
      <c r="U954" s="272"/>
      <c r="V954" s="272"/>
      <c r="W954" s="272"/>
      <c r="X954" s="272"/>
      <c r="Y954" s="272"/>
      <c r="Z954" s="272"/>
    </row>
    <row r="955" spans="1:26" ht="15.75" customHeight="1">
      <c r="A955" s="272"/>
      <c r="G955" s="31"/>
      <c r="H955" s="31"/>
      <c r="I955" s="31"/>
      <c r="J955" s="31"/>
      <c r="K955" s="32"/>
      <c r="L955" s="31"/>
      <c r="M955" s="31"/>
      <c r="N955" s="31"/>
      <c r="O955" s="272"/>
      <c r="P955" s="272"/>
      <c r="Q955" s="272"/>
      <c r="R955" s="272"/>
      <c r="S955" s="272"/>
      <c r="T955" s="272"/>
      <c r="U955" s="272"/>
      <c r="V955" s="272"/>
      <c r="W955" s="272"/>
      <c r="X955" s="272"/>
      <c r="Y955" s="272"/>
      <c r="Z955" s="272"/>
    </row>
    <row r="956" spans="1:26" ht="15.75" customHeight="1">
      <c r="A956" s="272"/>
      <c r="G956" s="31"/>
      <c r="H956" s="31"/>
      <c r="I956" s="31"/>
      <c r="J956" s="31"/>
      <c r="K956" s="32"/>
      <c r="L956" s="31"/>
      <c r="M956" s="31"/>
      <c r="N956" s="31"/>
      <c r="O956" s="272"/>
      <c r="P956" s="272"/>
      <c r="Q956" s="272"/>
      <c r="R956" s="272"/>
      <c r="S956" s="272"/>
      <c r="T956" s="272"/>
      <c r="U956" s="272"/>
      <c r="V956" s="272"/>
      <c r="W956" s="272"/>
      <c r="X956" s="272"/>
      <c r="Y956" s="272"/>
      <c r="Z956" s="272"/>
    </row>
    <row r="957" spans="1:26" ht="15.75" customHeight="1">
      <c r="A957" s="272"/>
      <c r="G957" s="31"/>
      <c r="H957" s="31"/>
      <c r="I957" s="31"/>
      <c r="J957" s="31"/>
      <c r="K957" s="32"/>
      <c r="L957" s="31"/>
      <c r="M957" s="31"/>
      <c r="N957" s="31"/>
      <c r="O957" s="272"/>
      <c r="P957" s="272"/>
      <c r="Q957" s="272"/>
      <c r="R957" s="272"/>
      <c r="S957" s="272"/>
      <c r="T957" s="272"/>
      <c r="U957" s="272"/>
      <c r="V957" s="272"/>
      <c r="W957" s="272"/>
      <c r="X957" s="272"/>
      <c r="Y957" s="272"/>
      <c r="Z957" s="272"/>
    </row>
    <row r="958" spans="1:26" ht="15.75" customHeight="1">
      <c r="A958" s="272"/>
      <c r="G958" s="31"/>
      <c r="H958" s="31"/>
      <c r="I958" s="31"/>
      <c r="J958" s="31"/>
      <c r="K958" s="32"/>
      <c r="L958" s="31"/>
      <c r="M958" s="31"/>
      <c r="N958" s="31"/>
      <c r="O958" s="272"/>
      <c r="P958" s="272"/>
      <c r="Q958" s="272"/>
      <c r="R958" s="272"/>
      <c r="S958" s="272"/>
      <c r="T958" s="272"/>
      <c r="U958" s="272"/>
      <c r="V958" s="272"/>
      <c r="W958" s="272"/>
      <c r="X958" s="272"/>
      <c r="Y958" s="272"/>
      <c r="Z958" s="272"/>
    </row>
    <row r="959" spans="1:26" ht="15.75" customHeight="1">
      <c r="A959" s="272"/>
      <c r="G959" s="31"/>
      <c r="H959" s="31"/>
      <c r="I959" s="31"/>
      <c r="J959" s="31"/>
      <c r="K959" s="32"/>
      <c r="L959" s="31"/>
      <c r="M959" s="31"/>
      <c r="N959" s="31"/>
      <c r="O959" s="272"/>
      <c r="P959" s="272"/>
      <c r="Q959" s="272"/>
      <c r="R959" s="272"/>
      <c r="S959" s="272"/>
      <c r="T959" s="272"/>
      <c r="U959" s="272"/>
      <c r="V959" s="272"/>
      <c r="W959" s="272"/>
      <c r="X959" s="272"/>
      <c r="Y959" s="272"/>
      <c r="Z959" s="272"/>
    </row>
    <row r="960" spans="1:26" ht="15.75" customHeight="1">
      <c r="A960" s="272"/>
      <c r="G960" s="31"/>
      <c r="H960" s="31"/>
      <c r="I960" s="31"/>
      <c r="J960" s="31"/>
      <c r="K960" s="32"/>
      <c r="L960" s="31"/>
      <c r="M960" s="31"/>
      <c r="N960" s="31"/>
      <c r="O960" s="272"/>
      <c r="P960" s="272"/>
      <c r="Q960" s="272"/>
      <c r="R960" s="272"/>
      <c r="S960" s="272"/>
      <c r="T960" s="272"/>
      <c r="U960" s="272"/>
      <c r="V960" s="272"/>
      <c r="W960" s="272"/>
      <c r="X960" s="272"/>
      <c r="Y960" s="272"/>
      <c r="Z960" s="272"/>
    </row>
    <row r="961" spans="1:26" ht="15.75" customHeight="1">
      <c r="A961" s="272"/>
      <c r="G961" s="31"/>
      <c r="H961" s="31"/>
      <c r="I961" s="31"/>
      <c r="J961" s="31"/>
      <c r="K961" s="32"/>
      <c r="L961" s="31"/>
      <c r="M961" s="31"/>
      <c r="N961" s="31"/>
      <c r="O961" s="272"/>
      <c r="P961" s="272"/>
      <c r="Q961" s="272"/>
      <c r="R961" s="272"/>
      <c r="S961" s="272"/>
      <c r="T961" s="272"/>
      <c r="U961" s="272"/>
      <c r="V961" s="272"/>
      <c r="W961" s="272"/>
      <c r="X961" s="272"/>
      <c r="Y961" s="272"/>
      <c r="Z961" s="272"/>
    </row>
    <row r="962" spans="1:26" ht="15.75" customHeight="1">
      <c r="A962" s="272"/>
      <c r="G962" s="31"/>
      <c r="H962" s="31"/>
      <c r="I962" s="31"/>
      <c r="J962" s="31"/>
      <c r="K962" s="32"/>
      <c r="L962" s="31"/>
      <c r="M962" s="31"/>
      <c r="N962" s="31"/>
      <c r="O962" s="272"/>
      <c r="P962" s="272"/>
      <c r="Q962" s="272"/>
      <c r="R962" s="272"/>
      <c r="S962" s="272"/>
      <c r="T962" s="272"/>
      <c r="U962" s="272"/>
      <c r="V962" s="272"/>
      <c r="W962" s="272"/>
      <c r="X962" s="272"/>
      <c r="Y962" s="272"/>
      <c r="Z962" s="272"/>
    </row>
    <row r="963" spans="1:26" ht="15.75" customHeight="1">
      <c r="A963" s="272"/>
      <c r="G963" s="31"/>
      <c r="H963" s="31"/>
      <c r="I963" s="31"/>
      <c r="J963" s="31"/>
      <c r="K963" s="32"/>
      <c r="L963" s="31"/>
      <c r="M963" s="31"/>
      <c r="N963" s="31"/>
      <c r="O963" s="272"/>
      <c r="P963" s="272"/>
      <c r="Q963" s="272"/>
      <c r="R963" s="272"/>
      <c r="S963" s="272"/>
      <c r="T963" s="272"/>
      <c r="U963" s="272"/>
      <c r="V963" s="272"/>
      <c r="W963" s="272"/>
      <c r="X963" s="272"/>
      <c r="Y963" s="272"/>
      <c r="Z963" s="272"/>
    </row>
    <row r="964" spans="1:26" ht="15.75" customHeight="1">
      <c r="A964" s="272"/>
      <c r="G964" s="31"/>
      <c r="H964" s="31"/>
      <c r="I964" s="31"/>
      <c r="J964" s="31"/>
      <c r="K964" s="32"/>
      <c r="L964" s="31"/>
      <c r="M964" s="31"/>
      <c r="N964" s="31"/>
      <c r="O964" s="272"/>
      <c r="P964" s="272"/>
      <c r="Q964" s="272"/>
      <c r="R964" s="272"/>
      <c r="S964" s="272"/>
      <c r="T964" s="272"/>
      <c r="U964" s="272"/>
      <c r="V964" s="272"/>
      <c r="W964" s="272"/>
      <c r="X964" s="272"/>
      <c r="Y964" s="272"/>
      <c r="Z964" s="272"/>
    </row>
    <row r="965" spans="1:26" ht="15.75" customHeight="1">
      <c r="A965" s="272"/>
      <c r="G965" s="31"/>
      <c r="H965" s="31"/>
      <c r="I965" s="31"/>
      <c r="J965" s="31"/>
      <c r="K965" s="32"/>
      <c r="L965" s="31"/>
      <c r="M965" s="31"/>
      <c r="N965" s="31"/>
      <c r="O965" s="272"/>
      <c r="P965" s="272"/>
      <c r="Q965" s="272"/>
      <c r="R965" s="272"/>
      <c r="S965" s="272"/>
      <c r="T965" s="272"/>
      <c r="U965" s="272"/>
      <c r="V965" s="272"/>
      <c r="W965" s="272"/>
      <c r="X965" s="272"/>
      <c r="Y965" s="272"/>
      <c r="Z965" s="272"/>
    </row>
    <row r="966" spans="1:26" ht="15.75" customHeight="1">
      <c r="A966" s="272"/>
      <c r="G966" s="31"/>
      <c r="H966" s="31"/>
      <c r="I966" s="31"/>
      <c r="J966" s="31"/>
      <c r="K966" s="32"/>
      <c r="L966" s="31"/>
      <c r="M966" s="31"/>
      <c r="N966" s="31"/>
      <c r="O966" s="272"/>
      <c r="P966" s="272"/>
      <c r="Q966" s="272"/>
      <c r="R966" s="272"/>
      <c r="S966" s="272"/>
      <c r="T966" s="272"/>
      <c r="U966" s="272"/>
      <c r="V966" s="272"/>
      <c r="W966" s="272"/>
      <c r="X966" s="272"/>
      <c r="Y966" s="272"/>
      <c r="Z966" s="272"/>
    </row>
    <row r="967" spans="1:26" ht="15.75" customHeight="1">
      <c r="A967" s="272"/>
      <c r="G967" s="31"/>
      <c r="H967" s="31"/>
      <c r="I967" s="31"/>
      <c r="J967" s="31"/>
      <c r="K967" s="32"/>
      <c r="L967" s="31"/>
      <c r="M967" s="31"/>
      <c r="N967" s="31"/>
      <c r="O967" s="272"/>
      <c r="P967" s="272"/>
      <c r="Q967" s="272"/>
      <c r="R967" s="272"/>
      <c r="S967" s="272"/>
      <c r="T967" s="272"/>
      <c r="U967" s="272"/>
      <c r="V967" s="272"/>
      <c r="W967" s="272"/>
      <c r="X967" s="272"/>
      <c r="Y967" s="272"/>
      <c r="Z967" s="272"/>
    </row>
    <row r="968" spans="1:26" ht="15.75" customHeight="1">
      <c r="A968" s="272"/>
      <c r="G968" s="31"/>
      <c r="H968" s="31"/>
      <c r="I968" s="31"/>
      <c r="J968" s="31"/>
      <c r="K968" s="32"/>
      <c r="L968" s="31"/>
      <c r="M968" s="31"/>
      <c r="N968" s="31"/>
      <c r="O968" s="272"/>
      <c r="P968" s="272"/>
      <c r="Q968" s="272"/>
      <c r="R968" s="272"/>
      <c r="S968" s="272"/>
      <c r="T968" s="272"/>
      <c r="U968" s="272"/>
      <c r="V968" s="272"/>
      <c r="W968" s="272"/>
      <c r="X968" s="272"/>
      <c r="Y968" s="272"/>
      <c r="Z968" s="272"/>
    </row>
    <row r="969" spans="1:26" ht="15.75" customHeight="1">
      <c r="A969" s="272"/>
      <c r="G969" s="31"/>
      <c r="H969" s="31"/>
      <c r="I969" s="31"/>
      <c r="J969" s="31"/>
      <c r="K969" s="32"/>
      <c r="L969" s="31"/>
      <c r="M969" s="31"/>
      <c r="N969" s="31"/>
      <c r="O969" s="272"/>
      <c r="P969" s="272"/>
      <c r="Q969" s="272"/>
      <c r="R969" s="272"/>
      <c r="S969" s="272"/>
      <c r="T969" s="272"/>
      <c r="U969" s="272"/>
      <c r="V969" s="272"/>
      <c r="W969" s="272"/>
      <c r="X969" s="272"/>
      <c r="Y969" s="272"/>
      <c r="Z969" s="272"/>
    </row>
    <row r="970" spans="1:26" ht="15.75" customHeight="1">
      <c r="A970" s="272"/>
      <c r="G970" s="31"/>
      <c r="H970" s="31"/>
      <c r="I970" s="31"/>
      <c r="J970" s="31"/>
      <c r="K970" s="32"/>
      <c r="L970" s="31"/>
      <c r="M970" s="31"/>
      <c r="N970" s="31"/>
      <c r="O970" s="272"/>
      <c r="P970" s="272"/>
      <c r="Q970" s="272"/>
      <c r="R970" s="272"/>
      <c r="S970" s="272"/>
      <c r="T970" s="272"/>
      <c r="U970" s="272"/>
      <c r="V970" s="272"/>
      <c r="W970" s="272"/>
      <c r="X970" s="272"/>
      <c r="Y970" s="272"/>
      <c r="Z970" s="272"/>
    </row>
    <row r="971" spans="1:26" ht="15.75" customHeight="1">
      <c r="A971" s="272"/>
      <c r="G971" s="31"/>
      <c r="H971" s="31"/>
      <c r="I971" s="31"/>
      <c r="J971" s="31"/>
      <c r="K971" s="32"/>
      <c r="L971" s="31"/>
      <c r="M971" s="31"/>
      <c r="N971" s="31"/>
      <c r="O971" s="272"/>
      <c r="P971" s="272"/>
      <c r="Q971" s="272"/>
      <c r="R971" s="272"/>
      <c r="S971" s="272"/>
      <c r="T971" s="272"/>
      <c r="U971" s="272"/>
      <c r="V971" s="272"/>
      <c r="W971" s="272"/>
      <c r="X971" s="272"/>
      <c r="Y971" s="272"/>
      <c r="Z971" s="272"/>
    </row>
    <row r="972" spans="1:26" ht="15.75" customHeight="1">
      <c r="A972" s="272"/>
      <c r="G972" s="31"/>
      <c r="H972" s="31"/>
      <c r="I972" s="31"/>
      <c r="J972" s="31"/>
      <c r="K972" s="32"/>
      <c r="L972" s="31"/>
      <c r="M972" s="31"/>
      <c r="N972" s="31"/>
      <c r="O972" s="272"/>
      <c r="P972" s="272"/>
      <c r="Q972" s="272"/>
      <c r="R972" s="272"/>
      <c r="S972" s="272"/>
      <c r="T972" s="272"/>
      <c r="U972" s="272"/>
      <c r="V972" s="272"/>
      <c r="W972" s="272"/>
      <c r="X972" s="272"/>
      <c r="Y972" s="272"/>
      <c r="Z972" s="272"/>
    </row>
    <row r="973" spans="1:26" ht="15.75" customHeight="1">
      <c r="A973" s="272"/>
      <c r="G973" s="31"/>
      <c r="H973" s="31"/>
      <c r="I973" s="31"/>
      <c r="J973" s="31"/>
      <c r="K973" s="32"/>
      <c r="L973" s="31"/>
      <c r="M973" s="31"/>
      <c r="N973" s="31"/>
      <c r="O973" s="272"/>
      <c r="P973" s="272"/>
      <c r="Q973" s="272"/>
      <c r="R973" s="272"/>
      <c r="S973" s="272"/>
      <c r="T973" s="272"/>
      <c r="U973" s="272"/>
      <c r="V973" s="272"/>
      <c r="W973" s="272"/>
      <c r="X973" s="272"/>
      <c r="Y973" s="272"/>
      <c r="Z973" s="272"/>
    </row>
    <row r="974" spans="1:26" ht="15.75" customHeight="1">
      <c r="A974" s="272"/>
      <c r="G974" s="31"/>
      <c r="H974" s="31"/>
      <c r="I974" s="31"/>
      <c r="J974" s="31"/>
      <c r="K974" s="32"/>
      <c r="L974" s="31"/>
      <c r="M974" s="31"/>
      <c r="N974" s="31"/>
      <c r="O974" s="272"/>
      <c r="P974" s="272"/>
      <c r="Q974" s="272"/>
      <c r="R974" s="272"/>
      <c r="S974" s="272"/>
      <c r="T974" s="272"/>
      <c r="U974" s="272"/>
      <c r="V974" s="272"/>
      <c r="W974" s="272"/>
      <c r="X974" s="272"/>
      <c r="Y974" s="272"/>
      <c r="Z974" s="272"/>
    </row>
    <row r="975" spans="1:26" ht="15.75" customHeight="1">
      <c r="A975" s="272"/>
      <c r="G975" s="31"/>
      <c r="H975" s="31"/>
      <c r="I975" s="31"/>
      <c r="J975" s="31"/>
      <c r="K975" s="32"/>
      <c r="L975" s="31"/>
      <c r="M975" s="31"/>
      <c r="N975" s="31"/>
      <c r="O975" s="272"/>
      <c r="P975" s="272"/>
      <c r="Q975" s="272"/>
      <c r="R975" s="272"/>
      <c r="S975" s="272"/>
      <c r="T975" s="272"/>
      <c r="U975" s="272"/>
      <c r="V975" s="272"/>
      <c r="W975" s="272"/>
      <c r="X975" s="272"/>
      <c r="Y975" s="272"/>
      <c r="Z975" s="272"/>
    </row>
    <row r="976" spans="1:26" ht="15.75" customHeight="1">
      <c r="A976" s="272"/>
      <c r="G976" s="31"/>
      <c r="H976" s="31"/>
      <c r="I976" s="31"/>
      <c r="J976" s="31"/>
      <c r="K976" s="32"/>
      <c r="L976" s="31"/>
      <c r="M976" s="31"/>
      <c r="N976" s="31"/>
      <c r="O976" s="272"/>
      <c r="P976" s="272"/>
      <c r="Q976" s="272"/>
      <c r="R976" s="272"/>
      <c r="S976" s="272"/>
      <c r="T976" s="272"/>
      <c r="U976" s="272"/>
      <c r="V976" s="272"/>
      <c r="W976" s="272"/>
      <c r="X976" s="272"/>
      <c r="Y976" s="272"/>
      <c r="Z976" s="272"/>
    </row>
    <row r="977" spans="1:26" ht="15.75" customHeight="1">
      <c r="A977" s="272"/>
      <c r="G977" s="31"/>
      <c r="H977" s="31"/>
      <c r="I977" s="31"/>
      <c r="J977" s="31"/>
      <c r="K977" s="32"/>
      <c r="L977" s="31"/>
      <c r="M977" s="31"/>
      <c r="N977" s="31"/>
      <c r="O977" s="272"/>
      <c r="P977" s="272"/>
      <c r="Q977" s="272"/>
      <c r="R977" s="272"/>
      <c r="S977" s="272"/>
      <c r="T977" s="272"/>
      <c r="U977" s="272"/>
      <c r="V977" s="272"/>
      <c r="W977" s="272"/>
      <c r="X977" s="272"/>
      <c r="Y977" s="272"/>
      <c r="Z977" s="272"/>
    </row>
    <row r="978" spans="1:26" ht="15.75" customHeight="1">
      <c r="A978" s="272"/>
      <c r="G978" s="31"/>
      <c r="H978" s="31"/>
      <c r="I978" s="31"/>
      <c r="J978" s="31"/>
      <c r="K978" s="32"/>
      <c r="L978" s="31"/>
      <c r="M978" s="31"/>
      <c r="N978" s="31"/>
      <c r="O978" s="272"/>
      <c r="P978" s="272"/>
      <c r="Q978" s="272"/>
      <c r="R978" s="272"/>
      <c r="S978" s="272"/>
      <c r="T978" s="272"/>
      <c r="U978" s="272"/>
      <c r="V978" s="272"/>
      <c r="W978" s="272"/>
      <c r="X978" s="272"/>
      <c r="Y978" s="272"/>
      <c r="Z978" s="272"/>
    </row>
    <row r="979" spans="1:26" ht="15.75" customHeight="1">
      <c r="A979" s="272"/>
      <c r="G979" s="31"/>
      <c r="H979" s="31"/>
      <c r="I979" s="31"/>
      <c r="J979" s="31"/>
      <c r="K979" s="32"/>
      <c r="L979" s="31"/>
      <c r="M979" s="31"/>
      <c r="N979" s="31"/>
      <c r="O979" s="272"/>
      <c r="P979" s="272"/>
      <c r="Q979" s="272"/>
      <c r="R979" s="272"/>
      <c r="S979" s="272"/>
      <c r="T979" s="272"/>
      <c r="U979" s="272"/>
      <c r="V979" s="272"/>
      <c r="W979" s="272"/>
      <c r="X979" s="272"/>
      <c r="Y979" s="272"/>
      <c r="Z979" s="272"/>
    </row>
    <row r="980" spans="1:26" ht="15.75" customHeight="1">
      <c r="A980" s="272"/>
      <c r="G980" s="31"/>
      <c r="H980" s="31"/>
      <c r="I980" s="31"/>
      <c r="J980" s="31"/>
      <c r="K980" s="32"/>
      <c r="L980" s="31"/>
      <c r="M980" s="31"/>
      <c r="N980" s="31"/>
      <c r="O980" s="272"/>
      <c r="P980" s="272"/>
      <c r="Q980" s="272"/>
      <c r="R980" s="272"/>
      <c r="S980" s="272"/>
      <c r="T980" s="272"/>
      <c r="U980" s="272"/>
      <c r="V980" s="272"/>
      <c r="W980" s="272"/>
      <c r="X980" s="272"/>
      <c r="Y980" s="272"/>
      <c r="Z980" s="272"/>
    </row>
    <row r="981" spans="1:26" ht="15.75" customHeight="1">
      <c r="A981" s="272"/>
      <c r="G981" s="31"/>
      <c r="H981" s="31"/>
      <c r="I981" s="31"/>
      <c r="J981" s="31"/>
      <c r="K981" s="32"/>
      <c r="L981" s="31"/>
      <c r="M981" s="31"/>
      <c r="N981" s="31"/>
      <c r="O981" s="272"/>
      <c r="P981" s="272"/>
      <c r="Q981" s="272"/>
      <c r="R981" s="272"/>
      <c r="S981" s="272"/>
      <c r="T981" s="272"/>
      <c r="U981" s="272"/>
      <c r="V981" s="272"/>
      <c r="W981" s="272"/>
      <c r="X981" s="272"/>
      <c r="Y981" s="272"/>
      <c r="Z981" s="272"/>
    </row>
    <row r="982" spans="1:26" ht="15.75" customHeight="1">
      <c r="A982" s="272"/>
      <c r="G982" s="31"/>
      <c r="H982" s="31"/>
      <c r="I982" s="31"/>
      <c r="J982" s="31"/>
      <c r="K982" s="32"/>
      <c r="L982" s="31"/>
      <c r="M982" s="31"/>
      <c r="N982" s="31"/>
      <c r="O982" s="272"/>
      <c r="P982" s="272"/>
      <c r="Q982" s="272"/>
      <c r="R982" s="272"/>
      <c r="S982" s="272"/>
      <c r="T982" s="272"/>
      <c r="U982" s="272"/>
      <c r="V982" s="272"/>
      <c r="W982" s="272"/>
      <c r="X982" s="272"/>
      <c r="Y982" s="272"/>
      <c r="Z982" s="272"/>
    </row>
    <row r="983" spans="1:26" ht="15.75" customHeight="1">
      <c r="A983" s="272"/>
      <c r="G983" s="31"/>
      <c r="H983" s="31"/>
      <c r="I983" s="31"/>
      <c r="J983" s="31"/>
      <c r="K983" s="32"/>
      <c r="L983" s="31"/>
      <c r="M983" s="31"/>
      <c r="N983" s="31"/>
      <c r="O983" s="272"/>
      <c r="P983" s="272"/>
      <c r="Q983" s="272"/>
      <c r="R983" s="272"/>
      <c r="S983" s="272"/>
      <c r="T983" s="272"/>
      <c r="U983" s="272"/>
      <c r="V983" s="272"/>
      <c r="W983" s="272"/>
      <c r="X983" s="272"/>
      <c r="Y983" s="272"/>
      <c r="Z983" s="272"/>
    </row>
    <row r="984" spans="1:26" ht="15.75" customHeight="1">
      <c r="A984" s="272"/>
      <c r="G984" s="31"/>
      <c r="H984" s="31"/>
      <c r="I984" s="31"/>
      <c r="J984" s="31"/>
      <c r="K984" s="32"/>
      <c r="L984" s="31"/>
      <c r="M984" s="31"/>
      <c r="N984" s="31"/>
      <c r="O984" s="272"/>
      <c r="P984" s="272"/>
      <c r="Q984" s="272"/>
      <c r="R984" s="272"/>
      <c r="S984" s="272"/>
      <c r="T984" s="272"/>
      <c r="U984" s="272"/>
      <c r="V984" s="272"/>
      <c r="W984" s="272"/>
      <c r="X984" s="272"/>
      <c r="Y984" s="272"/>
      <c r="Z984" s="272"/>
    </row>
    <row r="985" spans="1:26" ht="15.75" customHeight="1">
      <c r="A985" s="272"/>
      <c r="G985" s="31"/>
      <c r="H985" s="31"/>
      <c r="I985" s="31"/>
      <c r="J985" s="31"/>
      <c r="K985" s="32"/>
      <c r="L985" s="31"/>
      <c r="M985" s="31"/>
      <c r="N985" s="31"/>
      <c r="O985" s="272"/>
      <c r="P985" s="272"/>
      <c r="Q985" s="272"/>
      <c r="R985" s="272"/>
      <c r="S985" s="272"/>
      <c r="T985" s="272"/>
      <c r="U985" s="272"/>
      <c r="V985" s="272"/>
      <c r="W985" s="272"/>
      <c r="X985" s="272"/>
      <c r="Y985" s="272"/>
      <c r="Z985" s="272"/>
    </row>
    <row r="986" spans="1:26" ht="15.75" customHeight="1">
      <c r="A986" s="272"/>
      <c r="G986" s="31"/>
      <c r="H986" s="31"/>
      <c r="I986" s="31"/>
      <c r="J986" s="31"/>
      <c r="K986" s="32"/>
      <c r="L986" s="31"/>
      <c r="M986" s="31"/>
      <c r="N986" s="31"/>
      <c r="O986" s="272"/>
      <c r="P986" s="272"/>
      <c r="Q986" s="272"/>
      <c r="R986" s="272"/>
      <c r="S986" s="272"/>
      <c r="T986" s="272"/>
      <c r="U986" s="272"/>
      <c r="V986" s="272"/>
      <c r="W986" s="272"/>
      <c r="X986" s="272"/>
      <c r="Y986" s="272"/>
      <c r="Z986" s="272"/>
    </row>
    <row r="987" spans="1:26" ht="15.75" customHeight="1">
      <c r="A987" s="272"/>
      <c r="G987" s="31"/>
      <c r="H987" s="31"/>
      <c r="I987" s="31"/>
      <c r="J987" s="31"/>
      <c r="K987" s="32"/>
      <c r="L987" s="31"/>
      <c r="M987" s="31"/>
      <c r="N987" s="31"/>
      <c r="O987" s="272"/>
      <c r="P987" s="272"/>
      <c r="Q987" s="272"/>
      <c r="R987" s="272"/>
      <c r="S987" s="272"/>
      <c r="T987" s="272"/>
      <c r="U987" s="272"/>
      <c r="V987" s="272"/>
      <c r="W987" s="272"/>
      <c r="X987" s="272"/>
      <c r="Y987" s="272"/>
      <c r="Z987" s="272"/>
    </row>
    <row r="988" spans="1:26" ht="15.75" customHeight="1">
      <c r="A988" s="272"/>
      <c r="G988" s="31"/>
      <c r="H988" s="31"/>
      <c r="I988" s="31"/>
      <c r="J988" s="31"/>
      <c r="K988" s="32"/>
      <c r="L988" s="31"/>
      <c r="M988" s="31"/>
      <c r="N988" s="31"/>
      <c r="O988" s="272"/>
      <c r="P988" s="272"/>
      <c r="Q988" s="272"/>
      <c r="R988" s="272"/>
      <c r="S988" s="272"/>
      <c r="T988" s="272"/>
      <c r="U988" s="272"/>
      <c r="V988" s="272"/>
      <c r="W988" s="272"/>
      <c r="X988" s="272"/>
      <c r="Y988" s="272"/>
      <c r="Z988" s="272"/>
    </row>
    <row r="989" spans="1:26" ht="15.75" customHeight="1">
      <c r="A989" s="272"/>
      <c r="G989" s="31"/>
      <c r="H989" s="31"/>
      <c r="I989" s="31"/>
      <c r="J989" s="31"/>
      <c r="K989" s="32"/>
      <c r="L989" s="31"/>
      <c r="M989" s="31"/>
      <c r="N989" s="31"/>
      <c r="O989" s="272"/>
      <c r="P989" s="272"/>
      <c r="Q989" s="272"/>
      <c r="R989" s="272"/>
      <c r="S989" s="272"/>
      <c r="T989" s="272"/>
      <c r="U989" s="272"/>
      <c r="V989" s="272"/>
      <c r="W989" s="272"/>
      <c r="X989" s="272"/>
      <c r="Y989" s="272"/>
      <c r="Z989" s="272"/>
    </row>
    <row r="990" spans="1:26" ht="15.75" customHeight="1">
      <c r="A990" s="272"/>
      <c r="G990" s="31"/>
      <c r="H990" s="31"/>
      <c r="I990" s="31"/>
      <c r="J990" s="31"/>
      <c r="K990" s="32"/>
      <c r="L990" s="31"/>
      <c r="M990" s="31"/>
      <c r="N990" s="31"/>
      <c r="O990" s="272"/>
      <c r="P990" s="272"/>
      <c r="Q990" s="272"/>
      <c r="R990" s="272"/>
      <c r="S990" s="272"/>
      <c r="T990" s="272"/>
      <c r="U990" s="272"/>
      <c r="V990" s="272"/>
      <c r="W990" s="272"/>
      <c r="X990" s="272"/>
      <c r="Y990" s="272"/>
      <c r="Z990" s="272"/>
    </row>
    <row r="991" spans="1:26" ht="15.75" customHeight="1">
      <c r="A991" s="272"/>
      <c r="G991" s="31"/>
      <c r="H991" s="31"/>
      <c r="I991" s="31"/>
      <c r="J991" s="31"/>
      <c r="K991" s="32"/>
      <c r="L991" s="31"/>
      <c r="M991" s="31"/>
      <c r="N991" s="31"/>
      <c r="O991" s="272"/>
      <c r="P991" s="272"/>
      <c r="Q991" s="272"/>
      <c r="R991" s="272"/>
      <c r="S991" s="272"/>
      <c r="T991" s="272"/>
      <c r="U991" s="272"/>
      <c r="V991" s="272"/>
      <c r="W991" s="272"/>
      <c r="X991" s="272"/>
      <c r="Y991" s="272"/>
      <c r="Z991" s="272"/>
    </row>
    <row r="992" spans="1:26" ht="15.75" customHeight="1">
      <c r="A992" s="272"/>
      <c r="G992" s="31"/>
      <c r="H992" s="31"/>
      <c r="I992" s="31"/>
      <c r="J992" s="31"/>
      <c r="K992" s="32"/>
      <c r="L992" s="31"/>
      <c r="M992" s="31"/>
      <c r="N992" s="31"/>
      <c r="O992" s="272"/>
      <c r="P992" s="272"/>
      <c r="Q992" s="272"/>
      <c r="R992" s="272"/>
      <c r="S992" s="272"/>
      <c r="T992" s="272"/>
      <c r="U992" s="272"/>
      <c r="V992" s="272"/>
      <c r="W992" s="272"/>
      <c r="X992" s="272"/>
      <c r="Y992" s="272"/>
      <c r="Z992" s="272"/>
    </row>
    <row r="993" spans="1:26" ht="15.75" customHeight="1">
      <c r="A993" s="272"/>
      <c r="G993" s="31"/>
      <c r="H993" s="31"/>
      <c r="I993" s="31"/>
      <c r="J993" s="31"/>
      <c r="K993" s="32"/>
      <c r="L993" s="31"/>
      <c r="M993" s="31"/>
      <c r="N993" s="31"/>
      <c r="O993" s="272"/>
      <c r="P993" s="272"/>
      <c r="Q993" s="272"/>
      <c r="R993" s="272"/>
      <c r="S993" s="272"/>
      <c r="T993" s="272"/>
      <c r="U993" s="272"/>
      <c r="V993" s="272"/>
      <c r="W993" s="272"/>
      <c r="X993" s="272"/>
      <c r="Y993" s="272"/>
      <c r="Z993" s="272"/>
    </row>
    <row r="994" spans="1:26" ht="15.75" customHeight="1">
      <c r="A994" s="272"/>
      <c r="G994" s="31"/>
      <c r="H994" s="31"/>
      <c r="I994" s="31"/>
      <c r="J994" s="31"/>
      <c r="K994" s="32"/>
      <c r="L994" s="31"/>
      <c r="M994" s="31"/>
      <c r="N994" s="31"/>
      <c r="O994" s="272"/>
      <c r="P994" s="272"/>
      <c r="Q994" s="272"/>
      <c r="R994" s="272"/>
      <c r="S994" s="272"/>
      <c r="T994" s="272"/>
      <c r="U994" s="272"/>
      <c r="V994" s="272"/>
      <c r="W994" s="272"/>
      <c r="X994" s="272"/>
      <c r="Y994" s="272"/>
      <c r="Z994" s="272"/>
    </row>
    <row r="995" spans="1:26" ht="15.75" customHeight="1">
      <c r="A995" s="272"/>
      <c r="G995" s="31"/>
      <c r="H995" s="31"/>
      <c r="I995" s="31"/>
      <c r="J995" s="31"/>
      <c r="K995" s="32"/>
      <c r="L995" s="31"/>
      <c r="M995" s="31"/>
      <c r="N995" s="31"/>
      <c r="O995" s="272"/>
      <c r="P995" s="272"/>
      <c r="Q995" s="272"/>
      <c r="R995" s="272"/>
      <c r="S995" s="272"/>
      <c r="T995" s="272"/>
      <c r="U995" s="272"/>
      <c r="V995" s="272"/>
      <c r="W995" s="272"/>
      <c r="X995" s="272"/>
      <c r="Y995" s="272"/>
      <c r="Z995" s="272"/>
    </row>
    <row r="996" spans="1:26" ht="15.75" customHeight="1">
      <c r="A996" s="272"/>
      <c r="G996" s="31"/>
      <c r="H996" s="31"/>
      <c r="I996" s="31"/>
      <c r="J996" s="31"/>
      <c r="K996" s="32"/>
      <c r="L996" s="31"/>
      <c r="M996" s="31"/>
      <c r="N996" s="31"/>
      <c r="O996" s="272"/>
      <c r="P996" s="272"/>
      <c r="Q996" s="272"/>
      <c r="R996" s="272"/>
      <c r="S996" s="272"/>
      <c r="T996" s="272"/>
      <c r="U996" s="272"/>
      <c r="V996" s="272"/>
      <c r="W996" s="272"/>
      <c r="X996" s="272"/>
      <c r="Y996" s="272"/>
      <c r="Z996" s="272"/>
    </row>
    <row r="997" spans="1:26" ht="15.75" customHeight="1">
      <c r="A997" s="272"/>
      <c r="G997" s="31"/>
      <c r="H997" s="31"/>
      <c r="I997" s="31"/>
      <c r="J997" s="31"/>
      <c r="K997" s="32"/>
      <c r="L997" s="31"/>
      <c r="M997" s="31"/>
      <c r="N997" s="31"/>
      <c r="O997" s="272"/>
      <c r="P997" s="272"/>
      <c r="Q997" s="272"/>
      <c r="R997" s="272"/>
      <c r="S997" s="272"/>
      <c r="T997" s="272"/>
      <c r="U997" s="272"/>
      <c r="V997" s="272"/>
      <c r="W997" s="272"/>
      <c r="X997" s="272"/>
      <c r="Y997" s="272"/>
      <c r="Z997" s="272"/>
    </row>
    <row r="998" spans="1:26" ht="15.75" customHeight="1">
      <c r="A998" s="272"/>
      <c r="G998" s="31"/>
      <c r="H998" s="31"/>
      <c r="I998" s="31"/>
      <c r="J998" s="31"/>
      <c r="K998" s="32"/>
      <c r="L998" s="31"/>
      <c r="M998" s="31"/>
      <c r="N998" s="31"/>
      <c r="O998" s="272"/>
      <c r="P998" s="272"/>
      <c r="Q998" s="272"/>
      <c r="R998" s="272"/>
      <c r="S998" s="272"/>
      <c r="T998" s="272"/>
      <c r="U998" s="272"/>
      <c r="V998" s="272"/>
      <c r="W998" s="272"/>
      <c r="X998" s="272"/>
      <c r="Y998" s="272"/>
      <c r="Z998" s="272"/>
    </row>
    <row r="999" spans="1:26" ht="15.75" customHeight="1">
      <c r="A999" s="272"/>
      <c r="G999" s="31"/>
      <c r="H999" s="31"/>
      <c r="I999" s="31"/>
      <c r="J999" s="31"/>
      <c r="K999" s="32"/>
      <c r="L999" s="31"/>
      <c r="M999" s="31"/>
      <c r="N999" s="31"/>
      <c r="O999" s="272"/>
      <c r="P999" s="272"/>
      <c r="Q999" s="272"/>
      <c r="R999" s="272"/>
      <c r="S999" s="272"/>
      <c r="T999" s="272"/>
      <c r="U999" s="272"/>
      <c r="V999" s="272"/>
      <c r="W999" s="272"/>
      <c r="X999" s="272"/>
      <c r="Y999" s="272"/>
      <c r="Z999" s="272"/>
    </row>
    <row r="1000" spans="1:26" ht="15.75" customHeight="1">
      <c r="A1000" s="272"/>
      <c r="G1000" s="31"/>
      <c r="H1000" s="31"/>
      <c r="I1000" s="31"/>
      <c r="J1000" s="31"/>
      <c r="K1000" s="32"/>
      <c r="L1000" s="31"/>
      <c r="M1000" s="31"/>
      <c r="N1000" s="31"/>
      <c r="O1000" s="272"/>
      <c r="P1000" s="272"/>
      <c r="Q1000" s="272"/>
      <c r="R1000" s="272"/>
      <c r="S1000" s="272"/>
      <c r="T1000" s="272"/>
      <c r="U1000" s="272"/>
      <c r="V1000" s="272"/>
      <c r="W1000" s="272"/>
      <c r="X1000" s="272"/>
      <c r="Y1000" s="272"/>
      <c r="Z1000" s="272"/>
    </row>
  </sheetData>
  <mergeCells count="5">
    <mergeCell ref="G2:P2"/>
    <mergeCell ref="G3:P3"/>
    <mergeCell ref="G4:P4"/>
    <mergeCell ref="J5:K5"/>
    <mergeCell ref="H6:N6"/>
  </mergeCells>
  <dataValidations count="1">
    <dataValidation type="list" allowBlank="1" showErrorMessage="1" sqref="N8:N214">
      <formula1>$S$2:$S$4</formula1>
    </dataValidation>
  </dataValidations>
  <pageMargins left="0.7" right="0.7" top="0.75" bottom="0.75" header="0" footer="0"/>
  <pageSetup orientation="portrait"/>
  <drawing r:id="rId1"/>
  <extLst>
    <ext xmlns:x14="http://schemas.microsoft.com/office/spreadsheetml/2009/9/main" uri="{CCE6A557-97BC-4b89-ADB6-D9C93CAAB3DF}">
      <x14:dataValidations xmlns:xm="http://schemas.microsoft.com/office/excel/2006/main" count="1">
        <x14:dataValidation type="list" allowBlank="1" showErrorMessage="1">
          <x14:formula1>
            <xm:f>PPNE2!$D$9:$D$113</xm:f>
          </x14:formula1>
          <xm:sqref>G8:G214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workbookViewId="0"/>
  </sheetViews>
  <sheetFormatPr baseColWidth="10" defaultColWidth="12.5703125" defaultRowHeight="15" customHeight="1"/>
  <cols>
    <col min="1" max="1" width="5.85546875" customWidth="1"/>
    <col min="2" max="2" width="5.7109375" customWidth="1"/>
    <col min="3" max="3" width="5.5703125" customWidth="1"/>
    <col min="4" max="4" width="5.7109375" customWidth="1"/>
    <col min="5" max="5" width="46.42578125" customWidth="1"/>
    <col min="6" max="6" width="13.7109375" customWidth="1"/>
    <col min="7" max="26" width="11.42578125" customWidth="1"/>
  </cols>
  <sheetData>
    <row r="1" spans="1:26" ht="12.75">
      <c r="A1" s="441" t="str">
        <f>+PPNE1!B1</f>
        <v>Plan Operativo Anual</v>
      </c>
      <c r="B1" s="431"/>
      <c r="C1" s="431"/>
      <c r="D1" s="431"/>
      <c r="E1" s="431"/>
      <c r="F1" s="431"/>
      <c r="G1" s="431"/>
      <c r="H1" s="272"/>
      <c r="I1" s="272"/>
      <c r="J1" s="272"/>
      <c r="K1" s="272"/>
      <c r="L1" s="272"/>
      <c r="M1" s="272"/>
      <c r="N1" s="272"/>
      <c r="O1" s="272"/>
      <c r="P1" s="272"/>
      <c r="Q1" s="272"/>
      <c r="R1" s="272"/>
      <c r="S1" s="272"/>
      <c r="T1" s="272"/>
      <c r="U1" s="272"/>
      <c r="V1" s="272"/>
      <c r="W1" s="272"/>
      <c r="X1" s="272"/>
      <c r="Y1" s="272"/>
      <c r="Z1" s="272"/>
    </row>
    <row r="2" spans="1:26" ht="15.75">
      <c r="A2" s="442" t="str">
        <f>+PPNE1!B2</f>
        <v>Servicio Nacional de Salud</v>
      </c>
      <c r="B2" s="431"/>
      <c r="C2" s="431"/>
      <c r="D2" s="431"/>
      <c r="E2" s="431"/>
      <c r="F2" s="431"/>
      <c r="G2" s="431"/>
      <c r="H2" s="272"/>
      <c r="I2" s="272"/>
      <c r="J2" s="272"/>
      <c r="K2" s="272"/>
      <c r="L2" s="272"/>
      <c r="M2" s="272"/>
      <c r="N2" s="272"/>
      <c r="O2" s="272"/>
      <c r="P2" s="272"/>
      <c r="Q2" s="272"/>
      <c r="R2" s="272"/>
      <c r="S2" s="272"/>
      <c r="T2" s="272"/>
      <c r="U2" s="272"/>
      <c r="V2" s="272"/>
      <c r="W2" s="272"/>
      <c r="X2" s="272"/>
      <c r="Y2" s="272"/>
      <c r="Z2" s="272"/>
    </row>
    <row r="3" spans="1:26">
      <c r="A3" s="443" t="str">
        <f>+PPNE1!B3</f>
        <v>Dirección de Planificación y Desarrollo</v>
      </c>
      <c r="B3" s="431"/>
      <c r="C3" s="431"/>
      <c r="D3" s="431"/>
      <c r="E3" s="431"/>
      <c r="F3" s="431"/>
      <c r="G3" s="431"/>
      <c r="H3" s="272"/>
      <c r="I3" s="272"/>
      <c r="J3" s="272"/>
      <c r="K3" s="272"/>
      <c r="L3" s="272"/>
      <c r="M3" s="272"/>
      <c r="N3" s="272"/>
      <c r="O3" s="272"/>
      <c r="P3" s="272"/>
      <c r="Q3" s="272"/>
      <c r="R3" s="272"/>
      <c r="S3" s="272"/>
      <c r="T3" s="272"/>
      <c r="U3" s="272"/>
      <c r="V3" s="272"/>
      <c r="W3" s="272"/>
      <c r="X3" s="272"/>
      <c r="Y3" s="272"/>
      <c r="Z3" s="272"/>
    </row>
    <row r="4" spans="1:26" ht="12.75">
      <c r="A4" s="444" t="s">
        <v>458</v>
      </c>
      <c r="B4" s="431"/>
      <c r="C4" s="431"/>
      <c r="D4" s="431"/>
      <c r="E4" s="431"/>
      <c r="F4" s="431"/>
      <c r="G4" s="431"/>
      <c r="H4" s="272"/>
      <c r="I4" s="272"/>
      <c r="J4" s="272"/>
      <c r="K4" s="272"/>
      <c r="L4" s="272"/>
      <c r="M4" s="272"/>
      <c r="N4" s="272"/>
      <c r="O4" s="272"/>
      <c r="P4" s="272"/>
      <c r="Q4" s="272"/>
      <c r="R4" s="272"/>
      <c r="S4" s="272"/>
      <c r="T4" s="272"/>
      <c r="U4" s="272"/>
      <c r="V4" s="272"/>
      <c r="W4" s="272"/>
      <c r="X4" s="272"/>
      <c r="Y4" s="272"/>
      <c r="Z4" s="272"/>
    </row>
    <row r="5" spans="1:26" ht="12.75">
      <c r="A5" s="444">
        <f>+PPNE1!C5</f>
        <v>2025</v>
      </c>
      <c r="B5" s="431"/>
      <c r="C5" s="431"/>
      <c r="D5" s="431"/>
      <c r="E5" s="431"/>
      <c r="F5" s="431"/>
      <c r="G5" s="431"/>
      <c r="H5" s="272"/>
      <c r="I5" s="272"/>
      <c r="J5" s="272"/>
      <c r="K5" s="272"/>
      <c r="L5" s="272"/>
      <c r="M5" s="272"/>
      <c r="N5" s="272"/>
      <c r="O5" s="272"/>
      <c r="P5" s="272"/>
      <c r="Q5" s="272"/>
      <c r="R5" s="272"/>
      <c r="S5" s="272"/>
      <c r="T5" s="272"/>
      <c r="U5" s="272"/>
      <c r="V5" s="272"/>
      <c r="W5" s="272"/>
      <c r="X5" s="272"/>
      <c r="Y5" s="272"/>
      <c r="Z5" s="272"/>
    </row>
    <row r="6" spans="1:26" ht="12.75">
      <c r="A6" s="242" t="s">
        <v>15</v>
      </c>
      <c r="B6" s="243"/>
      <c r="C6" s="243"/>
      <c r="D6" s="243"/>
      <c r="E6" s="428" t="str">
        <f>+PPNE1!B6</f>
        <v>Ozama</v>
      </c>
      <c r="F6" s="424"/>
      <c r="G6" s="424"/>
      <c r="H6" s="272"/>
      <c r="I6" s="272"/>
      <c r="J6" s="272"/>
      <c r="K6" s="272"/>
      <c r="L6" s="272"/>
      <c r="M6" s="272"/>
      <c r="N6" s="272"/>
      <c r="O6" s="272"/>
      <c r="P6" s="272"/>
      <c r="Q6" s="272"/>
      <c r="R6" s="272"/>
      <c r="S6" s="272"/>
      <c r="T6" s="272"/>
      <c r="U6" s="272"/>
      <c r="V6" s="272"/>
      <c r="W6" s="272"/>
      <c r="X6" s="272"/>
      <c r="Y6" s="272"/>
      <c r="Z6" s="272"/>
    </row>
    <row r="7" spans="1:26" ht="12.75">
      <c r="A7" s="244" t="s">
        <v>71</v>
      </c>
      <c r="B7" s="282"/>
      <c r="C7" s="282"/>
      <c r="D7" s="283"/>
      <c r="E7" s="440" t="str">
        <f>+PPNE1!B7</f>
        <v>CEMADOJA</v>
      </c>
      <c r="F7" s="419"/>
      <c r="G7" s="419"/>
      <c r="H7" s="272"/>
      <c r="I7" s="272"/>
      <c r="J7" s="272"/>
      <c r="K7" s="272"/>
      <c r="L7" s="272"/>
      <c r="M7" s="272"/>
      <c r="N7" s="272"/>
      <c r="O7" s="272"/>
      <c r="P7" s="272"/>
      <c r="Q7" s="272"/>
      <c r="R7" s="272"/>
      <c r="S7" s="272"/>
      <c r="T7" s="272"/>
      <c r="U7" s="272"/>
      <c r="V7" s="272"/>
      <c r="W7" s="272"/>
      <c r="X7" s="272"/>
      <c r="Y7" s="272"/>
      <c r="Z7" s="272"/>
    </row>
    <row r="8" spans="1:26" ht="48" customHeight="1">
      <c r="A8" s="33" t="s">
        <v>459</v>
      </c>
      <c r="B8" s="33" t="s">
        <v>460</v>
      </c>
      <c r="C8" s="33" t="s">
        <v>461</v>
      </c>
      <c r="D8" s="33" t="s">
        <v>462</v>
      </c>
      <c r="E8" s="34" t="s">
        <v>463</v>
      </c>
      <c r="F8" s="35" t="s">
        <v>464</v>
      </c>
      <c r="G8" s="35" t="s">
        <v>465</v>
      </c>
      <c r="H8" s="272"/>
      <c r="I8" s="272"/>
      <c r="J8" s="272"/>
      <c r="K8" s="272"/>
      <c r="L8" s="272"/>
      <c r="M8" s="272"/>
      <c r="N8" s="272"/>
      <c r="O8" s="272"/>
      <c r="P8" s="272"/>
      <c r="Q8" s="272"/>
      <c r="R8" s="272"/>
      <c r="S8" s="272"/>
      <c r="T8" s="272"/>
      <c r="U8" s="272"/>
      <c r="V8" s="272"/>
      <c r="W8" s="272"/>
      <c r="X8" s="272"/>
      <c r="Y8" s="272"/>
      <c r="Z8" s="272"/>
    </row>
    <row r="9" spans="1:26" ht="12.75">
      <c r="A9" s="284">
        <v>3</v>
      </c>
      <c r="B9" s="285"/>
      <c r="C9" s="285"/>
      <c r="D9" s="285"/>
      <c r="E9" s="286" t="s">
        <v>444</v>
      </c>
      <c r="F9" s="287">
        <f>+F10</f>
        <v>0</v>
      </c>
      <c r="G9" s="288" t="str">
        <f t="shared" ref="G9:G10" si="0">G10</f>
        <v>0.00</v>
      </c>
      <c r="H9" s="272"/>
      <c r="I9" s="272"/>
      <c r="J9" s="272"/>
      <c r="K9" s="272"/>
      <c r="L9" s="272"/>
      <c r="M9" s="272"/>
      <c r="N9" s="272"/>
      <c r="O9" s="272"/>
      <c r="P9" s="272"/>
      <c r="Q9" s="272"/>
      <c r="R9" s="272"/>
      <c r="S9" s="272"/>
      <c r="T9" s="272"/>
      <c r="U9" s="272"/>
      <c r="V9" s="272"/>
      <c r="W9" s="272"/>
      <c r="X9" s="272"/>
      <c r="Y9" s="272"/>
      <c r="Z9" s="272"/>
    </row>
    <row r="10" spans="1:26" ht="12.75">
      <c r="A10" s="289"/>
      <c r="B10" s="289">
        <v>31</v>
      </c>
      <c r="C10" s="290"/>
      <c r="D10" s="290"/>
      <c r="E10" s="291" t="s">
        <v>466</v>
      </c>
      <c r="F10" s="292">
        <f>SUM(F11)</f>
        <v>0</v>
      </c>
      <c r="G10" s="293" t="str">
        <f t="shared" si="0"/>
        <v>0.00</v>
      </c>
      <c r="H10" s="272"/>
      <c r="I10" s="272"/>
      <c r="J10" s="272"/>
      <c r="K10" s="272"/>
      <c r="L10" s="272"/>
      <c r="M10" s="272"/>
      <c r="N10" s="272"/>
      <c r="O10" s="272"/>
      <c r="P10" s="272"/>
      <c r="Q10" s="272"/>
      <c r="R10" s="272"/>
      <c r="S10" s="272"/>
      <c r="T10" s="272"/>
      <c r="U10" s="272"/>
      <c r="V10" s="272"/>
      <c r="W10" s="272"/>
      <c r="X10" s="272"/>
      <c r="Y10" s="272"/>
      <c r="Z10" s="272"/>
    </row>
    <row r="11" spans="1:26" ht="12.75">
      <c r="A11" s="294"/>
      <c r="B11" s="294"/>
      <c r="C11" s="294">
        <v>312</v>
      </c>
      <c r="D11" s="295"/>
      <c r="E11" s="296" t="s">
        <v>467</v>
      </c>
      <c r="F11" s="297">
        <v>0</v>
      </c>
      <c r="G11" s="298" t="str">
        <f>IFERROR(F11/$F$31*100,"0.00")</f>
        <v>0.00</v>
      </c>
      <c r="H11" s="272"/>
      <c r="I11" s="272"/>
      <c r="J11" s="272"/>
      <c r="K11" s="272"/>
      <c r="L11" s="272"/>
      <c r="M11" s="272"/>
      <c r="N11" s="272"/>
      <c r="O11" s="272"/>
      <c r="P11" s="272"/>
      <c r="Q11" s="272"/>
      <c r="R11" s="272"/>
      <c r="S11" s="272"/>
      <c r="T11" s="272"/>
      <c r="U11" s="272"/>
      <c r="V11" s="272"/>
      <c r="W11" s="272"/>
      <c r="X11" s="272"/>
      <c r="Y11" s="272"/>
      <c r="Z11" s="272"/>
    </row>
    <row r="12" spans="1:26" ht="12.75">
      <c r="A12" s="299">
        <v>4</v>
      </c>
      <c r="B12" s="300"/>
      <c r="C12" s="300"/>
      <c r="D12" s="300"/>
      <c r="E12" s="301" t="s">
        <v>468</v>
      </c>
      <c r="F12" s="302">
        <f>+F13+F19</f>
        <v>0</v>
      </c>
      <c r="G12" s="302">
        <f>G13+G19</f>
        <v>0</v>
      </c>
      <c r="H12" s="272"/>
      <c r="I12" s="272"/>
      <c r="J12" s="272"/>
      <c r="K12" s="272"/>
      <c r="L12" s="272"/>
      <c r="M12" s="272"/>
      <c r="N12" s="272"/>
      <c r="O12" s="272"/>
      <c r="P12" s="272"/>
      <c r="Q12" s="272"/>
      <c r="R12" s="272"/>
      <c r="S12" s="272"/>
      <c r="T12" s="272"/>
      <c r="U12" s="272"/>
      <c r="V12" s="272"/>
      <c r="W12" s="272"/>
      <c r="X12" s="272"/>
      <c r="Y12" s="272"/>
      <c r="Z12" s="272"/>
    </row>
    <row r="13" spans="1:26" ht="12.75">
      <c r="A13" s="289"/>
      <c r="B13" s="289">
        <v>41</v>
      </c>
      <c r="C13" s="36"/>
      <c r="D13" s="290"/>
      <c r="E13" s="303" t="s">
        <v>469</v>
      </c>
      <c r="F13" s="292">
        <f t="shared" ref="F13:G13" si="1">SUM(F15:F18)</f>
        <v>0</v>
      </c>
      <c r="G13" s="304">
        <f t="shared" si="1"/>
        <v>0</v>
      </c>
      <c r="H13" s="272"/>
      <c r="I13" s="272"/>
      <c r="J13" s="272"/>
      <c r="K13" s="272"/>
      <c r="L13" s="272"/>
      <c r="M13" s="272"/>
      <c r="N13" s="272"/>
      <c r="O13" s="272"/>
      <c r="P13" s="272"/>
      <c r="Q13" s="272"/>
      <c r="R13" s="272"/>
      <c r="S13" s="272"/>
      <c r="T13" s="272"/>
      <c r="U13" s="272"/>
      <c r="V13" s="272"/>
      <c r="W13" s="272"/>
      <c r="X13" s="272"/>
      <c r="Y13" s="272"/>
      <c r="Z13" s="272"/>
    </row>
    <row r="14" spans="1:26" ht="24">
      <c r="A14" s="289"/>
      <c r="B14" s="289"/>
      <c r="C14" s="289">
        <v>413</v>
      </c>
      <c r="D14" s="290"/>
      <c r="E14" s="303" t="s">
        <v>470</v>
      </c>
      <c r="F14" s="292">
        <f t="shared" ref="F14:G14" si="2">SUM(F16:F19)</f>
        <v>0</v>
      </c>
      <c r="G14" s="304">
        <f t="shared" si="2"/>
        <v>0</v>
      </c>
      <c r="H14" s="272"/>
      <c r="I14" s="272"/>
      <c r="J14" s="272"/>
      <c r="K14" s="272"/>
      <c r="L14" s="272"/>
      <c r="M14" s="272"/>
      <c r="N14" s="272"/>
      <c r="O14" s="272"/>
      <c r="P14" s="272"/>
      <c r="Q14" s="272"/>
      <c r="R14" s="272"/>
      <c r="S14" s="272"/>
      <c r="T14" s="272"/>
      <c r="U14" s="272"/>
      <c r="V14" s="272"/>
      <c r="W14" s="272"/>
      <c r="X14" s="272"/>
      <c r="Y14" s="272"/>
      <c r="Z14" s="272"/>
    </row>
    <row r="15" spans="1:26" ht="12.75">
      <c r="A15" s="294"/>
      <c r="B15" s="294"/>
      <c r="C15" s="294">
        <v>413</v>
      </c>
      <c r="D15" s="295" t="s">
        <v>471</v>
      </c>
      <c r="E15" s="296" t="s">
        <v>472</v>
      </c>
      <c r="F15" s="297">
        <v>0</v>
      </c>
      <c r="G15" s="298" t="str">
        <f t="shared" ref="G15:G18" si="3">IFERROR(F15/$F$31*100,"0.00")</f>
        <v>0.00</v>
      </c>
      <c r="H15" s="272"/>
      <c r="I15" s="272"/>
      <c r="J15" s="272"/>
      <c r="K15" s="272"/>
      <c r="L15" s="272"/>
      <c r="M15" s="272"/>
      <c r="N15" s="272"/>
      <c r="O15" s="272"/>
      <c r="P15" s="272"/>
      <c r="Q15" s="272"/>
      <c r="R15" s="272"/>
      <c r="S15" s="272"/>
      <c r="T15" s="272"/>
      <c r="U15" s="272"/>
      <c r="V15" s="272"/>
      <c r="W15" s="272"/>
      <c r="X15" s="272"/>
      <c r="Y15" s="272"/>
      <c r="Z15" s="272"/>
    </row>
    <row r="16" spans="1:26" ht="12.75">
      <c r="A16" s="294"/>
      <c r="B16" s="294"/>
      <c r="C16" s="294">
        <v>413</v>
      </c>
      <c r="D16" s="295" t="s">
        <v>473</v>
      </c>
      <c r="E16" s="296" t="s">
        <v>474</v>
      </c>
      <c r="F16" s="297">
        <v>0</v>
      </c>
      <c r="G16" s="298" t="str">
        <f t="shared" si="3"/>
        <v>0.00</v>
      </c>
      <c r="H16" s="272"/>
      <c r="I16" s="272"/>
      <c r="J16" s="272"/>
      <c r="K16" s="272"/>
      <c r="L16" s="272"/>
      <c r="M16" s="272"/>
      <c r="N16" s="272"/>
      <c r="O16" s="272"/>
      <c r="P16" s="272"/>
      <c r="Q16" s="272"/>
      <c r="R16" s="272"/>
      <c r="S16" s="272"/>
      <c r="T16" s="272"/>
      <c r="U16" s="272"/>
      <c r="V16" s="272"/>
      <c r="W16" s="272"/>
      <c r="X16" s="272"/>
      <c r="Y16" s="272"/>
      <c r="Z16" s="272"/>
    </row>
    <row r="17" spans="1:26" ht="12.75">
      <c r="A17" s="294"/>
      <c r="B17" s="294"/>
      <c r="C17" s="294">
        <v>413</v>
      </c>
      <c r="D17" s="295" t="s">
        <v>475</v>
      </c>
      <c r="E17" s="296" t="s">
        <v>476</v>
      </c>
      <c r="F17" s="297">
        <v>0</v>
      </c>
      <c r="G17" s="298" t="str">
        <f t="shared" si="3"/>
        <v>0.00</v>
      </c>
      <c r="H17" s="272"/>
      <c r="I17" s="272"/>
      <c r="J17" s="272"/>
      <c r="K17" s="272"/>
      <c r="L17" s="272"/>
      <c r="M17" s="272"/>
      <c r="N17" s="272"/>
      <c r="O17" s="272"/>
      <c r="P17" s="272"/>
      <c r="Q17" s="272"/>
      <c r="R17" s="272"/>
      <c r="S17" s="272"/>
      <c r="T17" s="272"/>
      <c r="U17" s="272"/>
      <c r="V17" s="272"/>
      <c r="W17" s="272"/>
      <c r="X17" s="272"/>
      <c r="Y17" s="272"/>
      <c r="Z17" s="272"/>
    </row>
    <row r="18" spans="1:26" ht="24">
      <c r="A18" s="294"/>
      <c r="B18" s="294"/>
      <c r="C18" s="294">
        <v>414</v>
      </c>
      <c r="D18" s="295"/>
      <c r="E18" s="305" t="s">
        <v>477</v>
      </c>
      <c r="F18" s="297">
        <v>0</v>
      </c>
      <c r="G18" s="298" t="str">
        <f t="shared" si="3"/>
        <v>0.00</v>
      </c>
      <c r="H18" s="272"/>
      <c r="I18" s="272"/>
      <c r="J18" s="272"/>
      <c r="K18" s="272"/>
      <c r="L18" s="272"/>
      <c r="M18" s="272"/>
      <c r="N18" s="272"/>
      <c r="O18" s="272"/>
      <c r="P18" s="272"/>
      <c r="Q18" s="272"/>
      <c r="R18" s="272"/>
      <c r="S18" s="272"/>
      <c r="T18" s="272"/>
      <c r="U18" s="272"/>
      <c r="V18" s="272"/>
      <c r="W18" s="272"/>
      <c r="X18" s="272"/>
      <c r="Y18" s="272"/>
      <c r="Z18" s="272"/>
    </row>
    <row r="19" spans="1:26" ht="12.75">
      <c r="A19" s="289"/>
      <c r="B19" s="289">
        <v>42</v>
      </c>
      <c r="C19" s="289"/>
      <c r="D19" s="290"/>
      <c r="E19" s="291" t="s">
        <v>478</v>
      </c>
      <c r="F19" s="292">
        <f>SUM(F21:F22)</f>
        <v>0</v>
      </c>
      <c r="G19" s="304">
        <f>G21+G22</f>
        <v>0</v>
      </c>
      <c r="H19" s="272"/>
      <c r="I19" s="272"/>
      <c r="J19" s="272"/>
      <c r="K19" s="272"/>
      <c r="L19" s="272"/>
      <c r="M19" s="272"/>
      <c r="N19" s="272"/>
      <c r="O19" s="272"/>
      <c r="P19" s="272"/>
      <c r="Q19" s="272"/>
      <c r="R19" s="272"/>
      <c r="S19" s="272"/>
      <c r="T19" s="272"/>
      <c r="U19" s="272"/>
      <c r="V19" s="272"/>
      <c r="W19" s="272"/>
      <c r="X19" s="272"/>
      <c r="Y19" s="272"/>
      <c r="Z19" s="272"/>
    </row>
    <row r="20" spans="1:26" ht="24">
      <c r="A20" s="289"/>
      <c r="B20" s="289"/>
      <c r="C20" s="289">
        <v>423</v>
      </c>
      <c r="D20" s="290"/>
      <c r="E20" s="291" t="s">
        <v>479</v>
      </c>
      <c r="F20" s="292">
        <f t="shared" ref="F20:G20" si="4">+F21+F22</f>
        <v>0</v>
      </c>
      <c r="G20" s="298">
        <f t="shared" si="4"/>
        <v>0</v>
      </c>
      <c r="H20" s="272"/>
      <c r="I20" s="272"/>
      <c r="J20" s="272"/>
      <c r="K20" s="272"/>
      <c r="L20" s="272"/>
      <c r="M20" s="272"/>
      <c r="N20" s="272"/>
      <c r="O20" s="272"/>
      <c r="P20" s="272"/>
      <c r="Q20" s="272"/>
      <c r="R20" s="272"/>
      <c r="S20" s="272"/>
      <c r="T20" s="272"/>
      <c r="U20" s="272"/>
      <c r="V20" s="272"/>
      <c r="W20" s="272"/>
      <c r="X20" s="272"/>
      <c r="Y20" s="272"/>
      <c r="Z20" s="272"/>
    </row>
    <row r="21" spans="1:26" ht="15.75" customHeight="1">
      <c r="A21" s="294"/>
      <c r="B21" s="294"/>
      <c r="C21" s="294">
        <v>423</v>
      </c>
      <c r="D21" s="295" t="s">
        <v>471</v>
      </c>
      <c r="E21" s="296" t="s">
        <v>480</v>
      </c>
      <c r="F21" s="297">
        <v>0</v>
      </c>
      <c r="G21" s="298" t="str">
        <f t="shared" ref="G21:G22" si="5">IFERROR(F21/$F$31*100,"0.00")</f>
        <v>0.00</v>
      </c>
      <c r="H21" s="272"/>
      <c r="I21" s="272"/>
      <c r="J21" s="272"/>
      <c r="K21" s="272"/>
      <c r="L21" s="272"/>
      <c r="M21" s="272"/>
      <c r="N21" s="272"/>
      <c r="O21" s="272"/>
      <c r="P21" s="272"/>
      <c r="Q21" s="272"/>
      <c r="R21" s="272"/>
      <c r="S21" s="272"/>
      <c r="T21" s="272"/>
      <c r="U21" s="272"/>
      <c r="V21" s="272"/>
      <c r="W21" s="272"/>
      <c r="X21" s="272"/>
      <c r="Y21" s="272"/>
      <c r="Z21" s="272"/>
    </row>
    <row r="22" spans="1:26" ht="15.75" customHeight="1">
      <c r="A22" s="294"/>
      <c r="B22" s="294"/>
      <c r="C22" s="294">
        <v>423</v>
      </c>
      <c r="D22" s="295" t="s">
        <v>473</v>
      </c>
      <c r="E22" s="296" t="s">
        <v>481</v>
      </c>
      <c r="F22" s="297">
        <v>0</v>
      </c>
      <c r="G22" s="298" t="str">
        <f t="shared" si="5"/>
        <v>0.00</v>
      </c>
      <c r="H22" s="272"/>
      <c r="I22" s="272"/>
      <c r="J22" s="272"/>
      <c r="K22" s="272"/>
      <c r="L22" s="272"/>
      <c r="M22" s="272"/>
      <c r="N22" s="272"/>
      <c r="O22" s="272"/>
      <c r="P22" s="272"/>
      <c r="Q22" s="272"/>
      <c r="R22" s="272"/>
      <c r="S22" s="272"/>
      <c r="T22" s="272"/>
      <c r="U22" s="272"/>
      <c r="V22" s="272"/>
      <c r="W22" s="272"/>
      <c r="X22" s="272"/>
      <c r="Y22" s="272"/>
      <c r="Z22" s="272"/>
    </row>
    <row r="23" spans="1:26" ht="15.75" customHeight="1">
      <c r="A23" s="299">
        <v>5</v>
      </c>
      <c r="B23" s="300"/>
      <c r="C23" s="300"/>
      <c r="D23" s="300"/>
      <c r="E23" s="301" t="s">
        <v>482</v>
      </c>
      <c r="F23" s="302">
        <f>+F24</f>
        <v>0</v>
      </c>
      <c r="G23" s="302">
        <f>G24</f>
        <v>0</v>
      </c>
      <c r="H23" s="272"/>
      <c r="I23" s="272"/>
      <c r="J23" s="272"/>
      <c r="K23" s="272"/>
      <c r="L23" s="272"/>
      <c r="M23" s="272"/>
      <c r="N23" s="272"/>
      <c r="O23" s="272"/>
      <c r="P23" s="272"/>
      <c r="Q23" s="272"/>
      <c r="R23" s="272"/>
      <c r="S23" s="272"/>
      <c r="T23" s="272"/>
      <c r="U23" s="272"/>
      <c r="V23" s="272"/>
      <c r="W23" s="272"/>
      <c r="X23" s="272"/>
      <c r="Y23" s="272"/>
      <c r="Z23" s="272"/>
    </row>
    <row r="24" spans="1:26" ht="15.75" customHeight="1">
      <c r="A24" s="289"/>
      <c r="B24" s="289">
        <v>51</v>
      </c>
      <c r="C24" s="289"/>
      <c r="D24" s="290"/>
      <c r="E24" s="303" t="s">
        <v>483</v>
      </c>
      <c r="F24" s="292">
        <f t="shared" ref="F24:G24" si="6">F25</f>
        <v>0</v>
      </c>
      <c r="G24" s="298">
        <f t="shared" si="6"/>
        <v>0</v>
      </c>
      <c r="H24" s="272"/>
      <c r="I24" s="272"/>
      <c r="J24" s="272"/>
      <c r="K24" s="272"/>
      <c r="L24" s="272"/>
      <c r="M24" s="272"/>
      <c r="N24" s="272"/>
      <c r="O24" s="272"/>
      <c r="P24" s="272"/>
      <c r="Q24" s="272"/>
      <c r="R24" s="272"/>
      <c r="S24" s="272"/>
      <c r="T24" s="272"/>
      <c r="U24" s="272"/>
      <c r="V24" s="272"/>
      <c r="W24" s="272"/>
      <c r="X24" s="272"/>
      <c r="Y24" s="272"/>
      <c r="Z24" s="272"/>
    </row>
    <row r="25" spans="1:26" ht="15.75" customHeight="1">
      <c r="A25" s="289"/>
      <c r="B25" s="289"/>
      <c r="C25" s="289">
        <v>512</v>
      </c>
      <c r="D25" s="290"/>
      <c r="E25" s="303" t="s">
        <v>484</v>
      </c>
      <c r="F25" s="292">
        <f t="shared" ref="F25:G25" si="7">F26</f>
        <v>0</v>
      </c>
      <c r="G25" s="298">
        <f t="shared" si="7"/>
        <v>0</v>
      </c>
      <c r="H25" s="272"/>
      <c r="I25" s="272"/>
      <c r="J25" s="272"/>
      <c r="K25" s="272"/>
      <c r="L25" s="272"/>
      <c r="M25" s="272"/>
      <c r="N25" s="272"/>
      <c r="O25" s="272"/>
      <c r="P25" s="272"/>
      <c r="Q25" s="272"/>
      <c r="R25" s="272"/>
      <c r="S25" s="272"/>
      <c r="T25" s="272"/>
      <c r="U25" s="272"/>
      <c r="V25" s="272"/>
      <c r="W25" s="272"/>
      <c r="X25" s="272"/>
      <c r="Y25" s="272"/>
      <c r="Z25" s="272"/>
    </row>
    <row r="26" spans="1:26" ht="15.75" customHeight="1">
      <c r="A26" s="289"/>
      <c r="B26" s="289"/>
      <c r="C26" s="294">
        <v>512</v>
      </c>
      <c r="D26" s="306" t="s">
        <v>485</v>
      </c>
      <c r="E26" s="307" t="s">
        <v>486</v>
      </c>
      <c r="F26" s="308">
        <f t="shared" ref="F26:G26" si="8">+F27+F28+F29+F30</f>
        <v>0</v>
      </c>
      <c r="G26" s="298">
        <f t="shared" si="8"/>
        <v>0</v>
      </c>
      <c r="H26" s="272"/>
      <c r="I26" s="272"/>
      <c r="J26" s="272"/>
      <c r="K26" s="272"/>
      <c r="L26" s="272"/>
      <c r="M26" s="272"/>
      <c r="N26" s="272"/>
      <c r="O26" s="272"/>
      <c r="P26" s="272"/>
      <c r="Q26" s="272"/>
      <c r="R26" s="272"/>
      <c r="S26" s="272"/>
      <c r="T26" s="272"/>
      <c r="U26" s="272"/>
      <c r="V26" s="272"/>
      <c r="W26" s="272"/>
      <c r="X26" s="272"/>
      <c r="Y26" s="272"/>
      <c r="Z26" s="272"/>
    </row>
    <row r="27" spans="1:26" ht="15.75" customHeight="1">
      <c r="A27" s="295"/>
      <c r="B27" s="294"/>
      <c r="C27" s="294">
        <v>513</v>
      </c>
      <c r="D27" s="295"/>
      <c r="E27" s="307" t="s">
        <v>487</v>
      </c>
      <c r="F27" s="297">
        <v>0</v>
      </c>
      <c r="G27" s="298" t="str">
        <f t="shared" ref="G27:G30" si="9">IFERROR(F27/$F$31*100,"0.00")</f>
        <v>0.00</v>
      </c>
      <c r="H27" s="272"/>
      <c r="I27" s="272"/>
      <c r="J27" s="272"/>
      <c r="K27" s="272"/>
      <c r="L27" s="272"/>
      <c r="M27" s="272"/>
      <c r="N27" s="272"/>
      <c r="O27" s="272"/>
      <c r="P27" s="272"/>
      <c r="Q27" s="272"/>
      <c r="R27" s="272"/>
      <c r="S27" s="272"/>
      <c r="T27" s="272"/>
      <c r="U27" s="272"/>
      <c r="V27" s="272"/>
      <c r="W27" s="272"/>
      <c r="X27" s="272"/>
      <c r="Y27" s="272"/>
      <c r="Z27" s="272"/>
    </row>
    <row r="28" spans="1:26" ht="15.75" customHeight="1">
      <c r="A28" s="295"/>
      <c r="B28" s="295"/>
      <c r="C28" s="294">
        <v>512</v>
      </c>
      <c r="D28" s="295"/>
      <c r="E28" s="307" t="s">
        <v>488</v>
      </c>
      <c r="F28" s="297">
        <v>0</v>
      </c>
      <c r="G28" s="298" t="str">
        <f t="shared" si="9"/>
        <v>0.00</v>
      </c>
      <c r="H28" s="272"/>
      <c r="I28" s="272"/>
      <c r="J28" s="272"/>
      <c r="K28" s="272"/>
      <c r="L28" s="272"/>
      <c r="M28" s="272"/>
      <c r="N28" s="272"/>
      <c r="O28" s="272"/>
      <c r="P28" s="272"/>
      <c r="Q28" s="272"/>
      <c r="R28" s="272"/>
      <c r="S28" s="272"/>
      <c r="T28" s="272"/>
      <c r="U28" s="272"/>
      <c r="V28" s="272"/>
      <c r="W28" s="272"/>
      <c r="X28" s="272"/>
      <c r="Y28" s="272"/>
      <c r="Z28" s="272"/>
    </row>
    <row r="29" spans="1:26" ht="15.75" customHeight="1">
      <c r="A29" s="295"/>
      <c r="B29" s="295"/>
      <c r="C29" s="294">
        <v>512</v>
      </c>
      <c r="D29" s="295"/>
      <c r="E29" s="307" t="s">
        <v>489</v>
      </c>
      <c r="F29" s="297">
        <v>0</v>
      </c>
      <c r="G29" s="298" t="str">
        <f t="shared" si="9"/>
        <v>0.00</v>
      </c>
      <c r="H29" s="272"/>
      <c r="I29" s="272"/>
      <c r="J29" s="272"/>
      <c r="K29" s="272"/>
      <c r="L29" s="272"/>
      <c r="M29" s="272"/>
      <c r="N29" s="272"/>
      <c r="O29" s="272"/>
      <c r="P29" s="272"/>
      <c r="Q29" s="272"/>
      <c r="R29" s="272"/>
      <c r="S29" s="272"/>
      <c r="T29" s="272"/>
      <c r="U29" s="272"/>
      <c r="V29" s="272"/>
      <c r="W29" s="272"/>
      <c r="X29" s="272"/>
      <c r="Y29" s="272"/>
      <c r="Z29" s="272"/>
    </row>
    <row r="30" spans="1:26" ht="15.75" customHeight="1">
      <c r="A30" s="295"/>
      <c r="B30" s="295"/>
      <c r="C30" s="294">
        <v>512</v>
      </c>
      <c r="D30" s="295"/>
      <c r="E30" s="307" t="s">
        <v>490</v>
      </c>
      <c r="F30" s="297">
        <v>0</v>
      </c>
      <c r="G30" s="298" t="str">
        <f t="shared" si="9"/>
        <v>0.00</v>
      </c>
      <c r="H30" s="272"/>
      <c r="I30" s="272"/>
      <c r="J30" s="272"/>
      <c r="K30" s="272"/>
      <c r="L30" s="272"/>
      <c r="M30" s="272"/>
      <c r="N30" s="272"/>
      <c r="O30" s="272"/>
      <c r="P30" s="272"/>
      <c r="Q30" s="272"/>
      <c r="R30" s="272"/>
      <c r="S30" s="272"/>
      <c r="T30" s="272"/>
      <c r="U30" s="272"/>
      <c r="V30" s="272"/>
      <c r="W30" s="272"/>
      <c r="X30" s="272"/>
      <c r="Y30" s="272"/>
      <c r="Z30" s="272"/>
    </row>
    <row r="31" spans="1:26" ht="15.75" customHeight="1">
      <c r="A31" s="37"/>
      <c r="B31" s="37"/>
      <c r="C31" s="37"/>
      <c r="D31" s="37"/>
      <c r="E31" s="38" t="s">
        <v>491</v>
      </c>
      <c r="F31" s="39">
        <f t="shared" ref="F31:G31" si="10">+F23+F12+F9</f>
        <v>0</v>
      </c>
      <c r="G31" s="39">
        <f t="shared" si="10"/>
        <v>0</v>
      </c>
      <c r="H31" s="272"/>
      <c r="I31" s="272"/>
      <c r="J31" s="272"/>
      <c r="K31" s="272"/>
      <c r="L31" s="272"/>
      <c r="M31" s="272"/>
      <c r="N31" s="272"/>
      <c r="O31" s="272"/>
      <c r="P31" s="272"/>
      <c r="Q31" s="272"/>
      <c r="R31" s="272"/>
      <c r="S31" s="272"/>
      <c r="T31" s="272"/>
      <c r="U31" s="272"/>
      <c r="V31" s="272"/>
      <c r="W31" s="272"/>
      <c r="X31" s="272"/>
      <c r="Y31" s="272"/>
      <c r="Z31" s="272"/>
    </row>
    <row r="32" spans="1:26" ht="15.75" customHeight="1">
      <c r="A32" s="263"/>
      <c r="B32" s="263"/>
      <c r="C32" s="263"/>
      <c r="D32" s="263"/>
      <c r="E32" s="263"/>
      <c r="F32" s="263"/>
      <c r="G32" s="263"/>
      <c r="H32" s="272"/>
      <c r="I32" s="272"/>
      <c r="J32" s="272"/>
      <c r="K32" s="272"/>
      <c r="L32" s="272"/>
      <c r="M32" s="272"/>
      <c r="N32" s="272"/>
      <c r="O32" s="272"/>
      <c r="P32" s="272"/>
      <c r="Q32" s="272"/>
      <c r="R32" s="272"/>
      <c r="S32" s="272"/>
      <c r="T32" s="272"/>
      <c r="U32" s="272"/>
      <c r="V32" s="272"/>
      <c r="W32" s="272"/>
      <c r="X32" s="272"/>
      <c r="Y32" s="272"/>
      <c r="Z32" s="272"/>
    </row>
    <row r="33" spans="1:26" ht="15.75" customHeight="1">
      <c r="A33" s="263"/>
      <c r="B33" s="263"/>
      <c r="C33" s="263"/>
      <c r="D33" s="263"/>
      <c r="E33" s="263"/>
      <c r="F33" s="263"/>
      <c r="G33" s="263"/>
      <c r="H33" s="272"/>
      <c r="I33" s="272"/>
      <c r="J33" s="272"/>
      <c r="K33" s="272"/>
      <c r="L33" s="272"/>
      <c r="M33" s="272"/>
      <c r="N33" s="272"/>
      <c r="O33" s="272"/>
      <c r="P33" s="272"/>
      <c r="Q33" s="272"/>
      <c r="R33" s="272"/>
      <c r="S33" s="272"/>
      <c r="T33" s="272"/>
      <c r="U33" s="272"/>
      <c r="V33" s="272"/>
      <c r="W33" s="272"/>
      <c r="X33" s="272"/>
      <c r="Y33" s="272"/>
      <c r="Z33" s="272"/>
    </row>
    <row r="34" spans="1:26" ht="15.75" customHeight="1">
      <c r="A34" s="263"/>
      <c r="B34" s="263"/>
      <c r="C34" s="263"/>
      <c r="D34" s="263"/>
      <c r="E34" s="263"/>
      <c r="F34" s="263"/>
      <c r="G34" s="263"/>
      <c r="H34" s="272"/>
      <c r="I34" s="272"/>
      <c r="J34" s="272"/>
      <c r="K34" s="272"/>
      <c r="L34" s="272"/>
      <c r="M34" s="272"/>
      <c r="N34" s="272"/>
      <c r="O34" s="272"/>
      <c r="P34" s="272"/>
      <c r="Q34" s="272"/>
      <c r="R34" s="272"/>
      <c r="S34" s="272"/>
      <c r="T34" s="272"/>
      <c r="U34" s="272"/>
      <c r="V34" s="272"/>
      <c r="W34" s="272"/>
      <c r="X34" s="272"/>
      <c r="Y34" s="272"/>
      <c r="Z34" s="272"/>
    </row>
    <row r="35" spans="1:26" ht="15.75" customHeight="1">
      <c r="A35" s="263"/>
      <c r="B35" s="263"/>
      <c r="C35" s="263"/>
      <c r="D35" s="263"/>
      <c r="E35" s="263"/>
      <c r="F35" s="263"/>
      <c r="G35" s="263"/>
      <c r="H35" s="272"/>
      <c r="I35" s="272"/>
      <c r="J35" s="272"/>
      <c r="K35" s="272"/>
      <c r="L35" s="272"/>
      <c r="M35" s="272"/>
      <c r="N35" s="272"/>
      <c r="O35" s="272"/>
      <c r="P35" s="272"/>
      <c r="Q35" s="272"/>
      <c r="R35" s="272"/>
      <c r="S35" s="272"/>
      <c r="T35" s="272"/>
      <c r="U35" s="272"/>
      <c r="V35" s="272"/>
      <c r="W35" s="272"/>
      <c r="X35" s="272"/>
      <c r="Y35" s="272"/>
      <c r="Z35" s="272"/>
    </row>
    <row r="36" spans="1:26" ht="15.75" customHeight="1">
      <c r="A36" s="263"/>
      <c r="B36" s="263"/>
      <c r="C36" s="263"/>
      <c r="D36" s="263"/>
      <c r="E36" s="263"/>
      <c r="F36" s="263"/>
      <c r="G36" s="263"/>
      <c r="H36" s="272"/>
      <c r="I36" s="272"/>
      <c r="J36" s="272"/>
      <c r="K36" s="272"/>
      <c r="L36" s="272"/>
      <c r="M36" s="272"/>
      <c r="N36" s="272"/>
      <c r="O36" s="272"/>
      <c r="P36" s="272"/>
      <c r="Q36" s="272"/>
      <c r="R36" s="272"/>
      <c r="S36" s="272"/>
      <c r="T36" s="272"/>
      <c r="U36" s="272"/>
      <c r="V36" s="272"/>
      <c r="W36" s="272"/>
      <c r="X36" s="272"/>
      <c r="Y36" s="272"/>
      <c r="Z36" s="272"/>
    </row>
    <row r="37" spans="1:26" ht="15.75" customHeight="1">
      <c r="A37" s="263"/>
      <c r="B37" s="263"/>
      <c r="C37" s="263"/>
      <c r="D37" s="263"/>
      <c r="E37" s="263"/>
      <c r="F37" s="263"/>
      <c r="G37" s="263"/>
      <c r="H37" s="272"/>
      <c r="I37" s="272"/>
      <c r="J37" s="272"/>
      <c r="K37" s="272"/>
      <c r="L37" s="272"/>
      <c r="M37" s="272"/>
      <c r="N37" s="272"/>
      <c r="O37" s="272"/>
      <c r="P37" s="272"/>
      <c r="Q37" s="272"/>
      <c r="R37" s="272"/>
      <c r="S37" s="272"/>
      <c r="T37" s="272"/>
      <c r="U37" s="272"/>
      <c r="V37" s="272"/>
      <c r="W37" s="272"/>
      <c r="X37" s="272"/>
      <c r="Y37" s="272"/>
      <c r="Z37" s="272"/>
    </row>
    <row r="38" spans="1:26" ht="15.75" customHeight="1">
      <c r="A38" s="263"/>
      <c r="B38" s="263"/>
      <c r="C38" s="263"/>
      <c r="D38" s="263"/>
      <c r="E38" s="263"/>
      <c r="F38" s="263"/>
      <c r="G38" s="263"/>
      <c r="H38" s="272"/>
      <c r="I38" s="272"/>
      <c r="J38" s="272"/>
      <c r="K38" s="272"/>
      <c r="L38" s="272"/>
      <c r="M38" s="272"/>
      <c r="N38" s="272"/>
      <c r="O38" s="272"/>
      <c r="P38" s="272"/>
      <c r="Q38" s="272"/>
      <c r="R38" s="272"/>
      <c r="S38" s="272"/>
      <c r="T38" s="272"/>
      <c r="U38" s="272"/>
      <c r="V38" s="272"/>
      <c r="W38" s="272"/>
      <c r="X38" s="272"/>
      <c r="Y38" s="272"/>
      <c r="Z38" s="272"/>
    </row>
    <row r="39" spans="1:26" ht="15.75" customHeight="1">
      <c r="A39" s="263"/>
      <c r="B39" s="263"/>
      <c r="C39" s="263"/>
      <c r="D39" s="263"/>
      <c r="E39" s="263"/>
      <c r="F39" s="263"/>
      <c r="G39" s="263"/>
      <c r="H39" s="272"/>
      <c r="I39" s="272"/>
      <c r="J39" s="272"/>
      <c r="K39" s="272"/>
      <c r="L39" s="272"/>
      <c r="M39" s="272"/>
      <c r="N39" s="272"/>
      <c r="O39" s="272"/>
      <c r="P39" s="272"/>
      <c r="Q39" s="272"/>
      <c r="R39" s="272"/>
      <c r="S39" s="272"/>
      <c r="T39" s="272"/>
      <c r="U39" s="272"/>
      <c r="V39" s="272"/>
      <c r="W39" s="272"/>
      <c r="X39" s="272"/>
      <c r="Y39" s="272"/>
      <c r="Z39" s="272"/>
    </row>
    <row r="40" spans="1:26" ht="15.75" customHeight="1">
      <c r="A40" s="263"/>
      <c r="B40" s="263"/>
      <c r="C40" s="263"/>
      <c r="D40" s="263"/>
      <c r="E40" s="263"/>
      <c r="F40" s="263"/>
      <c r="G40" s="263"/>
      <c r="H40" s="272"/>
      <c r="I40" s="272"/>
      <c r="J40" s="272"/>
      <c r="K40" s="272"/>
      <c r="L40" s="272"/>
      <c r="M40" s="272"/>
      <c r="N40" s="272"/>
      <c r="O40" s="272"/>
      <c r="P40" s="272"/>
      <c r="Q40" s="272"/>
      <c r="R40" s="272"/>
      <c r="S40" s="272"/>
      <c r="T40" s="272"/>
      <c r="U40" s="272"/>
      <c r="V40" s="272"/>
      <c r="W40" s="272"/>
      <c r="X40" s="272"/>
      <c r="Y40" s="272"/>
      <c r="Z40" s="272"/>
    </row>
    <row r="41" spans="1:26" ht="15.75" customHeight="1">
      <c r="A41" s="263"/>
      <c r="B41" s="263"/>
      <c r="C41" s="263"/>
      <c r="D41" s="263"/>
      <c r="E41" s="263"/>
      <c r="F41" s="263"/>
      <c r="G41" s="263"/>
      <c r="H41" s="272"/>
      <c r="I41" s="272"/>
      <c r="J41" s="272"/>
      <c r="K41" s="272"/>
      <c r="L41" s="272"/>
      <c r="M41" s="272"/>
      <c r="N41" s="272"/>
      <c r="O41" s="272"/>
      <c r="P41" s="272"/>
      <c r="Q41" s="272"/>
      <c r="R41" s="272"/>
      <c r="S41" s="272"/>
      <c r="T41" s="272"/>
      <c r="U41" s="272"/>
      <c r="V41" s="272"/>
      <c r="W41" s="272"/>
      <c r="X41" s="272"/>
      <c r="Y41" s="272"/>
      <c r="Z41" s="272"/>
    </row>
    <row r="42" spans="1:26" ht="15.75" customHeight="1">
      <c r="A42" s="263"/>
      <c r="B42" s="263"/>
      <c r="C42" s="263"/>
      <c r="D42" s="263"/>
      <c r="E42" s="263"/>
      <c r="F42" s="263"/>
      <c r="G42" s="263"/>
      <c r="H42" s="272"/>
      <c r="I42" s="272"/>
      <c r="J42" s="272"/>
      <c r="K42" s="272"/>
      <c r="L42" s="272"/>
      <c r="M42" s="272"/>
      <c r="N42" s="272"/>
      <c r="O42" s="272"/>
      <c r="P42" s="272"/>
      <c r="Q42" s="272"/>
      <c r="R42" s="272"/>
      <c r="S42" s="272"/>
      <c r="T42" s="272"/>
      <c r="U42" s="272"/>
      <c r="V42" s="272"/>
      <c r="W42" s="272"/>
      <c r="X42" s="272"/>
      <c r="Y42" s="272"/>
      <c r="Z42" s="272"/>
    </row>
    <row r="43" spans="1:26" ht="15.75" customHeight="1">
      <c r="A43" s="263"/>
      <c r="B43" s="263"/>
      <c r="C43" s="263"/>
      <c r="D43" s="263"/>
      <c r="E43" s="263"/>
      <c r="F43" s="263"/>
      <c r="G43" s="263"/>
      <c r="H43" s="272"/>
      <c r="I43" s="272"/>
      <c r="J43" s="272"/>
      <c r="K43" s="272"/>
      <c r="L43" s="272"/>
      <c r="M43" s="272"/>
      <c r="N43" s="272"/>
      <c r="O43" s="272"/>
      <c r="P43" s="272"/>
      <c r="Q43" s="272"/>
      <c r="R43" s="272"/>
      <c r="S43" s="272"/>
      <c r="T43" s="272"/>
      <c r="U43" s="272"/>
      <c r="V43" s="272"/>
      <c r="W43" s="272"/>
      <c r="X43" s="272"/>
      <c r="Y43" s="272"/>
      <c r="Z43" s="272"/>
    </row>
    <row r="44" spans="1:26" ht="15.75" customHeight="1">
      <c r="A44" s="263"/>
      <c r="B44" s="263"/>
      <c r="C44" s="263"/>
      <c r="D44" s="263"/>
      <c r="E44" s="263"/>
      <c r="F44" s="263"/>
      <c r="G44" s="263"/>
      <c r="H44" s="272"/>
      <c r="I44" s="272"/>
      <c r="J44" s="272"/>
      <c r="K44" s="272"/>
      <c r="L44" s="272"/>
      <c r="M44" s="272"/>
      <c r="N44" s="272"/>
      <c r="O44" s="272"/>
      <c r="P44" s="272"/>
      <c r="Q44" s="272"/>
      <c r="R44" s="272"/>
      <c r="S44" s="272"/>
      <c r="T44" s="272"/>
      <c r="U44" s="272"/>
      <c r="V44" s="272"/>
      <c r="W44" s="272"/>
      <c r="X44" s="272"/>
      <c r="Y44" s="272"/>
      <c r="Z44" s="272"/>
    </row>
    <row r="45" spans="1:26" ht="15.75" customHeight="1">
      <c r="A45" s="263"/>
      <c r="B45" s="263"/>
      <c r="C45" s="263"/>
      <c r="D45" s="263"/>
      <c r="E45" s="263"/>
      <c r="F45" s="263"/>
      <c r="G45" s="263"/>
      <c r="H45" s="272"/>
      <c r="I45" s="272"/>
      <c r="J45" s="272"/>
      <c r="K45" s="272"/>
      <c r="L45" s="272"/>
      <c r="M45" s="272"/>
      <c r="N45" s="272"/>
      <c r="O45" s="272"/>
      <c r="P45" s="272"/>
      <c r="Q45" s="272"/>
      <c r="R45" s="272"/>
      <c r="S45" s="272"/>
      <c r="T45" s="272"/>
      <c r="U45" s="272"/>
      <c r="V45" s="272"/>
      <c r="W45" s="272"/>
      <c r="X45" s="272"/>
      <c r="Y45" s="272"/>
      <c r="Z45" s="272"/>
    </row>
    <row r="46" spans="1:26" ht="15.75" customHeight="1">
      <c r="A46" s="263"/>
      <c r="B46" s="263"/>
      <c r="C46" s="263"/>
      <c r="D46" s="263"/>
      <c r="E46" s="263"/>
      <c r="F46" s="263"/>
      <c r="G46" s="263"/>
      <c r="H46" s="272"/>
      <c r="I46" s="272"/>
      <c r="J46" s="272"/>
      <c r="K46" s="272"/>
      <c r="L46" s="272"/>
      <c r="M46" s="272"/>
      <c r="N46" s="272"/>
      <c r="O46" s="272"/>
      <c r="P46" s="272"/>
      <c r="Q46" s="272"/>
      <c r="R46" s="272"/>
      <c r="S46" s="272"/>
      <c r="T46" s="272"/>
      <c r="U46" s="272"/>
      <c r="V46" s="272"/>
      <c r="W46" s="272"/>
      <c r="X46" s="272"/>
      <c r="Y46" s="272"/>
      <c r="Z46" s="272"/>
    </row>
    <row r="47" spans="1:26" ht="15.75" customHeight="1">
      <c r="A47" s="263"/>
      <c r="B47" s="263"/>
      <c r="C47" s="263"/>
      <c r="D47" s="263"/>
      <c r="E47" s="263"/>
      <c r="F47" s="263"/>
      <c r="G47" s="263"/>
      <c r="H47" s="272"/>
      <c r="I47" s="272"/>
      <c r="J47" s="272"/>
      <c r="K47" s="272"/>
      <c r="L47" s="272"/>
      <c r="M47" s="272"/>
      <c r="N47" s="272"/>
      <c r="O47" s="272"/>
      <c r="P47" s="272"/>
      <c r="Q47" s="272"/>
      <c r="R47" s="272"/>
      <c r="S47" s="272"/>
      <c r="T47" s="272"/>
      <c r="U47" s="272"/>
      <c r="V47" s="272"/>
      <c r="W47" s="272"/>
      <c r="X47" s="272"/>
      <c r="Y47" s="272"/>
      <c r="Z47" s="272"/>
    </row>
    <row r="48" spans="1:26" ht="15.75" customHeight="1">
      <c r="A48" s="263"/>
      <c r="B48" s="263"/>
      <c r="C48" s="263"/>
      <c r="D48" s="263"/>
      <c r="E48" s="263"/>
      <c r="F48" s="263"/>
      <c r="G48" s="263"/>
      <c r="H48" s="272"/>
      <c r="I48" s="272"/>
      <c r="J48" s="272"/>
      <c r="K48" s="272"/>
      <c r="L48" s="272"/>
      <c r="M48" s="272"/>
      <c r="N48" s="272"/>
      <c r="O48" s="272"/>
      <c r="P48" s="272"/>
      <c r="Q48" s="272"/>
      <c r="R48" s="272"/>
      <c r="S48" s="272"/>
      <c r="T48" s="272"/>
      <c r="U48" s="272"/>
      <c r="V48" s="272"/>
      <c r="W48" s="272"/>
      <c r="X48" s="272"/>
      <c r="Y48" s="272"/>
      <c r="Z48" s="272"/>
    </row>
    <row r="49" spans="1:26" ht="15.75" customHeight="1">
      <c r="A49" s="263"/>
      <c r="B49" s="263"/>
      <c r="C49" s="263"/>
      <c r="D49" s="263"/>
      <c r="E49" s="263"/>
      <c r="F49" s="263"/>
      <c r="G49" s="263"/>
      <c r="H49" s="272"/>
      <c r="I49" s="272"/>
      <c r="J49" s="272"/>
      <c r="K49" s="272"/>
      <c r="L49" s="272"/>
      <c r="M49" s="272"/>
      <c r="N49" s="272"/>
      <c r="O49" s="272"/>
      <c r="P49" s="272"/>
      <c r="Q49" s="272"/>
      <c r="R49" s="272"/>
      <c r="S49" s="272"/>
      <c r="T49" s="272"/>
      <c r="U49" s="272"/>
      <c r="V49" s="272"/>
      <c r="W49" s="272"/>
      <c r="X49" s="272"/>
      <c r="Y49" s="272"/>
      <c r="Z49" s="272"/>
    </row>
    <row r="50" spans="1:26" ht="15.75" customHeight="1">
      <c r="A50" s="263"/>
      <c r="B50" s="263"/>
      <c r="C50" s="263"/>
      <c r="D50" s="263"/>
      <c r="E50" s="263"/>
      <c r="F50" s="263"/>
      <c r="G50" s="263"/>
      <c r="H50" s="272"/>
      <c r="I50" s="272"/>
      <c r="J50" s="272"/>
      <c r="K50" s="272"/>
      <c r="L50" s="272"/>
      <c r="M50" s="272"/>
      <c r="N50" s="272"/>
      <c r="O50" s="272"/>
      <c r="P50" s="272"/>
      <c r="Q50" s="272"/>
      <c r="R50" s="272"/>
      <c r="S50" s="272"/>
      <c r="T50" s="272"/>
      <c r="U50" s="272"/>
      <c r="V50" s="272"/>
      <c r="W50" s="272"/>
      <c r="X50" s="272"/>
      <c r="Y50" s="272"/>
      <c r="Z50" s="272"/>
    </row>
    <row r="51" spans="1:26" ht="15.75" customHeight="1">
      <c r="A51" s="263"/>
      <c r="B51" s="263"/>
      <c r="C51" s="263"/>
      <c r="D51" s="263"/>
      <c r="E51" s="263"/>
      <c r="F51" s="263"/>
      <c r="G51" s="263"/>
      <c r="H51" s="272"/>
      <c r="I51" s="272"/>
      <c r="J51" s="272"/>
      <c r="K51" s="272"/>
      <c r="L51" s="272"/>
      <c r="M51" s="272"/>
      <c r="N51" s="272"/>
      <c r="O51" s="272"/>
      <c r="P51" s="272"/>
      <c r="Q51" s="272"/>
      <c r="R51" s="272"/>
      <c r="S51" s="272"/>
      <c r="T51" s="272"/>
      <c r="U51" s="272"/>
      <c r="V51" s="272"/>
      <c r="W51" s="272"/>
      <c r="X51" s="272"/>
      <c r="Y51" s="272"/>
      <c r="Z51" s="272"/>
    </row>
    <row r="52" spans="1:26" ht="15.75" customHeight="1">
      <c r="A52" s="263"/>
      <c r="B52" s="263"/>
      <c r="C52" s="263"/>
      <c r="D52" s="263"/>
      <c r="E52" s="263"/>
      <c r="F52" s="263"/>
      <c r="G52" s="263"/>
      <c r="H52" s="272"/>
      <c r="I52" s="272"/>
      <c r="J52" s="272"/>
      <c r="K52" s="272"/>
      <c r="L52" s="272"/>
      <c r="M52" s="272"/>
      <c r="N52" s="272"/>
      <c r="O52" s="272"/>
      <c r="P52" s="272"/>
      <c r="Q52" s="272"/>
      <c r="R52" s="272"/>
      <c r="S52" s="272"/>
      <c r="T52" s="272"/>
      <c r="U52" s="272"/>
      <c r="V52" s="272"/>
      <c r="W52" s="272"/>
      <c r="X52" s="272"/>
      <c r="Y52" s="272"/>
      <c r="Z52" s="272"/>
    </row>
    <row r="53" spans="1:26" ht="15.75" customHeight="1">
      <c r="A53" s="263"/>
      <c r="B53" s="263"/>
      <c r="C53" s="263"/>
      <c r="D53" s="263"/>
      <c r="E53" s="263"/>
      <c r="F53" s="263"/>
      <c r="G53" s="263"/>
      <c r="H53" s="272"/>
      <c r="I53" s="272"/>
      <c r="J53" s="272"/>
      <c r="K53" s="272"/>
      <c r="L53" s="272"/>
      <c r="M53" s="272"/>
      <c r="N53" s="272"/>
      <c r="O53" s="272"/>
      <c r="P53" s="272"/>
      <c r="Q53" s="272"/>
      <c r="R53" s="272"/>
      <c r="S53" s="272"/>
      <c r="T53" s="272"/>
      <c r="U53" s="272"/>
      <c r="V53" s="272"/>
      <c r="W53" s="272"/>
      <c r="X53" s="272"/>
      <c r="Y53" s="272"/>
      <c r="Z53" s="272"/>
    </row>
    <row r="54" spans="1:26" ht="15.75" customHeight="1">
      <c r="A54" s="263"/>
      <c r="B54" s="263"/>
      <c r="C54" s="263"/>
      <c r="D54" s="263"/>
      <c r="E54" s="263"/>
      <c r="F54" s="263"/>
      <c r="G54" s="263"/>
      <c r="H54" s="272"/>
      <c r="I54" s="272"/>
      <c r="J54" s="272"/>
      <c r="K54" s="272"/>
      <c r="L54" s="272"/>
      <c r="M54" s="272"/>
      <c r="N54" s="272"/>
      <c r="O54" s="272"/>
      <c r="P54" s="272"/>
      <c r="Q54" s="272"/>
      <c r="R54" s="272"/>
      <c r="S54" s="272"/>
      <c r="T54" s="272"/>
      <c r="U54" s="272"/>
      <c r="V54" s="272"/>
      <c r="W54" s="272"/>
      <c r="X54" s="272"/>
      <c r="Y54" s="272"/>
      <c r="Z54" s="272"/>
    </row>
    <row r="55" spans="1:26" ht="15.75" customHeight="1">
      <c r="A55" s="263"/>
      <c r="B55" s="263"/>
      <c r="C55" s="263"/>
      <c r="D55" s="263"/>
      <c r="E55" s="263"/>
      <c r="F55" s="263"/>
      <c r="G55" s="263"/>
      <c r="H55" s="272"/>
      <c r="I55" s="272"/>
      <c r="J55" s="272"/>
      <c r="K55" s="272"/>
      <c r="L55" s="272"/>
      <c r="M55" s="272"/>
      <c r="N55" s="272"/>
      <c r="O55" s="272"/>
      <c r="P55" s="272"/>
      <c r="Q55" s="272"/>
      <c r="R55" s="272"/>
      <c r="S55" s="272"/>
      <c r="T55" s="272"/>
      <c r="U55" s="272"/>
      <c r="V55" s="272"/>
      <c r="W55" s="272"/>
      <c r="X55" s="272"/>
      <c r="Y55" s="272"/>
      <c r="Z55" s="272"/>
    </row>
    <row r="56" spans="1:26" ht="15.75" customHeight="1">
      <c r="A56" s="263"/>
      <c r="B56" s="263"/>
      <c r="C56" s="263"/>
      <c r="D56" s="263"/>
      <c r="E56" s="263"/>
      <c r="F56" s="263"/>
      <c r="G56" s="263"/>
      <c r="H56" s="272"/>
      <c r="I56" s="272"/>
      <c r="J56" s="272"/>
      <c r="K56" s="272"/>
      <c r="L56" s="272"/>
      <c r="M56" s="272"/>
      <c r="N56" s="272"/>
      <c r="O56" s="272"/>
      <c r="P56" s="272"/>
      <c r="Q56" s="272"/>
      <c r="R56" s="272"/>
      <c r="S56" s="272"/>
      <c r="T56" s="272"/>
      <c r="U56" s="272"/>
      <c r="V56" s="272"/>
      <c r="W56" s="272"/>
      <c r="X56" s="272"/>
      <c r="Y56" s="272"/>
      <c r="Z56" s="272"/>
    </row>
    <row r="57" spans="1:26" ht="15.75" customHeight="1">
      <c r="A57" s="263"/>
      <c r="B57" s="263"/>
      <c r="C57" s="263"/>
      <c r="D57" s="263"/>
      <c r="E57" s="263"/>
      <c r="F57" s="263"/>
      <c r="G57" s="263"/>
      <c r="H57" s="272"/>
      <c r="I57" s="272"/>
      <c r="J57" s="272"/>
      <c r="K57" s="272"/>
      <c r="L57" s="272"/>
      <c r="M57" s="272"/>
      <c r="N57" s="272"/>
      <c r="O57" s="272"/>
      <c r="P57" s="272"/>
      <c r="Q57" s="272"/>
      <c r="R57" s="272"/>
      <c r="S57" s="272"/>
      <c r="T57" s="272"/>
      <c r="U57" s="272"/>
      <c r="V57" s="272"/>
      <c r="W57" s="272"/>
      <c r="X57" s="272"/>
      <c r="Y57" s="272"/>
      <c r="Z57" s="272"/>
    </row>
    <row r="58" spans="1:26" ht="15.75" customHeight="1">
      <c r="A58" s="263"/>
      <c r="B58" s="263"/>
      <c r="C58" s="263"/>
      <c r="D58" s="263"/>
      <c r="E58" s="263"/>
      <c r="F58" s="263"/>
      <c r="G58" s="263"/>
      <c r="H58" s="272"/>
      <c r="I58" s="272"/>
      <c r="J58" s="272"/>
      <c r="K58" s="272"/>
      <c r="L58" s="272"/>
      <c r="M58" s="272"/>
      <c r="N58" s="272"/>
      <c r="O58" s="272"/>
      <c r="P58" s="272"/>
      <c r="Q58" s="272"/>
      <c r="R58" s="272"/>
      <c r="S58" s="272"/>
      <c r="T58" s="272"/>
      <c r="U58" s="272"/>
      <c r="V58" s="272"/>
      <c r="W58" s="272"/>
      <c r="X58" s="272"/>
      <c r="Y58" s="272"/>
      <c r="Z58" s="272"/>
    </row>
    <row r="59" spans="1:26" ht="15.75" customHeight="1">
      <c r="A59" s="263"/>
      <c r="B59" s="263"/>
      <c r="C59" s="263"/>
      <c r="D59" s="263"/>
      <c r="E59" s="263"/>
      <c r="F59" s="263"/>
      <c r="G59" s="263"/>
      <c r="H59" s="272"/>
      <c r="I59" s="272"/>
      <c r="J59" s="272"/>
      <c r="K59" s="272"/>
      <c r="L59" s="272"/>
      <c r="M59" s="272"/>
      <c r="N59" s="272"/>
      <c r="O59" s="272"/>
      <c r="P59" s="272"/>
      <c r="Q59" s="272"/>
      <c r="R59" s="272"/>
      <c r="S59" s="272"/>
      <c r="T59" s="272"/>
      <c r="U59" s="272"/>
      <c r="V59" s="272"/>
      <c r="W59" s="272"/>
      <c r="X59" s="272"/>
      <c r="Y59" s="272"/>
      <c r="Z59" s="272"/>
    </row>
    <row r="60" spans="1:26" ht="15.75" customHeight="1">
      <c r="A60" s="263"/>
      <c r="B60" s="263"/>
      <c r="C60" s="263"/>
      <c r="D60" s="263"/>
      <c r="E60" s="263"/>
      <c r="F60" s="263"/>
      <c r="G60" s="263"/>
      <c r="H60" s="272"/>
      <c r="I60" s="272"/>
      <c r="J60" s="272"/>
      <c r="K60" s="272"/>
      <c r="L60" s="272"/>
      <c r="M60" s="272"/>
      <c r="N60" s="272"/>
      <c r="O60" s="272"/>
      <c r="P60" s="272"/>
      <c r="Q60" s="272"/>
      <c r="R60" s="272"/>
      <c r="S60" s="272"/>
      <c r="T60" s="272"/>
      <c r="U60" s="272"/>
      <c r="V60" s="272"/>
      <c r="W60" s="272"/>
      <c r="X60" s="272"/>
      <c r="Y60" s="272"/>
      <c r="Z60" s="272"/>
    </row>
    <row r="61" spans="1:26" ht="15.75" customHeight="1">
      <c r="A61" s="263"/>
      <c r="B61" s="263"/>
      <c r="C61" s="263"/>
      <c r="D61" s="263"/>
      <c r="E61" s="263"/>
      <c r="F61" s="263"/>
      <c r="G61" s="263"/>
      <c r="H61" s="272"/>
      <c r="I61" s="272"/>
      <c r="J61" s="272"/>
      <c r="K61" s="272"/>
      <c r="L61" s="272"/>
      <c r="M61" s="272"/>
      <c r="N61" s="272"/>
      <c r="O61" s="272"/>
      <c r="P61" s="272"/>
      <c r="Q61" s="272"/>
      <c r="R61" s="272"/>
      <c r="S61" s="272"/>
      <c r="T61" s="272"/>
      <c r="U61" s="272"/>
      <c r="V61" s="272"/>
      <c r="W61" s="272"/>
      <c r="X61" s="272"/>
      <c r="Y61" s="272"/>
      <c r="Z61" s="272"/>
    </row>
    <row r="62" spans="1:26" ht="15.75" customHeight="1">
      <c r="A62" s="263"/>
      <c r="B62" s="263"/>
      <c r="C62" s="263"/>
      <c r="D62" s="263"/>
      <c r="E62" s="263"/>
      <c r="F62" s="263"/>
      <c r="G62" s="263"/>
      <c r="H62" s="272"/>
      <c r="I62" s="272"/>
      <c r="J62" s="272"/>
      <c r="K62" s="272"/>
      <c r="L62" s="272"/>
      <c r="M62" s="272"/>
      <c r="N62" s="272"/>
      <c r="O62" s="272"/>
      <c r="P62" s="272"/>
      <c r="Q62" s="272"/>
      <c r="R62" s="272"/>
      <c r="S62" s="272"/>
      <c r="T62" s="272"/>
      <c r="U62" s="272"/>
      <c r="V62" s="272"/>
      <c r="W62" s="272"/>
      <c r="X62" s="272"/>
      <c r="Y62" s="272"/>
      <c r="Z62" s="272"/>
    </row>
    <row r="63" spans="1:26" ht="15.75" customHeight="1">
      <c r="A63" s="263"/>
      <c r="B63" s="263"/>
      <c r="C63" s="263"/>
      <c r="D63" s="263"/>
      <c r="E63" s="263"/>
      <c r="F63" s="263"/>
      <c r="G63" s="263"/>
      <c r="H63" s="272"/>
      <c r="I63" s="272"/>
      <c r="J63" s="272"/>
      <c r="K63" s="272"/>
      <c r="L63" s="272"/>
      <c r="M63" s="272"/>
      <c r="N63" s="272"/>
      <c r="O63" s="272"/>
      <c r="P63" s="272"/>
      <c r="Q63" s="272"/>
      <c r="R63" s="272"/>
      <c r="S63" s="272"/>
      <c r="T63" s="272"/>
      <c r="U63" s="272"/>
      <c r="V63" s="272"/>
      <c r="W63" s="272"/>
      <c r="X63" s="272"/>
      <c r="Y63" s="272"/>
      <c r="Z63" s="272"/>
    </row>
    <row r="64" spans="1:26" ht="15.75" customHeight="1">
      <c r="A64" s="263"/>
      <c r="B64" s="263"/>
      <c r="C64" s="263"/>
      <c r="D64" s="263"/>
      <c r="E64" s="263"/>
      <c r="F64" s="263"/>
      <c r="G64" s="263"/>
      <c r="H64" s="272"/>
      <c r="I64" s="272"/>
      <c r="J64" s="272"/>
      <c r="K64" s="272"/>
      <c r="L64" s="272"/>
      <c r="M64" s="272"/>
      <c r="N64" s="272"/>
      <c r="O64" s="272"/>
      <c r="P64" s="272"/>
      <c r="Q64" s="272"/>
      <c r="R64" s="272"/>
      <c r="S64" s="272"/>
      <c r="T64" s="272"/>
      <c r="U64" s="272"/>
      <c r="V64" s="272"/>
      <c r="W64" s="272"/>
      <c r="X64" s="272"/>
      <c r="Y64" s="272"/>
      <c r="Z64" s="272"/>
    </row>
    <row r="65" spans="1:26" ht="15.75" customHeight="1">
      <c r="A65" s="263"/>
      <c r="B65" s="263"/>
      <c r="C65" s="263"/>
      <c r="D65" s="263"/>
      <c r="E65" s="263"/>
      <c r="F65" s="263"/>
      <c r="G65" s="263"/>
      <c r="H65" s="272"/>
      <c r="I65" s="272"/>
      <c r="J65" s="272"/>
      <c r="K65" s="272"/>
      <c r="L65" s="272"/>
      <c r="M65" s="272"/>
      <c r="N65" s="272"/>
      <c r="O65" s="272"/>
      <c r="P65" s="272"/>
      <c r="Q65" s="272"/>
      <c r="R65" s="272"/>
      <c r="S65" s="272"/>
      <c r="T65" s="272"/>
      <c r="U65" s="272"/>
      <c r="V65" s="272"/>
      <c r="W65" s="272"/>
      <c r="X65" s="272"/>
      <c r="Y65" s="272"/>
      <c r="Z65" s="272"/>
    </row>
    <row r="66" spans="1:26" ht="15.75" customHeight="1">
      <c r="A66" s="263"/>
      <c r="B66" s="263"/>
      <c r="C66" s="263"/>
      <c r="D66" s="263"/>
      <c r="E66" s="263"/>
      <c r="F66" s="263"/>
      <c r="G66" s="263"/>
      <c r="H66" s="272"/>
      <c r="I66" s="272"/>
      <c r="J66" s="272"/>
      <c r="K66" s="272"/>
      <c r="L66" s="272"/>
      <c r="M66" s="272"/>
      <c r="N66" s="272"/>
      <c r="O66" s="272"/>
      <c r="P66" s="272"/>
      <c r="Q66" s="272"/>
      <c r="R66" s="272"/>
      <c r="S66" s="272"/>
      <c r="T66" s="272"/>
      <c r="U66" s="272"/>
      <c r="V66" s="272"/>
      <c r="W66" s="272"/>
      <c r="X66" s="272"/>
      <c r="Y66" s="272"/>
      <c r="Z66" s="272"/>
    </row>
    <row r="67" spans="1:26" ht="15.75" customHeight="1">
      <c r="A67" s="263"/>
      <c r="B67" s="263"/>
      <c r="C67" s="263"/>
      <c r="D67" s="263"/>
      <c r="E67" s="263"/>
      <c r="F67" s="263"/>
      <c r="G67" s="263"/>
      <c r="H67" s="272"/>
      <c r="I67" s="272"/>
      <c r="J67" s="272"/>
      <c r="K67" s="272"/>
      <c r="L67" s="272"/>
      <c r="M67" s="272"/>
      <c r="N67" s="272"/>
      <c r="O67" s="272"/>
      <c r="P67" s="272"/>
      <c r="Q67" s="272"/>
      <c r="R67" s="272"/>
      <c r="S67" s="272"/>
      <c r="T67" s="272"/>
      <c r="U67" s="272"/>
      <c r="V67" s="272"/>
      <c r="W67" s="272"/>
      <c r="X67" s="272"/>
      <c r="Y67" s="272"/>
      <c r="Z67" s="272"/>
    </row>
    <row r="68" spans="1:26" ht="15.75" customHeight="1">
      <c r="A68" s="263"/>
      <c r="B68" s="263"/>
      <c r="C68" s="263"/>
      <c r="D68" s="263"/>
      <c r="E68" s="263"/>
      <c r="F68" s="263"/>
      <c r="G68" s="263"/>
      <c r="H68" s="272"/>
      <c r="I68" s="272"/>
      <c r="J68" s="272"/>
      <c r="K68" s="272"/>
      <c r="L68" s="272"/>
      <c r="M68" s="272"/>
      <c r="N68" s="272"/>
      <c r="O68" s="272"/>
      <c r="P68" s="272"/>
      <c r="Q68" s="272"/>
      <c r="R68" s="272"/>
      <c r="S68" s="272"/>
      <c r="T68" s="272"/>
      <c r="U68" s="272"/>
      <c r="V68" s="272"/>
      <c r="W68" s="272"/>
      <c r="X68" s="272"/>
      <c r="Y68" s="272"/>
      <c r="Z68" s="272"/>
    </row>
    <row r="69" spans="1:26" ht="15.75" customHeight="1">
      <c r="A69" s="263"/>
      <c r="B69" s="263"/>
      <c r="C69" s="263"/>
      <c r="D69" s="263"/>
      <c r="E69" s="263"/>
      <c r="F69" s="263"/>
      <c r="G69" s="263"/>
      <c r="H69" s="272"/>
      <c r="I69" s="272"/>
      <c r="J69" s="272"/>
      <c r="K69" s="272"/>
      <c r="L69" s="272"/>
      <c r="M69" s="272"/>
      <c r="N69" s="272"/>
      <c r="O69" s="272"/>
      <c r="P69" s="272"/>
      <c r="Q69" s="272"/>
      <c r="R69" s="272"/>
      <c r="S69" s="272"/>
      <c r="T69" s="272"/>
      <c r="U69" s="272"/>
      <c r="V69" s="272"/>
      <c r="W69" s="272"/>
      <c r="X69" s="272"/>
      <c r="Y69" s="272"/>
      <c r="Z69" s="272"/>
    </row>
    <row r="70" spans="1:26" ht="15.75" customHeight="1">
      <c r="A70" s="263"/>
      <c r="B70" s="263"/>
      <c r="C70" s="263"/>
      <c r="D70" s="263"/>
      <c r="E70" s="263"/>
      <c r="F70" s="263"/>
      <c r="G70" s="263"/>
      <c r="H70" s="272"/>
      <c r="I70" s="272"/>
      <c r="J70" s="272"/>
      <c r="K70" s="272"/>
      <c r="L70" s="272"/>
      <c r="M70" s="272"/>
      <c r="N70" s="272"/>
      <c r="O70" s="272"/>
      <c r="P70" s="272"/>
      <c r="Q70" s="272"/>
      <c r="R70" s="272"/>
      <c r="S70" s="272"/>
      <c r="T70" s="272"/>
      <c r="U70" s="272"/>
      <c r="V70" s="272"/>
      <c r="W70" s="272"/>
      <c r="X70" s="272"/>
      <c r="Y70" s="272"/>
      <c r="Z70" s="272"/>
    </row>
    <row r="71" spans="1:26" ht="15.75" customHeight="1">
      <c r="A71" s="263"/>
      <c r="B71" s="263"/>
      <c r="C71" s="263"/>
      <c r="D71" s="263"/>
      <c r="E71" s="263"/>
      <c r="F71" s="263"/>
      <c r="G71" s="263"/>
      <c r="H71" s="272"/>
      <c r="I71" s="272"/>
      <c r="J71" s="272"/>
      <c r="K71" s="272"/>
      <c r="L71" s="272"/>
      <c r="M71" s="272"/>
      <c r="N71" s="272"/>
      <c r="O71" s="272"/>
      <c r="P71" s="272"/>
      <c r="Q71" s="272"/>
      <c r="R71" s="272"/>
      <c r="S71" s="272"/>
      <c r="T71" s="272"/>
      <c r="U71" s="272"/>
      <c r="V71" s="272"/>
      <c r="W71" s="272"/>
      <c r="X71" s="272"/>
      <c r="Y71" s="272"/>
      <c r="Z71" s="272"/>
    </row>
    <row r="72" spans="1:26" ht="15.75" customHeight="1">
      <c r="A72" s="263"/>
      <c r="B72" s="263"/>
      <c r="C72" s="263"/>
      <c r="D72" s="263"/>
      <c r="E72" s="263"/>
      <c r="F72" s="263"/>
      <c r="G72" s="263"/>
      <c r="H72" s="272"/>
      <c r="I72" s="272"/>
      <c r="J72" s="272"/>
      <c r="K72" s="272"/>
      <c r="L72" s="272"/>
      <c r="M72" s="272"/>
      <c r="N72" s="272"/>
      <c r="O72" s="272"/>
      <c r="P72" s="272"/>
      <c r="Q72" s="272"/>
      <c r="R72" s="272"/>
      <c r="S72" s="272"/>
      <c r="T72" s="272"/>
      <c r="U72" s="272"/>
      <c r="V72" s="272"/>
      <c r="W72" s="272"/>
      <c r="X72" s="272"/>
      <c r="Y72" s="272"/>
      <c r="Z72" s="272"/>
    </row>
    <row r="73" spans="1:26" ht="15.75" customHeight="1">
      <c r="A73" s="263"/>
      <c r="B73" s="263"/>
      <c r="C73" s="263"/>
      <c r="D73" s="263"/>
      <c r="E73" s="263"/>
      <c r="F73" s="263"/>
      <c r="G73" s="263"/>
      <c r="H73" s="272"/>
      <c r="I73" s="272"/>
      <c r="J73" s="272"/>
      <c r="K73" s="272"/>
      <c r="L73" s="272"/>
      <c r="M73" s="272"/>
      <c r="N73" s="272"/>
      <c r="O73" s="272"/>
      <c r="P73" s="272"/>
      <c r="Q73" s="272"/>
      <c r="R73" s="272"/>
      <c r="S73" s="272"/>
      <c r="T73" s="272"/>
      <c r="U73" s="272"/>
      <c r="V73" s="272"/>
      <c r="W73" s="272"/>
      <c r="X73" s="272"/>
      <c r="Y73" s="272"/>
      <c r="Z73" s="272"/>
    </row>
    <row r="74" spans="1:26" ht="15.75" customHeight="1">
      <c r="A74" s="263"/>
      <c r="B74" s="263"/>
      <c r="C74" s="263"/>
      <c r="D74" s="263"/>
      <c r="E74" s="263"/>
      <c r="F74" s="263"/>
      <c r="G74" s="263"/>
      <c r="H74" s="272"/>
      <c r="I74" s="272"/>
      <c r="J74" s="272"/>
      <c r="K74" s="272"/>
      <c r="L74" s="272"/>
      <c r="M74" s="272"/>
      <c r="N74" s="272"/>
      <c r="O74" s="272"/>
      <c r="P74" s="272"/>
      <c r="Q74" s="272"/>
      <c r="R74" s="272"/>
      <c r="S74" s="272"/>
      <c r="T74" s="272"/>
      <c r="U74" s="272"/>
      <c r="V74" s="272"/>
      <c r="W74" s="272"/>
      <c r="X74" s="272"/>
      <c r="Y74" s="272"/>
      <c r="Z74" s="272"/>
    </row>
    <row r="75" spans="1:26" ht="15.75" customHeight="1">
      <c r="A75" s="263"/>
      <c r="B75" s="263"/>
      <c r="C75" s="263"/>
      <c r="D75" s="263"/>
      <c r="E75" s="263"/>
      <c r="F75" s="263"/>
      <c r="G75" s="263"/>
      <c r="H75" s="272"/>
      <c r="I75" s="272"/>
      <c r="J75" s="272"/>
      <c r="K75" s="272"/>
      <c r="L75" s="272"/>
      <c r="M75" s="272"/>
      <c r="N75" s="272"/>
      <c r="O75" s="272"/>
      <c r="P75" s="272"/>
      <c r="Q75" s="272"/>
      <c r="R75" s="272"/>
      <c r="S75" s="272"/>
      <c r="T75" s="272"/>
      <c r="U75" s="272"/>
      <c r="V75" s="272"/>
      <c r="W75" s="272"/>
      <c r="X75" s="272"/>
      <c r="Y75" s="272"/>
      <c r="Z75" s="272"/>
    </row>
    <row r="76" spans="1:26" ht="15.75" customHeight="1">
      <c r="A76" s="263"/>
      <c r="B76" s="263"/>
      <c r="C76" s="263"/>
      <c r="D76" s="263"/>
      <c r="E76" s="263"/>
      <c r="F76" s="263"/>
      <c r="G76" s="263"/>
      <c r="H76" s="272"/>
      <c r="I76" s="272"/>
      <c r="J76" s="272"/>
      <c r="K76" s="272"/>
      <c r="L76" s="272"/>
      <c r="M76" s="272"/>
      <c r="N76" s="272"/>
      <c r="O76" s="272"/>
      <c r="P76" s="272"/>
      <c r="Q76" s="272"/>
      <c r="R76" s="272"/>
      <c r="S76" s="272"/>
      <c r="T76" s="272"/>
      <c r="U76" s="272"/>
      <c r="V76" s="272"/>
      <c r="W76" s="272"/>
      <c r="X76" s="272"/>
      <c r="Y76" s="272"/>
      <c r="Z76" s="272"/>
    </row>
    <row r="77" spans="1:26" ht="15.75" customHeight="1">
      <c r="A77" s="263"/>
      <c r="B77" s="263"/>
      <c r="C77" s="263"/>
      <c r="D77" s="263"/>
      <c r="E77" s="263"/>
      <c r="F77" s="263"/>
      <c r="G77" s="263"/>
      <c r="H77" s="272"/>
      <c r="I77" s="272"/>
      <c r="J77" s="272"/>
      <c r="K77" s="272"/>
      <c r="L77" s="272"/>
      <c r="M77" s="272"/>
      <c r="N77" s="272"/>
      <c r="O77" s="272"/>
      <c r="P77" s="272"/>
      <c r="Q77" s="272"/>
      <c r="R77" s="272"/>
      <c r="S77" s="272"/>
      <c r="T77" s="272"/>
      <c r="U77" s="272"/>
      <c r="V77" s="272"/>
      <c r="W77" s="272"/>
      <c r="X77" s="272"/>
      <c r="Y77" s="272"/>
      <c r="Z77" s="272"/>
    </row>
    <row r="78" spans="1:26" ht="15.75" customHeight="1">
      <c r="A78" s="263"/>
      <c r="B78" s="263"/>
      <c r="C78" s="263"/>
      <c r="D78" s="263"/>
      <c r="E78" s="263"/>
      <c r="F78" s="263"/>
      <c r="G78" s="263"/>
      <c r="H78" s="272"/>
      <c r="I78" s="272"/>
      <c r="J78" s="272"/>
      <c r="K78" s="272"/>
      <c r="L78" s="272"/>
      <c r="M78" s="272"/>
      <c r="N78" s="272"/>
      <c r="O78" s="272"/>
      <c r="P78" s="272"/>
      <c r="Q78" s="272"/>
      <c r="R78" s="272"/>
      <c r="S78" s="272"/>
      <c r="T78" s="272"/>
      <c r="U78" s="272"/>
      <c r="V78" s="272"/>
      <c r="W78" s="272"/>
      <c r="X78" s="272"/>
      <c r="Y78" s="272"/>
      <c r="Z78" s="272"/>
    </row>
    <row r="79" spans="1:26" ht="15.75" customHeight="1">
      <c r="A79" s="263"/>
      <c r="B79" s="263"/>
      <c r="C79" s="263"/>
      <c r="D79" s="263"/>
      <c r="E79" s="263"/>
      <c r="F79" s="263"/>
      <c r="G79" s="263"/>
      <c r="H79" s="272"/>
      <c r="I79" s="272"/>
      <c r="J79" s="272"/>
      <c r="K79" s="272"/>
      <c r="L79" s="272"/>
      <c r="M79" s="272"/>
      <c r="N79" s="272"/>
      <c r="O79" s="272"/>
      <c r="P79" s="272"/>
      <c r="Q79" s="272"/>
      <c r="R79" s="272"/>
      <c r="S79" s="272"/>
      <c r="T79" s="272"/>
      <c r="U79" s="272"/>
      <c r="V79" s="272"/>
      <c r="W79" s="272"/>
      <c r="X79" s="272"/>
      <c r="Y79" s="272"/>
      <c r="Z79" s="272"/>
    </row>
    <row r="80" spans="1:26" ht="15.75" customHeight="1">
      <c r="A80" s="263"/>
      <c r="B80" s="263"/>
      <c r="C80" s="263"/>
      <c r="D80" s="263"/>
      <c r="E80" s="263"/>
      <c r="F80" s="263"/>
      <c r="G80" s="263"/>
      <c r="H80" s="272"/>
      <c r="I80" s="272"/>
      <c r="J80" s="272"/>
      <c r="K80" s="272"/>
      <c r="L80" s="272"/>
      <c r="M80" s="272"/>
      <c r="N80" s="272"/>
      <c r="O80" s="272"/>
      <c r="P80" s="272"/>
      <c r="Q80" s="272"/>
      <c r="R80" s="272"/>
      <c r="S80" s="272"/>
      <c r="T80" s="272"/>
      <c r="U80" s="272"/>
      <c r="V80" s="272"/>
      <c r="W80" s="272"/>
      <c r="X80" s="272"/>
      <c r="Y80" s="272"/>
      <c r="Z80" s="272"/>
    </row>
    <row r="81" spans="1:26" ht="15.75" customHeight="1">
      <c r="A81" s="263"/>
      <c r="B81" s="263"/>
      <c r="C81" s="263"/>
      <c r="D81" s="263"/>
      <c r="E81" s="263"/>
      <c r="F81" s="263"/>
      <c r="G81" s="263"/>
      <c r="H81" s="272"/>
      <c r="I81" s="272"/>
      <c r="J81" s="272"/>
      <c r="K81" s="272"/>
      <c r="L81" s="272"/>
      <c r="M81" s="272"/>
      <c r="N81" s="272"/>
      <c r="O81" s="272"/>
      <c r="P81" s="272"/>
      <c r="Q81" s="272"/>
      <c r="R81" s="272"/>
      <c r="S81" s="272"/>
      <c r="T81" s="272"/>
      <c r="U81" s="272"/>
      <c r="V81" s="272"/>
      <c r="W81" s="272"/>
      <c r="X81" s="272"/>
      <c r="Y81" s="272"/>
      <c r="Z81" s="272"/>
    </row>
    <row r="82" spans="1:26" ht="15.75" customHeight="1">
      <c r="A82" s="263"/>
      <c r="B82" s="263"/>
      <c r="C82" s="263"/>
      <c r="D82" s="263"/>
      <c r="E82" s="263"/>
      <c r="F82" s="263"/>
      <c r="G82" s="263"/>
      <c r="H82" s="272"/>
      <c r="I82" s="272"/>
      <c r="J82" s="272"/>
      <c r="K82" s="272"/>
      <c r="L82" s="272"/>
      <c r="M82" s="272"/>
      <c r="N82" s="272"/>
      <c r="O82" s="272"/>
      <c r="P82" s="272"/>
      <c r="Q82" s="272"/>
      <c r="R82" s="272"/>
      <c r="S82" s="272"/>
      <c r="T82" s="272"/>
      <c r="U82" s="272"/>
      <c r="V82" s="272"/>
      <c r="W82" s="272"/>
      <c r="X82" s="272"/>
      <c r="Y82" s="272"/>
      <c r="Z82" s="272"/>
    </row>
    <row r="83" spans="1:26" ht="15.75" customHeight="1">
      <c r="A83" s="263"/>
      <c r="B83" s="263"/>
      <c r="C83" s="263"/>
      <c r="D83" s="263"/>
      <c r="E83" s="263"/>
      <c r="F83" s="263"/>
      <c r="G83" s="263"/>
      <c r="H83" s="272"/>
      <c r="I83" s="272"/>
      <c r="J83" s="272"/>
      <c r="K83" s="272"/>
      <c r="L83" s="272"/>
      <c r="M83" s="272"/>
      <c r="N83" s="272"/>
      <c r="O83" s="272"/>
      <c r="P83" s="272"/>
      <c r="Q83" s="272"/>
      <c r="R83" s="272"/>
      <c r="S83" s="272"/>
      <c r="T83" s="272"/>
      <c r="U83" s="272"/>
      <c r="V83" s="272"/>
      <c r="W83" s="272"/>
      <c r="X83" s="272"/>
      <c r="Y83" s="272"/>
      <c r="Z83" s="272"/>
    </row>
    <row r="84" spans="1:26" ht="15.75" customHeight="1">
      <c r="A84" s="263"/>
      <c r="B84" s="263"/>
      <c r="C84" s="263"/>
      <c r="D84" s="263"/>
      <c r="E84" s="263"/>
      <c r="F84" s="263"/>
      <c r="G84" s="263"/>
      <c r="H84" s="272"/>
      <c r="I84" s="272"/>
      <c r="J84" s="272"/>
      <c r="K84" s="272"/>
      <c r="L84" s="272"/>
      <c r="M84" s="272"/>
      <c r="N84" s="272"/>
      <c r="O84" s="272"/>
      <c r="P84" s="272"/>
      <c r="Q84" s="272"/>
      <c r="R84" s="272"/>
      <c r="S84" s="272"/>
      <c r="T84" s="272"/>
      <c r="U84" s="272"/>
      <c r="V84" s="272"/>
      <c r="W84" s="272"/>
      <c r="X84" s="272"/>
      <c r="Y84" s="272"/>
      <c r="Z84" s="272"/>
    </row>
    <row r="85" spans="1:26" ht="15.75" customHeight="1">
      <c r="A85" s="263"/>
      <c r="B85" s="263"/>
      <c r="C85" s="263"/>
      <c r="D85" s="263"/>
      <c r="E85" s="263"/>
      <c r="F85" s="263"/>
      <c r="G85" s="263"/>
      <c r="H85" s="272"/>
      <c r="I85" s="272"/>
      <c r="J85" s="272"/>
      <c r="K85" s="272"/>
      <c r="L85" s="272"/>
      <c r="M85" s="272"/>
      <c r="N85" s="272"/>
      <c r="O85" s="272"/>
      <c r="P85" s="272"/>
      <c r="Q85" s="272"/>
      <c r="R85" s="272"/>
      <c r="S85" s="272"/>
      <c r="T85" s="272"/>
      <c r="U85" s="272"/>
      <c r="V85" s="272"/>
      <c r="W85" s="272"/>
      <c r="X85" s="272"/>
      <c r="Y85" s="272"/>
      <c r="Z85" s="272"/>
    </row>
    <row r="86" spans="1:26" ht="15.75" customHeight="1">
      <c r="A86" s="263"/>
      <c r="B86" s="263"/>
      <c r="C86" s="263"/>
      <c r="D86" s="263"/>
      <c r="E86" s="263"/>
      <c r="F86" s="263"/>
      <c r="G86" s="263"/>
      <c r="H86" s="272"/>
      <c r="I86" s="272"/>
      <c r="J86" s="272"/>
      <c r="K86" s="272"/>
      <c r="L86" s="272"/>
      <c r="M86" s="272"/>
      <c r="N86" s="272"/>
      <c r="O86" s="272"/>
      <c r="P86" s="272"/>
      <c r="Q86" s="272"/>
      <c r="R86" s="272"/>
      <c r="S86" s="272"/>
      <c r="T86" s="272"/>
      <c r="U86" s="272"/>
      <c r="V86" s="272"/>
      <c r="W86" s="272"/>
      <c r="X86" s="272"/>
      <c r="Y86" s="272"/>
      <c r="Z86" s="272"/>
    </row>
    <row r="87" spans="1:26" ht="15.75" customHeight="1">
      <c r="A87" s="263"/>
      <c r="B87" s="263"/>
      <c r="C87" s="263"/>
      <c r="D87" s="263"/>
      <c r="E87" s="263"/>
      <c r="F87" s="263"/>
      <c r="G87" s="263"/>
      <c r="H87" s="272"/>
      <c r="I87" s="272"/>
      <c r="J87" s="272"/>
      <c r="K87" s="272"/>
      <c r="L87" s="272"/>
      <c r="M87" s="272"/>
      <c r="N87" s="272"/>
      <c r="O87" s="272"/>
      <c r="P87" s="272"/>
      <c r="Q87" s="272"/>
      <c r="R87" s="272"/>
      <c r="S87" s="272"/>
      <c r="T87" s="272"/>
      <c r="U87" s="272"/>
      <c r="V87" s="272"/>
      <c r="W87" s="272"/>
      <c r="X87" s="272"/>
      <c r="Y87" s="272"/>
      <c r="Z87" s="272"/>
    </row>
    <row r="88" spans="1:26" ht="15.75" customHeight="1">
      <c r="A88" s="263"/>
      <c r="B88" s="263"/>
      <c r="C88" s="263"/>
      <c r="D88" s="263"/>
      <c r="E88" s="263"/>
      <c r="F88" s="263"/>
      <c r="G88" s="263"/>
      <c r="H88" s="272"/>
      <c r="I88" s="272"/>
      <c r="J88" s="272"/>
      <c r="K88" s="272"/>
      <c r="L88" s="272"/>
      <c r="M88" s="272"/>
      <c r="N88" s="272"/>
      <c r="O88" s="272"/>
      <c r="P88" s="272"/>
      <c r="Q88" s="272"/>
      <c r="R88" s="272"/>
      <c r="S88" s="272"/>
      <c r="T88" s="272"/>
      <c r="U88" s="272"/>
      <c r="V88" s="272"/>
      <c r="W88" s="272"/>
      <c r="X88" s="272"/>
      <c r="Y88" s="272"/>
      <c r="Z88" s="272"/>
    </row>
    <row r="89" spans="1:26" ht="15.75" customHeight="1">
      <c r="A89" s="263"/>
      <c r="B89" s="263"/>
      <c r="C89" s="263"/>
      <c r="D89" s="263"/>
      <c r="E89" s="263"/>
      <c r="F89" s="263"/>
      <c r="G89" s="263"/>
      <c r="H89" s="272"/>
      <c r="I89" s="272"/>
      <c r="J89" s="272"/>
      <c r="K89" s="272"/>
      <c r="L89" s="272"/>
      <c r="M89" s="272"/>
      <c r="N89" s="272"/>
      <c r="O89" s="272"/>
      <c r="P89" s="272"/>
      <c r="Q89" s="272"/>
      <c r="R89" s="272"/>
      <c r="S89" s="272"/>
      <c r="T89" s="272"/>
      <c r="U89" s="272"/>
      <c r="V89" s="272"/>
      <c r="W89" s="272"/>
      <c r="X89" s="272"/>
      <c r="Y89" s="272"/>
      <c r="Z89" s="272"/>
    </row>
    <row r="90" spans="1:26" ht="15.75" customHeight="1">
      <c r="A90" s="263"/>
      <c r="B90" s="263"/>
      <c r="C90" s="263"/>
      <c r="D90" s="263"/>
      <c r="E90" s="263"/>
      <c r="F90" s="263"/>
      <c r="G90" s="263"/>
      <c r="H90" s="272"/>
      <c r="I90" s="272"/>
      <c r="J90" s="272"/>
      <c r="K90" s="272"/>
      <c r="L90" s="272"/>
      <c r="M90" s="272"/>
      <c r="N90" s="272"/>
      <c r="O90" s="272"/>
      <c r="P90" s="272"/>
      <c r="Q90" s="272"/>
      <c r="R90" s="272"/>
      <c r="S90" s="272"/>
      <c r="T90" s="272"/>
      <c r="U90" s="272"/>
      <c r="V90" s="272"/>
      <c r="W90" s="272"/>
      <c r="X90" s="272"/>
      <c r="Y90" s="272"/>
      <c r="Z90" s="272"/>
    </row>
    <row r="91" spans="1:26" ht="15.75" customHeight="1">
      <c r="A91" s="263"/>
      <c r="B91" s="263"/>
      <c r="C91" s="263"/>
      <c r="D91" s="263"/>
      <c r="E91" s="263"/>
      <c r="F91" s="263"/>
      <c r="G91" s="263"/>
      <c r="H91" s="272"/>
      <c r="I91" s="272"/>
      <c r="J91" s="272"/>
      <c r="K91" s="272"/>
      <c r="L91" s="272"/>
      <c r="M91" s="272"/>
      <c r="N91" s="272"/>
      <c r="O91" s="272"/>
      <c r="P91" s="272"/>
      <c r="Q91" s="272"/>
      <c r="R91" s="272"/>
      <c r="S91" s="272"/>
      <c r="T91" s="272"/>
      <c r="U91" s="272"/>
      <c r="V91" s="272"/>
      <c r="W91" s="272"/>
      <c r="X91" s="272"/>
      <c r="Y91" s="272"/>
      <c r="Z91" s="272"/>
    </row>
    <row r="92" spans="1:26" ht="15.75" customHeight="1">
      <c r="A92" s="263"/>
      <c r="B92" s="263"/>
      <c r="C92" s="263"/>
      <c r="D92" s="263"/>
      <c r="E92" s="263"/>
      <c r="F92" s="263"/>
      <c r="G92" s="263"/>
      <c r="H92" s="272"/>
      <c r="I92" s="272"/>
      <c r="J92" s="272"/>
      <c r="K92" s="272"/>
      <c r="L92" s="272"/>
      <c r="M92" s="272"/>
      <c r="N92" s="272"/>
      <c r="O92" s="272"/>
      <c r="P92" s="272"/>
      <c r="Q92" s="272"/>
      <c r="R92" s="272"/>
      <c r="S92" s="272"/>
      <c r="T92" s="272"/>
      <c r="U92" s="272"/>
      <c r="V92" s="272"/>
      <c r="W92" s="272"/>
      <c r="X92" s="272"/>
      <c r="Y92" s="272"/>
      <c r="Z92" s="272"/>
    </row>
    <row r="93" spans="1:26" ht="15.75" customHeight="1">
      <c r="A93" s="263"/>
      <c r="B93" s="263"/>
      <c r="C93" s="263"/>
      <c r="D93" s="263"/>
      <c r="E93" s="263"/>
      <c r="F93" s="263"/>
      <c r="G93" s="263"/>
      <c r="H93" s="272"/>
      <c r="I93" s="272"/>
      <c r="J93" s="272"/>
      <c r="K93" s="272"/>
      <c r="L93" s="272"/>
      <c r="M93" s="272"/>
      <c r="N93" s="272"/>
      <c r="O93" s="272"/>
      <c r="P93" s="272"/>
      <c r="Q93" s="272"/>
      <c r="R93" s="272"/>
      <c r="S93" s="272"/>
      <c r="T93" s="272"/>
      <c r="U93" s="272"/>
      <c r="V93" s="272"/>
      <c r="W93" s="272"/>
      <c r="X93" s="272"/>
      <c r="Y93" s="272"/>
      <c r="Z93" s="272"/>
    </row>
    <row r="94" spans="1:26" ht="15.75" customHeight="1">
      <c r="A94" s="263"/>
      <c r="B94" s="263"/>
      <c r="C94" s="263"/>
      <c r="D94" s="263"/>
      <c r="E94" s="263"/>
      <c r="F94" s="263"/>
      <c r="G94" s="263"/>
      <c r="H94" s="272"/>
      <c r="I94" s="272"/>
      <c r="J94" s="272"/>
      <c r="K94" s="272"/>
      <c r="L94" s="272"/>
      <c r="M94" s="272"/>
      <c r="N94" s="272"/>
      <c r="O94" s="272"/>
      <c r="P94" s="272"/>
      <c r="Q94" s="272"/>
      <c r="R94" s="272"/>
      <c r="S94" s="272"/>
      <c r="T94" s="272"/>
      <c r="U94" s="272"/>
      <c r="V94" s="272"/>
      <c r="W94" s="272"/>
      <c r="X94" s="272"/>
      <c r="Y94" s="272"/>
      <c r="Z94" s="272"/>
    </row>
    <row r="95" spans="1:26" ht="15.75" customHeight="1">
      <c r="A95" s="263"/>
      <c r="B95" s="263"/>
      <c r="C95" s="263"/>
      <c r="D95" s="263"/>
      <c r="E95" s="263"/>
      <c r="F95" s="263"/>
      <c r="G95" s="263"/>
      <c r="H95" s="272"/>
      <c r="I95" s="272"/>
      <c r="J95" s="272"/>
      <c r="K95" s="272"/>
      <c r="L95" s="272"/>
      <c r="M95" s="272"/>
      <c r="N95" s="272"/>
      <c r="O95" s="272"/>
      <c r="P95" s="272"/>
      <c r="Q95" s="272"/>
      <c r="R95" s="272"/>
      <c r="S95" s="272"/>
      <c r="T95" s="272"/>
      <c r="U95" s="272"/>
      <c r="V95" s="272"/>
      <c r="W95" s="272"/>
      <c r="X95" s="272"/>
      <c r="Y95" s="272"/>
      <c r="Z95" s="272"/>
    </row>
    <row r="96" spans="1:26" ht="15.75" customHeight="1">
      <c r="A96" s="263"/>
      <c r="B96" s="263"/>
      <c r="C96" s="263"/>
      <c r="D96" s="263"/>
      <c r="E96" s="263"/>
      <c r="F96" s="263"/>
      <c r="G96" s="263"/>
      <c r="H96" s="272"/>
      <c r="I96" s="272"/>
      <c r="J96" s="272"/>
      <c r="K96" s="272"/>
      <c r="L96" s="272"/>
      <c r="M96" s="272"/>
      <c r="N96" s="272"/>
      <c r="O96" s="272"/>
      <c r="P96" s="272"/>
      <c r="Q96" s="272"/>
      <c r="R96" s="272"/>
      <c r="S96" s="272"/>
      <c r="T96" s="272"/>
      <c r="U96" s="272"/>
      <c r="V96" s="272"/>
      <c r="W96" s="272"/>
      <c r="X96" s="272"/>
      <c r="Y96" s="272"/>
      <c r="Z96" s="272"/>
    </row>
    <row r="97" spans="1:26" ht="15.75" customHeight="1">
      <c r="A97" s="263"/>
      <c r="B97" s="263"/>
      <c r="C97" s="263"/>
      <c r="D97" s="263"/>
      <c r="E97" s="263"/>
      <c r="F97" s="263"/>
      <c r="G97" s="263"/>
      <c r="H97" s="272"/>
      <c r="I97" s="272"/>
      <c r="J97" s="272"/>
      <c r="K97" s="272"/>
      <c r="L97" s="272"/>
      <c r="M97" s="272"/>
      <c r="N97" s="272"/>
      <c r="O97" s="272"/>
      <c r="P97" s="272"/>
      <c r="Q97" s="272"/>
      <c r="R97" s="272"/>
      <c r="S97" s="272"/>
      <c r="T97" s="272"/>
      <c r="U97" s="272"/>
      <c r="V97" s="272"/>
      <c r="W97" s="272"/>
      <c r="X97" s="272"/>
      <c r="Y97" s="272"/>
      <c r="Z97" s="272"/>
    </row>
    <row r="98" spans="1:26" ht="15.75" customHeight="1">
      <c r="A98" s="263"/>
      <c r="B98" s="263"/>
      <c r="C98" s="263"/>
      <c r="D98" s="263"/>
      <c r="E98" s="263"/>
      <c r="F98" s="263"/>
      <c r="G98" s="263"/>
      <c r="H98" s="272"/>
      <c r="I98" s="272"/>
      <c r="J98" s="272"/>
      <c r="K98" s="272"/>
      <c r="L98" s="272"/>
      <c r="M98" s="272"/>
      <c r="N98" s="272"/>
      <c r="O98" s="272"/>
      <c r="P98" s="272"/>
      <c r="Q98" s="272"/>
      <c r="R98" s="272"/>
      <c r="S98" s="272"/>
      <c r="T98" s="272"/>
      <c r="U98" s="272"/>
      <c r="V98" s="272"/>
      <c r="W98" s="272"/>
      <c r="X98" s="272"/>
      <c r="Y98" s="272"/>
      <c r="Z98" s="272"/>
    </row>
    <row r="99" spans="1:26" ht="15.75" customHeight="1">
      <c r="A99" s="263"/>
      <c r="B99" s="263"/>
      <c r="C99" s="263"/>
      <c r="D99" s="263"/>
      <c r="E99" s="263"/>
      <c r="F99" s="263"/>
      <c r="G99" s="263"/>
      <c r="H99" s="272"/>
      <c r="I99" s="272"/>
      <c r="J99" s="272"/>
      <c r="K99" s="272"/>
      <c r="L99" s="272"/>
      <c r="M99" s="272"/>
      <c r="N99" s="272"/>
      <c r="O99" s="272"/>
      <c r="P99" s="272"/>
      <c r="Q99" s="272"/>
      <c r="R99" s="272"/>
      <c r="S99" s="272"/>
      <c r="T99" s="272"/>
      <c r="U99" s="272"/>
      <c r="V99" s="272"/>
      <c r="W99" s="272"/>
      <c r="X99" s="272"/>
      <c r="Y99" s="272"/>
      <c r="Z99" s="272"/>
    </row>
    <row r="100" spans="1:26" ht="15.75" customHeight="1">
      <c r="A100" s="263"/>
      <c r="B100" s="263"/>
      <c r="C100" s="263"/>
      <c r="D100" s="263"/>
      <c r="E100" s="263"/>
      <c r="F100" s="263"/>
      <c r="G100" s="263"/>
      <c r="H100" s="272"/>
      <c r="I100" s="272"/>
      <c r="J100" s="272"/>
      <c r="K100" s="272"/>
      <c r="L100" s="272"/>
      <c r="M100" s="272"/>
      <c r="N100" s="272"/>
      <c r="O100" s="272"/>
      <c r="P100" s="272"/>
      <c r="Q100" s="272"/>
      <c r="R100" s="272"/>
      <c r="S100" s="272"/>
      <c r="T100" s="272"/>
      <c r="U100" s="272"/>
      <c r="V100" s="272"/>
      <c r="W100" s="272"/>
      <c r="X100" s="272"/>
      <c r="Y100" s="272"/>
      <c r="Z100" s="272"/>
    </row>
    <row r="101" spans="1:26" ht="15.75" customHeight="1">
      <c r="A101" s="263"/>
      <c r="B101" s="263"/>
      <c r="C101" s="263"/>
      <c r="D101" s="263"/>
      <c r="E101" s="263"/>
      <c r="F101" s="263"/>
      <c r="G101" s="263"/>
      <c r="H101" s="272"/>
      <c r="I101" s="272"/>
      <c r="J101" s="272"/>
      <c r="K101" s="272"/>
      <c r="L101" s="272"/>
      <c r="M101" s="272"/>
      <c r="N101" s="272"/>
      <c r="O101" s="272"/>
      <c r="P101" s="272"/>
      <c r="Q101" s="272"/>
      <c r="R101" s="272"/>
      <c r="S101" s="272"/>
      <c r="T101" s="272"/>
      <c r="U101" s="272"/>
      <c r="V101" s="272"/>
      <c r="W101" s="272"/>
      <c r="X101" s="272"/>
      <c r="Y101" s="272"/>
      <c r="Z101" s="272"/>
    </row>
    <row r="102" spans="1:26" ht="15.75" customHeight="1">
      <c r="A102" s="263"/>
      <c r="B102" s="263"/>
      <c r="C102" s="263"/>
      <c r="D102" s="263"/>
      <c r="E102" s="263"/>
      <c r="F102" s="263"/>
      <c r="G102" s="263"/>
      <c r="H102" s="272"/>
      <c r="I102" s="272"/>
      <c r="J102" s="272"/>
      <c r="K102" s="272"/>
      <c r="L102" s="272"/>
      <c r="M102" s="272"/>
      <c r="N102" s="272"/>
      <c r="O102" s="272"/>
      <c r="P102" s="272"/>
      <c r="Q102" s="272"/>
      <c r="R102" s="272"/>
      <c r="S102" s="272"/>
      <c r="T102" s="272"/>
      <c r="U102" s="272"/>
      <c r="V102" s="272"/>
      <c r="W102" s="272"/>
      <c r="X102" s="272"/>
      <c r="Y102" s="272"/>
      <c r="Z102" s="272"/>
    </row>
    <row r="103" spans="1:26" ht="15.75" customHeight="1">
      <c r="A103" s="263"/>
      <c r="B103" s="263"/>
      <c r="C103" s="263"/>
      <c r="D103" s="263"/>
      <c r="E103" s="263"/>
      <c r="F103" s="263"/>
      <c r="G103" s="263"/>
      <c r="H103" s="272"/>
      <c r="I103" s="272"/>
      <c r="J103" s="272"/>
      <c r="K103" s="272"/>
      <c r="L103" s="272"/>
      <c r="M103" s="272"/>
      <c r="N103" s="272"/>
      <c r="O103" s="272"/>
      <c r="P103" s="272"/>
      <c r="Q103" s="272"/>
      <c r="R103" s="272"/>
      <c r="S103" s="272"/>
      <c r="T103" s="272"/>
      <c r="U103" s="272"/>
      <c r="V103" s="272"/>
      <c r="W103" s="272"/>
      <c r="X103" s="272"/>
      <c r="Y103" s="272"/>
      <c r="Z103" s="272"/>
    </row>
    <row r="104" spans="1:26" ht="15.75" customHeight="1">
      <c r="A104" s="263"/>
      <c r="B104" s="263"/>
      <c r="C104" s="263"/>
      <c r="D104" s="263"/>
      <c r="E104" s="263"/>
      <c r="F104" s="263"/>
      <c r="G104" s="263"/>
      <c r="H104" s="272"/>
      <c r="I104" s="272"/>
      <c r="J104" s="272"/>
      <c r="K104" s="272"/>
      <c r="L104" s="272"/>
      <c r="M104" s="272"/>
      <c r="N104" s="272"/>
      <c r="O104" s="272"/>
      <c r="P104" s="272"/>
      <c r="Q104" s="272"/>
      <c r="R104" s="272"/>
      <c r="S104" s="272"/>
      <c r="T104" s="272"/>
      <c r="U104" s="272"/>
      <c r="V104" s="272"/>
      <c r="W104" s="272"/>
      <c r="X104" s="272"/>
      <c r="Y104" s="272"/>
      <c r="Z104" s="272"/>
    </row>
    <row r="105" spans="1:26" ht="15.75" customHeight="1">
      <c r="A105" s="263"/>
      <c r="B105" s="263"/>
      <c r="C105" s="263"/>
      <c r="D105" s="263"/>
      <c r="E105" s="263"/>
      <c r="F105" s="263"/>
      <c r="G105" s="263"/>
      <c r="H105" s="272"/>
      <c r="I105" s="272"/>
      <c r="J105" s="272"/>
      <c r="K105" s="272"/>
      <c r="L105" s="272"/>
      <c r="M105" s="272"/>
      <c r="N105" s="272"/>
      <c r="O105" s="272"/>
      <c r="P105" s="272"/>
      <c r="Q105" s="272"/>
      <c r="R105" s="272"/>
      <c r="S105" s="272"/>
      <c r="T105" s="272"/>
      <c r="U105" s="272"/>
      <c r="V105" s="272"/>
      <c r="W105" s="272"/>
      <c r="X105" s="272"/>
      <c r="Y105" s="272"/>
      <c r="Z105" s="272"/>
    </row>
    <row r="106" spans="1:26" ht="15.75" customHeight="1">
      <c r="A106" s="263"/>
      <c r="B106" s="263"/>
      <c r="C106" s="263"/>
      <c r="D106" s="263"/>
      <c r="E106" s="263"/>
      <c r="F106" s="263"/>
      <c r="G106" s="263"/>
      <c r="H106" s="272"/>
      <c r="I106" s="272"/>
      <c r="J106" s="272"/>
      <c r="K106" s="272"/>
      <c r="L106" s="272"/>
      <c r="M106" s="272"/>
      <c r="N106" s="272"/>
      <c r="O106" s="272"/>
      <c r="P106" s="272"/>
      <c r="Q106" s="272"/>
      <c r="R106" s="272"/>
      <c r="S106" s="272"/>
      <c r="T106" s="272"/>
      <c r="U106" s="272"/>
      <c r="V106" s="272"/>
      <c r="W106" s="272"/>
      <c r="X106" s="272"/>
      <c r="Y106" s="272"/>
      <c r="Z106" s="272"/>
    </row>
    <row r="107" spans="1:26" ht="15.75" customHeight="1">
      <c r="A107" s="263"/>
      <c r="B107" s="263"/>
      <c r="C107" s="263"/>
      <c r="D107" s="263"/>
      <c r="E107" s="263"/>
      <c r="F107" s="263"/>
      <c r="G107" s="263"/>
      <c r="H107" s="272"/>
      <c r="I107" s="272"/>
      <c r="J107" s="272"/>
      <c r="K107" s="272"/>
      <c r="L107" s="272"/>
      <c r="M107" s="272"/>
      <c r="N107" s="272"/>
      <c r="O107" s="272"/>
      <c r="P107" s="272"/>
      <c r="Q107" s="272"/>
      <c r="R107" s="272"/>
      <c r="S107" s="272"/>
      <c r="T107" s="272"/>
      <c r="U107" s="272"/>
      <c r="V107" s="272"/>
      <c r="W107" s="272"/>
      <c r="X107" s="272"/>
      <c r="Y107" s="272"/>
      <c r="Z107" s="272"/>
    </row>
    <row r="108" spans="1:26" ht="15.75" customHeight="1">
      <c r="A108" s="263"/>
      <c r="B108" s="263"/>
      <c r="C108" s="263"/>
      <c r="D108" s="263"/>
      <c r="E108" s="263"/>
      <c r="F108" s="263"/>
      <c r="G108" s="263"/>
      <c r="H108" s="272"/>
      <c r="I108" s="272"/>
      <c r="J108" s="272"/>
      <c r="K108" s="272"/>
      <c r="L108" s="272"/>
      <c r="M108" s="272"/>
      <c r="N108" s="272"/>
      <c r="O108" s="272"/>
      <c r="P108" s="272"/>
      <c r="Q108" s="272"/>
      <c r="R108" s="272"/>
      <c r="S108" s="272"/>
      <c r="T108" s="272"/>
      <c r="U108" s="272"/>
      <c r="V108" s="272"/>
      <c r="W108" s="272"/>
      <c r="X108" s="272"/>
      <c r="Y108" s="272"/>
      <c r="Z108" s="272"/>
    </row>
    <row r="109" spans="1:26" ht="15.75" customHeight="1">
      <c r="A109" s="263"/>
      <c r="B109" s="263"/>
      <c r="C109" s="263"/>
      <c r="D109" s="263"/>
      <c r="E109" s="263"/>
      <c r="F109" s="263"/>
      <c r="G109" s="263"/>
      <c r="H109" s="272"/>
      <c r="I109" s="272"/>
      <c r="J109" s="272"/>
      <c r="K109" s="272"/>
      <c r="L109" s="272"/>
      <c r="M109" s="272"/>
      <c r="N109" s="272"/>
      <c r="O109" s="272"/>
      <c r="P109" s="272"/>
      <c r="Q109" s="272"/>
      <c r="R109" s="272"/>
      <c r="S109" s="272"/>
      <c r="T109" s="272"/>
      <c r="U109" s="272"/>
      <c r="V109" s="272"/>
      <c r="W109" s="272"/>
      <c r="X109" s="272"/>
      <c r="Y109" s="272"/>
      <c r="Z109" s="272"/>
    </row>
    <row r="110" spans="1:26" ht="15.75" customHeight="1">
      <c r="A110" s="263"/>
      <c r="B110" s="263"/>
      <c r="C110" s="263"/>
      <c r="D110" s="263"/>
      <c r="E110" s="263"/>
      <c r="F110" s="263"/>
      <c r="G110" s="263"/>
      <c r="H110" s="272"/>
      <c r="I110" s="272"/>
      <c r="J110" s="272"/>
      <c r="K110" s="272"/>
      <c r="L110" s="272"/>
      <c r="M110" s="272"/>
      <c r="N110" s="272"/>
      <c r="O110" s="272"/>
      <c r="P110" s="272"/>
      <c r="Q110" s="272"/>
      <c r="R110" s="272"/>
      <c r="S110" s="272"/>
      <c r="T110" s="272"/>
      <c r="U110" s="272"/>
      <c r="V110" s="272"/>
      <c r="W110" s="272"/>
      <c r="X110" s="272"/>
      <c r="Y110" s="272"/>
      <c r="Z110" s="272"/>
    </row>
    <row r="111" spans="1:26" ht="15.75" customHeight="1">
      <c r="A111" s="263"/>
      <c r="B111" s="263"/>
      <c r="C111" s="263"/>
      <c r="D111" s="263"/>
      <c r="E111" s="263"/>
      <c r="F111" s="263"/>
      <c r="G111" s="263"/>
      <c r="H111" s="272"/>
      <c r="I111" s="272"/>
      <c r="J111" s="272"/>
      <c r="K111" s="272"/>
      <c r="L111" s="272"/>
      <c r="M111" s="272"/>
      <c r="N111" s="272"/>
      <c r="O111" s="272"/>
      <c r="P111" s="272"/>
      <c r="Q111" s="272"/>
      <c r="R111" s="272"/>
      <c r="S111" s="272"/>
      <c r="T111" s="272"/>
      <c r="U111" s="272"/>
      <c r="V111" s="272"/>
      <c r="W111" s="272"/>
      <c r="X111" s="272"/>
      <c r="Y111" s="272"/>
      <c r="Z111" s="272"/>
    </row>
    <row r="112" spans="1:26" ht="15.75" customHeight="1">
      <c r="A112" s="263"/>
      <c r="B112" s="263"/>
      <c r="C112" s="263"/>
      <c r="D112" s="263"/>
      <c r="E112" s="263"/>
      <c r="F112" s="263"/>
      <c r="G112" s="263"/>
      <c r="H112" s="272"/>
      <c r="I112" s="272"/>
      <c r="J112" s="272"/>
      <c r="K112" s="272"/>
      <c r="L112" s="272"/>
      <c r="M112" s="272"/>
      <c r="N112" s="272"/>
      <c r="O112" s="272"/>
      <c r="P112" s="272"/>
      <c r="Q112" s="272"/>
      <c r="R112" s="272"/>
      <c r="S112" s="272"/>
      <c r="T112" s="272"/>
      <c r="U112" s="272"/>
      <c r="V112" s="272"/>
      <c r="W112" s="272"/>
      <c r="X112" s="272"/>
      <c r="Y112" s="272"/>
      <c r="Z112" s="272"/>
    </row>
    <row r="113" spans="1:26" ht="15.75" customHeight="1">
      <c r="A113" s="263"/>
      <c r="B113" s="263"/>
      <c r="C113" s="263"/>
      <c r="D113" s="263"/>
      <c r="E113" s="263"/>
      <c r="F113" s="263"/>
      <c r="G113" s="263"/>
      <c r="H113" s="272"/>
      <c r="I113" s="272"/>
      <c r="J113" s="272"/>
      <c r="K113" s="272"/>
      <c r="L113" s="272"/>
      <c r="M113" s="272"/>
      <c r="N113" s="272"/>
      <c r="O113" s="272"/>
      <c r="P113" s="272"/>
      <c r="Q113" s="272"/>
      <c r="R113" s="272"/>
      <c r="S113" s="272"/>
      <c r="T113" s="272"/>
      <c r="U113" s="272"/>
      <c r="V113" s="272"/>
      <c r="W113" s="272"/>
      <c r="X113" s="272"/>
      <c r="Y113" s="272"/>
      <c r="Z113" s="272"/>
    </row>
    <row r="114" spans="1:26" ht="15.75" customHeight="1">
      <c r="A114" s="263"/>
      <c r="B114" s="263"/>
      <c r="C114" s="263"/>
      <c r="D114" s="263"/>
      <c r="E114" s="263"/>
      <c r="F114" s="263"/>
      <c r="G114" s="263"/>
      <c r="H114" s="272"/>
      <c r="I114" s="272"/>
      <c r="J114" s="272"/>
      <c r="K114" s="272"/>
      <c r="L114" s="272"/>
      <c r="M114" s="272"/>
      <c r="N114" s="272"/>
      <c r="O114" s="272"/>
      <c r="P114" s="272"/>
      <c r="Q114" s="272"/>
      <c r="R114" s="272"/>
      <c r="S114" s="272"/>
      <c r="T114" s="272"/>
      <c r="U114" s="272"/>
      <c r="V114" s="272"/>
      <c r="W114" s="272"/>
      <c r="X114" s="272"/>
      <c r="Y114" s="272"/>
      <c r="Z114" s="272"/>
    </row>
    <row r="115" spans="1:26" ht="15.75" customHeight="1">
      <c r="A115" s="263"/>
      <c r="B115" s="263"/>
      <c r="C115" s="263"/>
      <c r="D115" s="263"/>
      <c r="E115" s="263"/>
      <c r="F115" s="263"/>
      <c r="G115" s="263"/>
      <c r="H115" s="272"/>
      <c r="I115" s="272"/>
      <c r="J115" s="272"/>
      <c r="K115" s="272"/>
      <c r="L115" s="272"/>
      <c r="M115" s="272"/>
      <c r="N115" s="272"/>
      <c r="O115" s="272"/>
      <c r="P115" s="272"/>
      <c r="Q115" s="272"/>
      <c r="R115" s="272"/>
      <c r="S115" s="272"/>
      <c r="T115" s="272"/>
      <c r="U115" s="272"/>
      <c r="V115" s="272"/>
      <c r="W115" s="272"/>
      <c r="X115" s="272"/>
      <c r="Y115" s="272"/>
      <c r="Z115" s="272"/>
    </row>
    <row r="116" spans="1:26" ht="15.75" customHeight="1">
      <c r="A116" s="263"/>
      <c r="B116" s="263"/>
      <c r="C116" s="263"/>
      <c r="D116" s="263"/>
      <c r="E116" s="263"/>
      <c r="F116" s="263"/>
      <c r="G116" s="263"/>
      <c r="H116" s="272"/>
      <c r="I116" s="272"/>
      <c r="J116" s="272"/>
      <c r="K116" s="272"/>
      <c r="L116" s="272"/>
      <c r="M116" s="272"/>
      <c r="N116" s="272"/>
      <c r="O116" s="272"/>
      <c r="P116" s="272"/>
      <c r="Q116" s="272"/>
      <c r="R116" s="272"/>
      <c r="S116" s="272"/>
      <c r="T116" s="272"/>
      <c r="U116" s="272"/>
      <c r="V116" s="272"/>
      <c r="W116" s="272"/>
      <c r="X116" s="272"/>
      <c r="Y116" s="272"/>
      <c r="Z116" s="272"/>
    </row>
    <row r="117" spans="1:26" ht="15.75" customHeight="1">
      <c r="A117" s="263"/>
      <c r="B117" s="263"/>
      <c r="C117" s="263"/>
      <c r="D117" s="263"/>
      <c r="E117" s="263"/>
      <c r="F117" s="263"/>
      <c r="G117" s="263"/>
      <c r="H117" s="272"/>
      <c r="I117" s="272"/>
      <c r="J117" s="272"/>
      <c r="K117" s="272"/>
      <c r="L117" s="272"/>
      <c r="M117" s="272"/>
      <c r="N117" s="272"/>
      <c r="O117" s="272"/>
      <c r="P117" s="272"/>
      <c r="Q117" s="272"/>
      <c r="R117" s="272"/>
      <c r="S117" s="272"/>
      <c r="T117" s="272"/>
      <c r="U117" s="272"/>
      <c r="V117" s="272"/>
      <c r="W117" s="272"/>
      <c r="X117" s="272"/>
      <c r="Y117" s="272"/>
      <c r="Z117" s="272"/>
    </row>
    <row r="118" spans="1:26" ht="15.75" customHeight="1">
      <c r="A118" s="263"/>
      <c r="B118" s="263"/>
      <c r="C118" s="263"/>
      <c r="D118" s="263"/>
      <c r="E118" s="263"/>
      <c r="F118" s="263"/>
      <c r="G118" s="263"/>
      <c r="H118" s="272"/>
      <c r="I118" s="272"/>
      <c r="J118" s="272"/>
      <c r="K118" s="272"/>
      <c r="L118" s="272"/>
      <c r="M118" s="272"/>
      <c r="N118" s="272"/>
      <c r="O118" s="272"/>
      <c r="P118" s="272"/>
      <c r="Q118" s="272"/>
      <c r="R118" s="272"/>
      <c r="S118" s="272"/>
      <c r="T118" s="272"/>
      <c r="U118" s="272"/>
      <c r="V118" s="272"/>
      <c r="W118" s="272"/>
      <c r="X118" s="272"/>
      <c r="Y118" s="272"/>
      <c r="Z118" s="272"/>
    </row>
    <row r="119" spans="1:26" ht="15.75" customHeight="1">
      <c r="A119" s="263"/>
      <c r="B119" s="263"/>
      <c r="C119" s="263"/>
      <c r="D119" s="263"/>
      <c r="E119" s="263"/>
      <c r="F119" s="263"/>
      <c r="G119" s="263"/>
      <c r="H119" s="272"/>
      <c r="I119" s="272"/>
      <c r="J119" s="272"/>
      <c r="K119" s="272"/>
      <c r="L119" s="272"/>
      <c r="M119" s="272"/>
      <c r="N119" s="272"/>
      <c r="O119" s="272"/>
      <c r="P119" s="272"/>
      <c r="Q119" s="272"/>
      <c r="R119" s="272"/>
      <c r="S119" s="272"/>
      <c r="T119" s="272"/>
      <c r="U119" s="272"/>
      <c r="V119" s="272"/>
      <c r="W119" s="272"/>
      <c r="X119" s="272"/>
      <c r="Y119" s="272"/>
      <c r="Z119" s="272"/>
    </row>
    <row r="120" spans="1:26" ht="15.75" customHeight="1">
      <c r="A120" s="263"/>
      <c r="B120" s="263"/>
      <c r="C120" s="263"/>
      <c r="D120" s="263"/>
      <c r="E120" s="263"/>
      <c r="F120" s="263"/>
      <c r="G120" s="263"/>
      <c r="H120" s="272"/>
      <c r="I120" s="272"/>
      <c r="J120" s="272"/>
      <c r="K120" s="272"/>
      <c r="L120" s="272"/>
      <c r="M120" s="272"/>
      <c r="N120" s="272"/>
      <c r="O120" s="272"/>
      <c r="P120" s="272"/>
      <c r="Q120" s="272"/>
      <c r="R120" s="272"/>
      <c r="S120" s="272"/>
      <c r="T120" s="272"/>
      <c r="U120" s="272"/>
      <c r="V120" s="272"/>
      <c r="W120" s="272"/>
      <c r="X120" s="272"/>
      <c r="Y120" s="272"/>
      <c r="Z120" s="272"/>
    </row>
    <row r="121" spans="1:26" ht="15.75" customHeight="1">
      <c r="A121" s="263"/>
      <c r="B121" s="263"/>
      <c r="C121" s="263"/>
      <c r="D121" s="263"/>
      <c r="E121" s="263"/>
      <c r="F121" s="263"/>
      <c r="G121" s="263"/>
      <c r="H121" s="272"/>
      <c r="I121" s="272"/>
      <c r="J121" s="272"/>
      <c r="K121" s="272"/>
      <c r="L121" s="272"/>
      <c r="M121" s="272"/>
      <c r="N121" s="272"/>
      <c r="O121" s="272"/>
      <c r="P121" s="272"/>
      <c r="Q121" s="272"/>
      <c r="R121" s="272"/>
      <c r="S121" s="272"/>
      <c r="T121" s="272"/>
      <c r="U121" s="272"/>
      <c r="V121" s="272"/>
      <c r="W121" s="272"/>
      <c r="X121" s="272"/>
      <c r="Y121" s="272"/>
      <c r="Z121" s="272"/>
    </row>
    <row r="122" spans="1:26" ht="15.75" customHeight="1">
      <c r="A122" s="263"/>
      <c r="B122" s="263"/>
      <c r="C122" s="263"/>
      <c r="D122" s="263"/>
      <c r="E122" s="263"/>
      <c r="F122" s="263"/>
      <c r="G122" s="263"/>
      <c r="H122" s="272"/>
      <c r="I122" s="272"/>
      <c r="J122" s="272"/>
      <c r="K122" s="272"/>
      <c r="L122" s="272"/>
      <c r="M122" s="272"/>
      <c r="N122" s="272"/>
      <c r="O122" s="272"/>
      <c r="P122" s="272"/>
      <c r="Q122" s="272"/>
      <c r="R122" s="272"/>
      <c r="S122" s="272"/>
      <c r="T122" s="272"/>
      <c r="U122" s="272"/>
      <c r="V122" s="272"/>
      <c r="W122" s="272"/>
      <c r="X122" s="272"/>
      <c r="Y122" s="272"/>
      <c r="Z122" s="272"/>
    </row>
    <row r="123" spans="1:26" ht="15.75" customHeight="1">
      <c r="A123" s="263"/>
      <c r="B123" s="263"/>
      <c r="C123" s="263"/>
      <c r="D123" s="263"/>
      <c r="E123" s="263"/>
      <c r="F123" s="263"/>
      <c r="G123" s="263"/>
      <c r="H123" s="272"/>
      <c r="I123" s="272"/>
      <c r="J123" s="272"/>
      <c r="K123" s="272"/>
      <c r="L123" s="272"/>
      <c r="M123" s="272"/>
      <c r="N123" s="272"/>
      <c r="O123" s="272"/>
      <c r="P123" s="272"/>
      <c r="Q123" s="272"/>
      <c r="R123" s="272"/>
      <c r="S123" s="272"/>
      <c r="T123" s="272"/>
      <c r="U123" s="272"/>
      <c r="V123" s="272"/>
      <c r="W123" s="272"/>
      <c r="X123" s="272"/>
      <c r="Y123" s="272"/>
      <c r="Z123" s="272"/>
    </row>
    <row r="124" spans="1:26" ht="15.75" customHeight="1">
      <c r="A124" s="263"/>
      <c r="B124" s="263"/>
      <c r="C124" s="263"/>
      <c r="D124" s="263"/>
      <c r="E124" s="263"/>
      <c r="F124" s="263"/>
      <c r="G124" s="263"/>
      <c r="H124" s="272"/>
      <c r="I124" s="272"/>
      <c r="J124" s="272"/>
      <c r="K124" s="272"/>
      <c r="L124" s="272"/>
      <c r="M124" s="272"/>
      <c r="N124" s="272"/>
      <c r="O124" s="272"/>
      <c r="P124" s="272"/>
      <c r="Q124" s="272"/>
      <c r="R124" s="272"/>
      <c r="S124" s="272"/>
      <c r="T124" s="272"/>
      <c r="U124" s="272"/>
      <c r="V124" s="272"/>
      <c r="W124" s="272"/>
      <c r="X124" s="272"/>
      <c r="Y124" s="272"/>
      <c r="Z124" s="272"/>
    </row>
    <row r="125" spans="1:26" ht="15.75" customHeight="1">
      <c r="A125" s="263"/>
      <c r="B125" s="263"/>
      <c r="C125" s="263"/>
      <c r="D125" s="263"/>
      <c r="E125" s="263"/>
      <c r="F125" s="263"/>
      <c r="G125" s="263"/>
      <c r="H125" s="272"/>
      <c r="I125" s="272"/>
      <c r="J125" s="272"/>
      <c r="K125" s="272"/>
      <c r="L125" s="272"/>
      <c r="M125" s="272"/>
      <c r="N125" s="272"/>
      <c r="O125" s="272"/>
      <c r="P125" s="272"/>
      <c r="Q125" s="272"/>
      <c r="R125" s="272"/>
      <c r="S125" s="272"/>
      <c r="T125" s="272"/>
      <c r="U125" s="272"/>
      <c r="V125" s="272"/>
      <c r="W125" s="272"/>
      <c r="X125" s="272"/>
      <c r="Y125" s="272"/>
      <c r="Z125" s="272"/>
    </row>
    <row r="126" spans="1:26" ht="15.75" customHeight="1">
      <c r="A126" s="263"/>
      <c r="B126" s="263"/>
      <c r="C126" s="263"/>
      <c r="D126" s="263"/>
      <c r="E126" s="263"/>
      <c r="F126" s="263"/>
      <c r="G126" s="263"/>
      <c r="H126" s="272"/>
      <c r="I126" s="272"/>
      <c r="J126" s="272"/>
      <c r="K126" s="272"/>
      <c r="L126" s="272"/>
      <c r="M126" s="272"/>
      <c r="N126" s="272"/>
      <c r="O126" s="272"/>
      <c r="P126" s="272"/>
      <c r="Q126" s="272"/>
      <c r="R126" s="272"/>
      <c r="S126" s="272"/>
      <c r="T126" s="272"/>
      <c r="U126" s="272"/>
      <c r="V126" s="272"/>
      <c r="W126" s="272"/>
      <c r="X126" s="272"/>
      <c r="Y126" s="272"/>
      <c r="Z126" s="272"/>
    </row>
    <row r="127" spans="1:26" ht="15.75" customHeight="1">
      <c r="A127" s="263"/>
      <c r="B127" s="263"/>
      <c r="C127" s="263"/>
      <c r="D127" s="263"/>
      <c r="E127" s="263"/>
      <c r="F127" s="263"/>
      <c r="G127" s="263"/>
      <c r="H127" s="272"/>
      <c r="I127" s="272"/>
      <c r="J127" s="272"/>
      <c r="K127" s="272"/>
      <c r="L127" s="272"/>
      <c r="M127" s="272"/>
      <c r="N127" s="272"/>
      <c r="O127" s="272"/>
      <c r="P127" s="272"/>
      <c r="Q127" s="272"/>
      <c r="R127" s="272"/>
      <c r="S127" s="272"/>
      <c r="T127" s="272"/>
      <c r="U127" s="272"/>
      <c r="V127" s="272"/>
      <c r="W127" s="272"/>
      <c r="X127" s="272"/>
      <c r="Y127" s="272"/>
      <c r="Z127" s="272"/>
    </row>
    <row r="128" spans="1:26" ht="15.75" customHeight="1">
      <c r="A128" s="263"/>
      <c r="B128" s="263"/>
      <c r="C128" s="263"/>
      <c r="D128" s="263"/>
      <c r="E128" s="263"/>
      <c r="F128" s="263"/>
      <c r="G128" s="263"/>
      <c r="H128" s="272"/>
      <c r="I128" s="272"/>
      <c r="J128" s="272"/>
      <c r="K128" s="272"/>
      <c r="L128" s="272"/>
      <c r="M128" s="272"/>
      <c r="N128" s="272"/>
      <c r="O128" s="272"/>
      <c r="P128" s="272"/>
      <c r="Q128" s="272"/>
      <c r="R128" s="272"/>
      <c r="S128" s="272"/>
      <c r="T128" s="272"/>
      <c r="U128" s="272"/>
      <c r="V128" s="272"/>
      <c r="W128" s="272"/>
      <c r="X128" s="272"/>
      <c r="Y128" s="272"/>
      <c r="Z128" s="272"/>
    </row>
    <row r="129" spans="1:26" ht="15.75" customHeight="1">
      <c r="A129" s="263"/>
      <c r="B129" s="263"/>
      <c r="C129" s="263"/>
      <c r="D129" s="263"/>
      <c r="E129" s="263"/>
      <c r="F129" s="263"/>
      <c r="G129" s="263"/>
      <c r="H129" s="272"/>
      <c r="I129" s="272"/>
      <c r="J129" s="272"/>
      <c r="K129" s="272"/>
      <c r="L129" s="272"/>
      <c r="M129" s="272"/>
      <c r="N129" s="272"/>
      <c r="O129" s="272"/>
      <c r="P129" s="272"/>
      <c r="Q129" s="272"/>
      <c r="R129" s="272"/>
      <c r="S129" s="272"/>
      <c r="T129" s="272"/>
      <c r="U129" s="272"/>
      <c r="V129" s="272"/>
      <c r="W129" s="272"/>
      <c r="X129" s="272"/>
      <c r="Y129" s="272"/>
      <c r="Z129" s="272"/>
    </row>
    <row r="130" spans="1:26" ht="15.75" customHeight="1">
      <c r="A130" s="263"/>
      <c r="B130" s="263"/>
      <c r="C130" s="263"/>
      <c r="D130" s="263"/>
      <c r="E130" s="263"/>
      <c r="F130" s="263"/>
      <c r="G130" s="263"/>
      <c r="H130" s="272"/>
      <c r="I130" s="272"/>
      <c r="J130" s="272"/>
      <c r="K130" s="272"/>
      <c r="L130" s="272"/>
      <c r="M130" s="272"/>
      <c r="N130" s="272"/>
      <c r="O130" s="272"/>
      <c r="P130" s="272"/>
      <c r="Q130" s="272"/>
      <c r="R130" s="272"/>
      <c r="S130" s="272"/>
      <c r="T130" s="272"/>
      <c r="U130" s="272"/>
      <c r="V130" s="272"/>
      <c r="W130" s="272"/>
      <c r="X130" s="272"/>
      <c r="Y130" s="272"/>
      <c r="Z130" s="272"/>
    </row>
    <row r="131" spans="1:26" ht="15.75" customHeight="1">
      <c r="A131" s="263"/>
      <c r="B131" s="263"/>
      <c r="C131" s="263"/>
      <c r="D131" s="263"/>
      <c r="E131" s="263"/>
      <c r="F131" s="263"/>
      <c r="G131" s="263"/>
      <c r="H131" s="272"/>
      <c r="I131" s="272"/>
      <c r="J131" s="272"/>
      <c r="K131" s="272"/>
      <c r="L131" s="272"/>
      <c r="M131" s="272"/>
      <c r="N131" s="272"/>
      <c r="O131" s="272"/>
      <c r="P131" s="272"/>
      <c r="Q131" s="272"/>
      <c r="R131" s="272"/>
      <c r="S131" s="272"/>
      <c r="T131" s="272"/>
      <c r="U131" s="272"/>
      <c r="V131" s="272"/>
      <c r="W131" s="272"/>
      <c r="X131" s="272"/>
      <c r="Y131" s="272"/>
      <c r="Z131" s="272"/>
    </row>
    <row r="132" spans="1:26" ht="15.75" customHeight="1">
      <c r="A132" s="263"/>
      <c r="B132" s="263"/>
      <c r="C132" s="263"/>
      <c r="D132" s="263"/>
      <c r="E132" s="263"/>
      <c r="F132" s="263"/>
      <c r="G132" s="263"/>
      <c r="H132" s="272"/>
      <c r="I132" s="272"/>
      <c r="J132" s="272"/>
      <c r="K132" s="272"/>
      <c r="L132" s="272"/>
      <c r="M132" s="272"/>
      <c r="N132" s="272"/>
      <c r="O132" s="272"/>
      <c r="P132" s="272"/>
      <c r="Q132" s="272"/>
      <c r="R132" s="272"/>
      <c r="S132" s="272"/>
      <c r="T132" s="272"/>
      <c r="U132" s="272"/>
      <c r="V132" s="272"/>
      <c r="W132" s="272"/>
      <c r="X132" s="272"/>
      <c r="Y132" s="272"/>
      <c r="Z132" s="272"/>
    </row>
    <row r="133" spans="1:26" ht="15.75" customHeight="1">
      <c r="A133" s="263"/>
      <c r="B133" s="263"/>
      <c r="C133" s="263"/>
      <c r="D133" s="263"/>
      <c r="E133" s="263"/>
      <c r="F133" s="263"/>
      <c r="G133" s="263"/>
      <c r="H133" s="272"/>
      <c r="I133" s="272"/>
      <c r="J133" s="272"/>
      <c r="K133" s="272"/>
      <c r="L133" s="272"/>
      <c r="M133" s="272"/>
      <c r="N133" s="272"/>
      <c r="O133" s="272"/>
      <c r="P133" s="272"/>
      <c r="Q133" s="272"/>
      <c r="R133" s="272"/>
      <c r="S133" s="272"/>
      <c r="T133" s="272"/>
      <c r="U133" s="272"/>
      <c r="V133" s="272"/>
      <c r="W133" s="272"/>
      <c r="X133" s="272"/>
      <c r="Y133" s="272"/>
      <c r="Z133" s="272"/>
    </row>
    <row r="134" spans="1:26" ht="15.75" customHeight="1">
      <c r="A134" s="263"/>
      <c r="B134" s="263"/>
      <c r="C134" s="263"/>
      <c r="D134" s="263"/>
      <c r="E134" s="263"/>
      <c r="F134" s="263"/>
      <c r="G134" s="263"/>
      <c r="H134" s="272"/>
      <c r="I134" s="272"/>
      <c r="J134" s="272"/>
      <c r="K134" s="272"/>
      <c r="L134" s="272"/>
      <c r="M134" s="272"/>
      <c r="N134" s="272"/>
      <c r="O134" s="272"/>
      <c r="P134" s="272"/>
      <c r="Q134" s="272"/>
      <c r="R134" s="272"/>
      <c r="S134" s="272"/>
      <c r="T134" s="272"/>
      <c r="U134" s="272"/>
      <c r="V134" s="272"/>
      <c r="W134" s="272"/>
      <c r="X134" s="272"/>
      <c r="Y134" s="272"/>
      <c r="Z134" s="272"/>
    </row>
    <row r="135" spans="1:26" ht="15.75" customHeight="1">
      <c r="A135" s="263"/>
      <c r="B135" s="263"/>
      <c r="C135" s="263"/>
      <c r="D135" s="263"/>
      <c r="E135" s="263"/>
      <c r="F135" s="263"/>
      <c r="G135" s="263"/>
      <c r="H135" s="272"/>
      <c r="I135" s="272"/>
      <c r="J135" s="272"/>
      <c r="K135" s="272"/>
      <c r="L135" s="272"/>
      <c r="M135" s="272"/>
      <c r="N135" s="272"/>
      <c r="O135" s="272"/>
      <c r="P135" s="272"/>
      <c r="Q135" s="272"/>
      <c r="R135" s="272"/>
      <c r="S135" s="272"/>
      <c r="T135" s="272"/>
      <c r="U135" s="272"/>
      <c r="V135" s="272"/>
      <c r="W135" s="272"/>
      <c r="X135" s="272"/>
      <c r="Y135" s="272"/>
      <c r="Z135" s="272"/>
    </row>
    <row r="136" spans="1:26" ht="15.75" customHeight="1">
      <c r="A136" s="263"/>
      <c r="B136" s="263"/>
      <c r="C136" s="263"/>
      <c r="D136" s="263"/>
      <c r="E136" s="263"/>
      <c r="F136" s="263"/>
      <c r="G136" s="263"/>
      <c r="H136" s="272"/>
      <c r="I136" s="272"/>
      <c r="J136" s="272"/>
      <c r="K136" s="272"/>
      <c r="L136" s="272"/>
      <c r="M136" s="272"/>
      <c r="N136" s="272"/>
      <c r="O136" s="272"/>
      <c r="P136" s="272"/>
      <c r="Q136" s="272"/>
      <c r="R136" s="272"/>
      <c r="S136" s="272"/>
      <c r="T136" s="272"/>
      <c r="U136" s="272"/>
      <c r="V136" s="272"/>
      <c r="W136" s="272"/>
      <c r="X136" s="272"/>
      <c r="Y136" s="272"/>
      <c r="Z136" s="272"/>
    </row>
    <row r="137" spans="1:26" ht="15.75" customHeight="1">
      <c r="A137" s="263"/>
      <c r="B137" s="263"/>
      <c r="C137" s="263"/>
      <c r="D137" s="263"/>
      <c r="E137" s="263"/>
      <c r="F137" s="263"/>
      <c r="G137" s="263"/>
      <c r="H137" s="272"/>
      <c r="I137" s="272"/>
      <c r="J137" s="272"/>
      <c r="K137" s="272"/>
      <c r="L137" s="272"/>
      <c r="M137" s="272"/>
      <c r="N137" s="272"/>
      <c r="O137" s="272"/>
      <c r="P137" s="272"/>
      <c r="Q137" s="272"/>
      <c r="R137" s="272"/>
      <c r="S137" s="272"/>
      <c r="T137" s="272"/>
      <c r="U137" s="272"/>
      <c r="V137" s="272"/>
      <c r="W137" s="272"/>
      <c r="X137" s="272"/>
      <c r="Y137" s="272"/>
      <c r="Z137" s="272"/>
    </row>
    <row r="138" spans="1:26" ht="15.75" customHeight="1">
      <c r="A138" s="263"/>
      <c r="B138" s="263"/>
      <c r="C138" s="263"/>
      <c r="D138" s="263"/>
      <c r="E138" s="263"/>
      <c r="F138" s="263"/>
      <c r="G138" s="263"/>
      <c r="H138" s="272"/>
      <c r="I138" s="272"/>
      <c r="J138" s="272"/>
      <c r="K138" s="272"/>
      <c r="L138" s="272"/>
      <c r="M138" s="272"/>
      <c r="N138" s="272"/>
      <c r="O138" s="272"/>
      <c r="P138" s="272"/>
      <c r="Q138" s="272"/>
      <c r="R138" s="272"/>
      <c r="S138" s="272"/>
      <c r="T138" s="272"/>
      <c r="U138" s="272"/>
      <c r="V138" s="272"/>
      <c r="W138" s="272"/>
      <c r="X138" s="272"/>
      <c r="Y138" s="272"/>
      <c r="Z138" s="272"/>
    </row>
    <row r="139" spans="1:26" ht="15.75" customHeight="1">
      <c r="A139" s="263"/>
      <c r="B139" s="263"/>
      <c r="C139" s="263"/>
      <c r="D139" s="263"/>
      <c r="E139" s="263"/>
      <c r="F139" s="263"/>
      <c r="G139" s="263"/>
      <c r="H139" s="272"/>
      <c r="I139" s="272"/>
      <c r="J139" s="272"/>
      <c r="K139" s="272"/>
      <c r="L139" s="272"/>
      <c r="M139" s="272"/>
      <c r="N139" s="272"/>
      <c r="O139" s="272"/>
      <c r="P139" s="272"/>
      <c r="Q139" s="272"/>
      <c r="R139" s="272"/>
      <c r="S139" s="272"/>
      <c r="T139" s="272"/>
      <c r="U139" s="272"/>
      <c r="V139" s="272"/>
      <c r="W139" s="272"/>
      <c r="X139" s="272"/>
      <c r="Y139" s="272"/>
      <c r="Z139" s="272"/>
    </row>
    <row r="140" spans="1:26" ht="15.75" customHeight="1">
      <c r="A140" s="263"/>
      <c r="B140" s="263"/>
      <c r="C140" s="263"/>
      <c r="D140" s="263"/>
      <c r="E140" s="263"/>
      <c r="F140" s="263"/>
      <c r="G140" s="263"/>
      <c r="H140" s="272"/>
      <c r="I140" s="272"/>
      <c r="J140" s="272"/>
      <c r="K140" s="272"/>
      <c r="L140" s="272"/>
      <c r="M140" s="272"/>
      <c r="N140" s="272"/>
      <c r="O140" s="272"/>
      <c r="P140" s="272"/>
      <c r="Q140" s="272"/>
      <c r="R140" s="272"/>
      <c r="S140" s="272"/>
      <c r="T140" s="272"/>
      <c r="U140" s="272"/>
      <c r="V140" s="272"/>
      <c r="W140" s="272"/>
      <c r="X140" s="272"/>
      <c r="Y140" s="272"/>
      <c r="Z140" s="272"/>
    </row>
    <row r="141" spans="1:26" ht="15.75" customHeight="1">
      <c r="A141" s="263"/>
      <c r="B141" s="263"/>
      <c r="C141" s="263"/>
      <c r="D141" s="263"/>
      <c r="E141" s="263"/>
      <c r="F141" s="263"/>
      <c r="G141" s="263"/>
      <c r="H141" s="272"/>
      <c r="I141" s="272"/>
      <c r="J141" s="272"/>
      <c r="K141" s="272"/>
      <c r="L141" s="272"/>
      <c r="M141" s="272"/>
      <c r="N141" s="272"/>
      <c r="O141" s="272"/>
      <c r="P141" s="272"/>
      <c r="Q141" s="272"/>
      <c r="R141" s="272"/>
      <c r="S141" s="272"/>
      <c r="T141" s="272"/>
      <c r="U141" s="272"/>
      <c r="V141" s="272"/>
      <c r="W141" s="272"/>
      <c r="X141" s="272"/>
      <c r="Y141" s="272"/>
      <c r="Z141" s="272"/>
    </row>
    <row r="142" spans="1:26" ht="15.75" customHeight="1">
      <c r="A142" s="263"/>
      <c r="B142" s="263"/>
      <c r="C142" s="263"/>
      <c r="D142" s="263"/>
      <c r="E142" s="263"/>
      <c r="F142" s="263"/>
      <c r="G142" s="263"/>
      <c r="H142" s="272"/>
      <c r="I142" s="272"/>
      <c r="J142" s="272"/>
      <c r="K142" s="272"/>
      <c r="L142" s="272"/>
      <c r="M142" s="272"/>
      <c r="N142" s="272"/>
      <c r="O142" s="272"/>
      <c r="P142" s="272"/>
      <c r="Q142" s="272"/>
      <c r="R142" s="272"/>
      <c r="S142" s="272"/>
      <c r="T142" s="272"/>
      <c r="U142" s="272"/>
      <c r="V142" s="272"/>
      <c r="W142" s="272"/>
      <c r="X142" s="272"/>
      <c r="Y142" s="272"/>
      <c r="Z142" s="272"/>
    </row>
    <row r="143" spans="1:26" ht="15.75" customHeight="1">
      <c r="A143" s="263"/>
      <c r="B143" s="263"/>
      <c r="C143" s="263"/>
      <c r="D143" s="263"/>
      <c r="E143" s="263"/>
      <c r="F143" s="263"/>
      <c r="G143" s="263"/>
      <c r="H143" s="272"/>
      <c r="I143" s="272"/>
      <c r="J143" s="272"/>
      <c r="K143" s="272"/>
      <c r="L143" s="272"/>
      <c r="M143" s="272"/>
      <c r="N143" s="272"/>
      <c r="O143" s="272"/>
      <c r="P143" s="272"/>
      <c r="Q143" s="272"/>
      <c r="R143" s="272"/>
      <c r="S143" s="272"/>
      <c r="T143" s="272"/>
      <c r="U143" s="272"/>
      <c r="V143" s="272"/>
      <c r="W143" s="272"/>
      <c r="X143" s="272"/>
      <c r="Y143" s="272"/>
      <c r="Z143" s="272"/>
    </row>
    <row r="144" spans="1:26" ht="15.75" customHeight="1">
      <c r="A144" s="263"/>
      <c r="B144" s="263"/>
      <c r="C144" s="263"/>
      <c r="D144" s="263"/>
      <c r="E144" s="263"/>
      <c r="F144" s="263"/>
      <c r="G144" s="263"/>
      <c r="H144" s="272"/>
      <c r="I144" s="272"/>
      <c r="J144" s="272"/>
      <c r="K144" s="272"/>
      <c r="L144" s="272"/>
      <c r="M144" s="272"/>
      <c r="N144" s="272"/>
      <c r="O144" s="272"/>
      <c r="P144" s="272"/>
      <c r="Q144" s="272"/>
      <c r="R144" s="272"/>
      <c r="S144" s="272"/>
      <c r="T144" s="272"/>
      <c r="U144" s="272"/>
      <c r="V144" s="272"/>
      <c r="W144" s="272"/>
      <c r="X144" s="272"/>
      <c r="Y144" s="272"/>
      <c r="Z144" s="272"/>
    </row>
    <row r="145" spans="1:26" ht="15.75" customHeight="1">
      <c r="A145" s="263"/>
      <c r="B145" s="263"/>
      <c r="C145" s="263"/>
      <c r="D145" s="263"/>
      <c r="E145" s="263"/>
      <c r="F145" s="263"/>
      <c r="G145" s="263"/>
      <c r="H145" s="272"/>
      <c r="I145" s="272"/>
      <c r="J145" s="272"/>
      <c r="K145" s="272"/>
      <c r="L145" s="272"/>
      <c r="M145" s="272"/>
      <c r="N145" s="272"/>
      <c r="O145" s="272"/>
      <c r="P145" s="272"/>
      <c r="Q145" s="272"/>
      <c r="R145" s="272"/>
      <c r="S145" s="272"/>
      <c r="T145" s="272"/>
      <c r="U145" s="272"/>
      <c r="V145" s="272"/>
      <c r="W145" s="272"/>
      <c r="X145" s="272"/>
      <c r="Y145" s="272"/>
      <c r="Z145" s="272"/>
    </row>
    <row r="146" spans="1:26" ht="15.75" customHeight="1">
      <c r="A146" s="263"/>
      <c r="B146" s="263"/>
      <c r="C146" s="263"/>
      <c r="D146" s="263"/>
      <c r="E146" s="263"/>
      <c r="F146" s="263"/>
      <c r="G146" s="263"/>
      <c r="H146" s="272"/>
      <c r="I146" s="272"/>
      <c r="J146" s="272"/>
      <c r="K146" s="272"/>
      <c r="L146" s="272"/>
      <c r="M146" s="272"/>
      <c r="N146" s="272"/>
      <c r="O146" s="272"/>
      <c r="P146" s="272"/>
      <c r="Q146" s="272"/>
      <c r="R146" s="272"/>
      <c r="S146" s="272"/>
      <c r="T146" s="272"/>
      <c r="U146" s="272"/>
      <c r="V146" s="272"/>
      <c r="W146" s="272"/>
      <c r="X146" s="272"/>
      <c r="Y146" s="272"/>
      <c r="Z146" s="272"/>
    </row>
    <row r="147" spans="1:26" ht="15.75" customHeight="1">
      <c r="A147" s="263"/>
      <c r="B147" s="263"/>
      <c r="C147" s="263"/>
      <c r="D147" s="263"/>
      <c r="E147" s="263"/>
      <c r="F147" s="263"/>
      <c r="G147" s="263"/>
      <c r="H147" s="272"/>
      <c r="I147" s="272"/>
      <c r="J147" s="272"/>
      <c r="K147" s="272"/>
      <c r="L147" s="272"/>
      <c r="M147" s="272"/>
      <c r="N147" s="272"/>
      <c r="O147" s="272"/>
      <c r="P147" s="272"/>
      <c r="Q147" s="272"/>
      <c r="R147" s="272"/>
      <c r="S147" s="272"/>
      <c r="T147" s="272"/>
      <c r="U147" s="272"/>
      <c r="V147" s="272"/>
      <c r="W147" s="272"/>
      <c r="X147" s="272"/>
      <c r="Y147" s="272"/>
      <c r="Z147" s="272"/>
    </row>
    <row r="148" spans="1:26" ht="15.75" customHeight="1">
      <c r="A148" s="263"/>
      <c r="B148" s="263"/>
      <c r="C148" s="263"/>
      <c r="D148" s="263"/>
      <c r="E148" s="263"/>
      <c r="F148" s="263"/>
      <c r="G148" s="263"/>
      <c r="H148" s="272"/>
      <c r="I148" s="272"/>
      <c r="J148" s="272"/>
      <c r="K148" s="272"/>
      <c r="L148" s="272"/>
      <c r="M148" s="272"/>
      <c r="N148" s="272"/>
      <c r="O148" s="272"/>
      <c r="P148" s="272"/>
      <c r="Q148" s="272"/>
      <c r="R148" s="272"/>
      <c r="S148" s="272"/>
      <c r="T148" s="272"/>
      <c r="U148" s="272"/>
      <c r="V148" s="272"/>
      <c r="W148" s="272"/>
      <c r="X148" s="272"/>
      <c r="Y148" s="272"/>
      <c r="Z148" s="272"/>
    </row>
    <row r="149" spans="1:26" ht="15.75" customHeight="1">
      <c r="A149" s="263"/>
      <c r="B149" s="263"/>
      <c r="C149" s="263"/>
      <c r="D149" s="263"/>
      <c r="E149" s="263"/>
      <c r="F149" s="263"/>
      <c r="G149" s="263"/>
      <c r="H149" s="272"/>
      <c r="I149" s="272"/>
      <c r="J149" s="272"/>
      <c r="K149" s="272"/>
      <c r="L149" s="272"/>
      <c r="M149" s="272"/>
      <c r="N149" s="272"/>
      <c r="O149" s="272"/>
      <c r="P149" s="272"/>
      <c r="Q149" s="272"/>
      <c r="R149" s="272"/>
      <c r="S149" s="272"/>
      <c r="T149" s="272"/>
      <c r="U149" s="272"/>
      <c r="V149" s="272"/>
      <c r="W149" s="272"/>
      <c r="X149" s="272"/>
      <c r="Y149" s="272"/>
      <c r="Z149" s="272"/>
    </row>
    <row r="150" spans="1:26" ht="15.75" customHeight="1">
      <c r="A150" s="263"/>
      <c r="B150" s="263"/>
      <c r="C150" s="263"/>
      <c r="D150" s="263"/>
      <c r="E150" s="263"/>
      <c r="F150" s="263"/>
      <c r="G150" s="263"/>
      <c r="H150" s="272"/>
      <c r="I150" s="272"/>
      <c r="J150" s="272"/>
      <c r="K150" s="272"/>
      <c r="L150" s="272"/>
      <c r="M150" s="272"/>
      <c r="N150" s="272"/>
      <c r="O150" s="272"/>
      <c r="P150" s="272"/>
      <c r="Q150" s="272"/>
      <c r="R150" s="272"/>
      <c r="S150" s="272"/>
      <c r="T150" s="272"/>
      <c r="U150" s="272"/>
      <c r="V150" s="272"/>
      <c r="W150" s="272"/>
      <c r="X150" s="272"/>
      <c r="Y150" s="272"/>
      <c r="Z150" s="272"/>
    </row>
    <row r="151" spans="1:26" ht="15.75" customHeight="1">
      <c r="A151" s="263"/>
      <c r="B151" s="263"/>
      <c r="C151" s="263"/>
      <c r="D151" s="263"/>
      <c r="E151" s="263"/>
      <c r="F151" s="263"/>
      <c r="G151" s="263"/>
      <c r="H151" s="272"/>
      <c r="I151" s="272"/>
      <c r="J151" s="272"/>
      <c r="K151" s="272"/>
      <c r="L151" s="272"/>
      <c r="M151" s="272"/>
      <c r="N151" s="272"/>
      <c r="O151" s="272"/>
      <c r="P151" s="272"/>
      <c r="Q151" s="272"/>
      <c r="R151" s="272"/>
      <c r="S151" s="272"/>
      <c r="T151" s="272"/>
      <c r="U151" s="272"/>
      <c r="V151" s="272"/>
      <c r="W151" s="272"/>
      <c r="X151" s="272"/>
      <c r="Y151" s="272"/>
      <c r="Z151" s="272"/>
    </row>
    <row r="152" spans="1:26" ht="15.75" customHeight="1">
      <c r="A152" s="263"/>
      <c r="B152" s="263"/>
      <c r="C152" s="263"/>
      <c r="D152" s="263"/>
      <c r="E152" s="263"/>
      <c r="F152" s="263"/>
      <c r="G152" s="263"/>
      <c r="H152" s="272"/>
      <c r="I152" s="272"/>
      <c r="J152" s="272"/>
      <c r="K152" s="272"/>
      <c r="L152" s="272"/>
      <c r="M152" s="272"/>
      <c r="N152" s="272"/>
      <c r="O152" s="272"/>
      <c r="P152" s="272"/>
      <c r="Q152" s="272"/>
      <c r="R152" s="272"/>
      <c r="S152" s="272"/>
      <c r="T152" s="272"/>
      <c r="U152" s="272"/>
      <c r="V152" s="272"/>
      <c r="W152" s="272"/>
      <c r="X152" s="272"/>
      <c r="Y152" s="272"/>
      <c r="Z152" s="272"/>
    </row>
    <row r="153" spans="1:26" ht="15.75" customHeight="1">
      <c r="A153" s="263"/>
      <c r="B153" s="263"/>
      <c r="C153" s="263"/>
      <c r="D153" s="263"/>
      <c r="E153" s="263"/>
      <c r="F153" s="263"/>
      <c r="G153" s="263"/>
      <c r="H153" s="272"/>
      <c r="I153" s="272"/>
      <c r="J153" s="272"/>
      <c r="K153" s="272"/>
      <c r="L153" s="272"/>
      <c r="M153" s="272"/>
      <c r="N153" s="272"/>
      <c r="O153" s="272"/>
      <c r="P153" s="272"/>
      <c r="Q153" s="272"/>
      <c r="R153" s="272"/>
      <c r="S153" s="272"/>
      <c r="T153" s="272"/>
      <c r="U153" s="272"/>
      <c r="V153" s="272"/>
      <c r="W153" s="272"/>
      <c r="X153" s="272"/>
      <c r="Y153" s="272"/>
      <c r="Z153" s="272"/>
    </row>
    <row r="154" spans="1:26" ht="15.75" customHeight="1">
      <c r="A154" s="263"/>
      <c r="B154" s="263"/>
      <c r="C154" s="263"/>
      <c r="D154" s="263"/>
      <c r="E154" s="263"/>
      <c r="F154" s="263"/>
      <c r="G154" s="263"/>
      <c r="H154" s="272"/>
      <c r="I154" s="272"/>
      <c r="J154" s="272"/>
      <c r="K154" s="272"/>
      <c r="L154" s="272"/>
      <c r="M154" s="272"/>
      <c r="N154" s="272"/>
      <c r="O154" s="272"/>
      <c r="P154" s="272"/>
      <c r="Q154" s="272"/>
      <c r="R154" s="272"/>
      <c r="S154" s="272"/>
      <c r="T154" s="272"/>
      <c r="U154" s="272"/>
      <c r="V154" s="272"/>
      <c r="W154" s="272"/>
      <c r="X154" s="272"/>
      <c r="Y154" s="272"/>
      <c r="Z154" s="272"/>
    </row>
    <row r="155" spans="1:26" ht="15.75" customHeight="1">
      <c r="A155" s="263"/>
      <c r="B155" s="263"/>
      <c r="C155" s="263"/>
      <c r="D155" s="263"/>
      <c r="E155" s="263"/>
      <c r="F155" s="263"/>
      <c r="G155" s="263"/>
      <c r="H155" s="272"/>
      <c r="I155" s="272"/>
      <c r="J155" s="272"/>
      <c r="K155" s="272"/>
      <c r="L155" s="272"/>
      <c r="M155" s="272"/>
      <c r="N155" s="272"/>
      <c r="O155" s="272"/>
      <c r="P155" s="272"/>
      <c r="Q155" s="272"/>
      <c r="R155" s="272"/>
      <c r="S155" s="272"/>
      <c r="T155" s="272"/>
      <c r="U155" s="272"/>
      <c r="V155" s="272"/>
      <c r="W155" s="272"/>
      <c r="X155" s="272"/>
      <c r="Y155" s="272"/>
      <c r="Z155" s="272"/>
    </row>
    <row r="156" spans="1:26" ht="15.75" customHeight="1">
      <c r="A156" s="263"/>
      <c r="B156" s="263"/>
      <c r="C156" s="263"/>
      <c r="D156" s="263"/>
      <c r="E156" s="263"/>
      <c r="F156" s="263"/>
      <c r="G156" s="263"/>
      <c r="H156" s="272"/>
      <c r="I156" s="272"/>
      <c r="J156" s="272"/>
      <c r="K156" s="272"/>
      <c r="L156" s="272"/>
      <c r="M156" s="272"/>
      <c r="N156" s="272"/>
      <c r="O156" s="272"/>
      <c r="P156" s="272"/>
      <c r="Q156" s="272"/>
      <c r="R156" s="272"/>
      <c r="S156" s="272"/>
      <c r="T156" s="272"/>
      <c r="U156" s="272"/>
      <c r="V156" s="272"/>
      <c r="W156" s="272"/>
      <c r="X156" s="272"/>
      <c r="Y156" s="272"/>
      <c r="Z156" s="272"/>
    </row>
    <row r="157" spans="1:26" ht="15.75" customHeight="1">
      <c r="A157" s="263"/>
      <c r="B157" s="263"/>
      <c r="C157" s="263"/>
      <c r="D157" s="263"/>
      <c r="E157" s="263"/>
      <c r="F157" s="263"/>
      <c r="G157" s="263"/>
      <c r="H157" s="272"/>
      <c r="I157" s="272"/>
      <c r="J157" s="272"/>
      <c r="K157" s="272"/>
      <c r="L157" s="272"/>
      <c r="M157" s="272"/>
      <c r="N157" s="272"/>
      <c r="O157" s="272"/>
      <c r="P157" s="272"/>
      <c r="Q157" s="272"/>
      <c r="R157" s="272"/>
      <c r="S157" s="272"/>
      <c r="T157" s="272"/>
      <c r="U157" s="272"/>
      <c r="V157" s="272"/>
      <c r="W157" s="272"/>
      <c r="X157" s="272"/>
      <c r="Y157" s="272"/>
      <c r="Z157" s="272"/>
    </row>
    <row r="158" spans="1:26" ht="15.75" customHeight="1">
      <c r="A158" s="263"/>
      <c r="B158" s="263"/>
      <c r="C158" s="263"/>
      <c r="D158" s="263"/>
      <c r="E158" s="263"/>
      <c r="F158" s="263"/>
      <c r="G158" s="263"/>
      <c r="H158" s="272"/>
      <c r="I158" s="272"/>
      <c r="J158" s="272"/>
      <c r="K158" s="272"/>
      <c r="L158" s="272"/>
      <c r="M158" s="272"/>
      <c r="N158" s="272"/>
      <c r="O158" s="272"/>
      <c r="P158" s="272"/>
      <c r="Q158" s="272"/>
      <c r="R158" s="272"/>
      <c r="S158" s="272"/>
      <c r="T158" s="272"/>
      <c r="U158" s="272"/>
      <c r="V158" s="272"/>
      <c r="W158" s="272"/>
      <c r="X158" s="272"/>
      <c r="Y158" s="272"/>
      <c r="Z158" s="272"/>
    </row>
    <row r="159" spans="1:26" ht="15.75" customHeight="1">
      <c r="A159" s="263"/>
      <c r="B159" s="263"/>
      <c r="C159" s="263"/>
      <c r="D159" s="263"/>
      <c r="E159" s="263"/>
      <c r="F159" s="263"/>
      <c r="G159" s="263"/>
      <c r="H159" s="272"/>
      <c r="I159" s="272"/>
      <c r="J159" s="272"/>
      <c r="K159" s="272"/>
      <c r="L159" s="272"/>
      <c r="M159" s="272"/>
      <c r="N159" s="272"/>
      <c r="O159" s="272"/>
      <c r="P159" s="272"/>
      <c r="Q159" s="272"/>
      <c r="R159" s="272"/>
      <c r="S159" s="272"/>
      <c r="T159" s="272"/>
      <c r="U159" s="272"/>
      <c r="V159" s="272"/>
      <c r="W159" s="272"/>
      <c r="X159" s="272"/>
      <c r="Y159" s="272"/>
      <c r="Z159" s="272"/>
    </row>
    <row r="160" spans="1:26" ht="15.75" customHeight="1">
      <c r="A160" s="263"/>
      <c r="B160" s="263"/>
      <c r="C160" s="263"/>
      <c r="D160" s="263"/>
      <c r="E160" s="263"/>
      <c r="F160" s="263"/>
      <c r="G160" s="263"/>
      <c r="H160" s="272"/>
      <c r="I160" s="272"/>
      <c r="J160" s="272"/>
      <c r="K160" s="272"/>
      <c r="L160" s="272"/>
      <c r="M160" s="272"/>
      <c r="N160" s="272"/>
      <c r="O160" s="272"/>
      <c r="P160" s="272"/>
      <c r="Q160" s="272"/>
      <c r="R160" s="272"/>
      <c r="S160" s="272"/>
      <c r="T160" s="272"/>
      <c r="U160" s="272"/>
      <c r="V160" s="272"/>
      <c r="W160" s="272"/>
      <c r="X160" s="272"/>
      <c r="Y160" s="272"/>
      <c r="Z160" s="272"/>
    </row>
    <row r="161" spans="1:26" ht="15.75" customHeight="1">
      <c r="A161" s="263"/>
      <c r="B161" s="263"/>
      <c r="C161" s="263"/>
      <c r="D161" s="263"/>
      <c r="E161" s="263"/>
      <c r="F161" s="263"/>
      <c r="G161" s="263"/>
      <c r="H161" s="272"/>
      <c r="I161" s="272"/>
      <c r="J161" s="272"/>
      <c r="K161" s="272"/>
      <c r="L161" s="272"/>
      <c r="M161" s="272"/>
      <c r="N161" s="272"/>
      <c r="O161" s="272"/>
      <c r="P161" s="272"/>
      <c r="Q161" s="272"/>
      <c r="R161" s="272"/>
      <c r="S161" s="272"/>
      <c r="T161" s="272"/>
      <c r="U161" s="272"/>
      <c r="V161" s="272"/>
      <c r="W161" s="272"/>
      <c r="X161" s="272"/>
      <c r="Y161" s="272"/>
      <c r="Z161" s="272"/>
    </row>
    <row r="162" spans="1:26" ht="15.75" customHeight="1">
      <c r="A162" s="263"/>
      <c r="B162" s="263"/>
      <c r="C162" s="263"/>
      <c r="D162" s="263"/>
      <c r="E162" s="263"/>
      <c r="F162" s="263"/>
      <c r="G162" s="263"/>
      <c r="H162" s="272"/>
      <c r="I162" s="272"/>
      <c r="J162" s="272"/>
      <c r="K162" s="272"/>
      <c r="L162" s="272"/>
      <c r="M162" s="272"/>
      <c r="N162" s="272"/>
      <c r="O162" s="272"/>
      <c r="P162" s="272"/>
      <c r="Q162" s="272"/>
      <c r="R162" s="272"/>
      <c r="S162" s="272"/>
      <c r="T162" s="272"/>
      <c r="U162" s="272"/>
      <c r="V162" s="272"/>
      <c r="W162" s="272"/>
      <c r="X162" s="272"/>
      <c r="Y162" s="272"/>
      <c r="Z162" s="272"/>
    </row>
    <row r="163" spans="1:26" ht="15.75" customHeight="1">
      <c r="A163" s="263"/>
      <c r="B163" s="263"/>
      <c r="C163" s="263"/>
      <c r="D163" s="263"/>
      <c r="E163" s="263"/>
      <c r="F163" s="263"/>
      <c r="G163" s="263"/>
      <c r="H163" s="272"/>
      <c r="I163" s="272"/>
      <c r="J163" s="272"/>
      <c r="K163" s="272"/>
      <c r="L163" s="272"/>
      <c r="M163" s="272"/>
      <c r="N163" s="272"/>
      <c r="O163" s="272"/>
      <c r="P163" s="272"/>
      <c r="Q163" s="272"/>
      <c r="R163" s="272"/>
      <c r="S163" s="272"/>
      <c r="T163" s="272"/>
      <c r="U163" s="272"/>
      <c r="V163" s="272"/>
      <c r="W163" s="272"/>
      <c r="X163" s="272"/>
      <c r="Y163" s="272"/>
      <c r="Z163" s="272"/>
    </row>
    <row r="164" spans="1:26" ht="15.75" customHeight="1">
      <c r="A164" s="263"/>
      <c r="B164" s="263"/>
      <c r="C164" s="263"/>
      <c r="D164" s="263"/>
      <c r="E164" s="263"/>
      <c r="F164" s="263"/>
      <c r="G164" s="263"/>
      <c r="H164" s="272"/>
      <c r="I164" s="272"/>
      <c r="J164" s="272"/>
      <c r="K164" s="272"/>
      <c r="L164" s="272"/>
      <c r="M164" s="272"/>
      <c r="N164" s="272"/>
      <c r="O164" s="272"/>
      <c r="P164" s="272"/>
      <c r="Q164" s="272"/>
      <c r="R164" s="272"/>
      <c r="S164" s="272"/>
      <c r="T164" s="272"/>
      <c r="U164" s="272"/>
      <c r="V164" s="272"/>
      <c r="W164" s="272"/>
      <c r="X164" s="272"/>
      <c r="Y164" s="272"/>
      <c r="Z164" s="272"/>
    </row>
    <row r="165" spans="1:26" ht="15.75" customHeight="1">
      <c r="A165" s="263"/>
      <c r="B165" s="263"/>
      <c r="C165" s="263"/>
      <c r="D165" s="263"/>
      <c r="E165" s="263"/>
      <c r="F165" s="263"/>
      <c r="G165" s="263"/>
      <c r="H165" s="272"/>
      <c r="I165" s="272"/>
      <c r="J165" s="272"/>
      <c r="K165" s="272"/>
      <c r="L165" s="272"/>
      <c r="M165" s="272"/>
      <c r="N165" s="272"/>
      <c r="O165" s="272"/>
      <c r="P165" s="272"/>
      <c r="Q165" s="272"/>
      <c r="R165" s="272"/>
      <c r="S165" s="272"/>
      <c r="T165" s="272"/>
      <c r="U165" s="272"/>
      <c r="V165" s="272"/>
      <c r="W165" s="272"/>
      <c r="X165" s="272"/>
      <c r="Y165" s="272"/>
      <c r="Z165" s="272"/>
    </row>
    <row r="166" spans="1:26" ht="15.75" customHeight="1">
      <c r="A166" s="263"/>
      <c r="B166" s="263"/>
      <c r="C166" s="263"/>
      <c r="D166" s="263"/>
      <c r="E166" s="263"/>
      <c r="F166" s="263"/>
      <c r="G166" s="263"/>
      <c r="H166" s="272"/>
      <c r="I166" s="272"/>
      <c r="J166" s="272"/>
      <c r="K166" s="272"/>
      <c r="L166" s="272"/>
      <c r="M166" s="272"/>
      <c r="N166" s="272"/>
      <c r="O166" s="272"/>
      <c r="P166" s="272"/>
      <c r="Q166" s="272"/>
      <c r="R166" s="272"/>
      <c r="S166" s="272"/>
      <c r="T166" s="272"/>
      <c r="U166" s="272"/>
      <c r="V166" s="272"/>
      <c r="W166" s="272"/>
      <c r="X166" s="272"/>
      <c r="Y166" s="272"/>
      <c r="Z166" s="272"/>
    </row>
    <row r="167" spans="1:26" ht="15.75" customHeight="1">
      <c r="A167" s="263"/>
      <c r="B167" s="263"/>
      <c r="C167" s="263"/>
      <c r="D167" s="263"/>
      <c r="E167" s="263"/>
      <c r="F167" s="263"/>
      <c r="G167" s="263"/>
      <c r="H167" s="272"/>
      <c r="I167" s="272"/>
      <c r="J167" s="272"/>
      <c r="K167" s="272"/>
      <c r="L167" s="272"/>
      <c r="M167" s="272"/>
      <c r="N167" s="272"/>
      <c r="O167" s="272"/>
      <c r="P167" s="272"/>
      <c r="Q167" s="272"/>
      <c r="R167" s="272"/>
      <c r="S167" s="272"/>
      <c r="T167" s="272"/>
      <c r="U167" s="272"/>
      <c r="V167" s="272"/>
      <c r="W167" s="272"/>
      <c r="X167" s="272"/>
      <c r="Y167" s="272"/>
      <c r="Z167" s="272"/>
    </row>
    <row r="168" spans="1:26" ht="15.75" customHeight="1">
      <c r="A168" s="263"/>
      <c r="B168" s="263"/>
      <c r="C168" s="263"/>
      <c r="D168" s="263"/>
      <c r="E168" s="263"/>
      <c r="F168" s="263"/>
      <c r="G168" s="263"/>
      <c r="H168" s="272"/>
      <c r="I168" s="272"/>
      <c r="J168" s="272"/>
      <c r="K168" s="272"/>
      <c r="L168" s="272"/>
      <c r="M168" s="272"/>
      <c r="N168" s="272"/>
      <c r="O168" s="272"/>
      <c r="P168" s="272"/>
      <c r="Q168" s="272"/>
      <c r="R168" s="272"/>
      <c r="S168" s="272"/>
      <c r="T168" s="272"/>
      <c r="U168" s="272"/>
      <c r="V168" s="272"/>
      <c r="W168" s="272"/>
      <c r="X168" s="272"/>
      <c r="Y168" s="272"/>
      <c r="Z168" s="272"/>
    </row>
    <row r="169" spans="1:26" ht="15.75" customHeight="1">
      <c r="A169" s="263"/>
      <c r="B169" s="263"/>
      <c r="C169" s="263"/>
      <c r="D169" s="263"/>
      <c r="E169" s="263"/>
      <c r="F169" s="263"/>
      <c r="G169" s="263"/>
      <c r="H169" s="272"/>
      <c r="I169" s="272"/>
      <c r="J169" s="272"/>
      <c r="K169" s="272"/>
      <c r="L169" s="272"/>
      <c r="M169" s="272"/>
      <c r="N169" s="272"/>
      <c r="O169" s="272"/>
      <c r="P169" s="272"/>
      <c r="Q169" s="272"/>
      <c r="R169" s="272"/>
      <c r="S169" s="272"/>
      <c r="T169" s="272"/>
      <c r="U169" s="272"/>
      <c r="V169" s="272"/>
      <c r="W169" s="272"/>
      <c r="X169" s="272"/>
      <c r="Y169" s="272"/>
      <c r="Z169" s="272"/>
    </row>
    <row r="170" spans="1:26" ht="15.75" customHeight="1">
      <c r="A170" s="263"/>
      <c r="B170" s="263"/>
      <c r="C170" s="263"/>
      <c r="D170" s="263"/>
      <c r="E170" s="263"/>
      <c r="F170" s="263"/>
      <c r="G170" s="263"/>
      <c r="H170" s="272"/>
      <c r="I170" s="272"/>
      <c r="J170" s="272"/>
      <c r="K170" s="272"/>
      <c r="L170" s="272"/>
      <c r="M170" s="272"/>
      <c r="N170" s="272"/>
      <c r="O170" s="272"/>
      <c r="P170" s="272"/>
      <c r="Q170" s="272"/>
      <c r="R170" s="272"/>
      <c r="S170" s="272"/>
      <c r="T170" s="272"/>
      <c r="U170" s="272"/>
      <c r="V170" s="272"/>
      <c r="W170" s="272"/>
      <c r="X170" s="272"/>
      <c r="Y170" s="272"/>
      <c r="Z170" s="272"/>
    </row>
    <row r="171" spans="1:26" ht="15.75" customHeight="1">
      <c r="A171" s="263"/>
      <c r="B171" s="263"/>
      <c r="C171" s="263"/>
      <c r="D171" s="263"/>
      <c r="E171" s="263"/>
      <c r="F171" s="263"/>
      <c r="G171" s="263"/>
      <c r="H171" s="272"/>
      <c r="I171" s="272"/>
      <c r="J171" s="272"/>
      <c r="K171" s="272"/>
      <c r="L171" s="272"/>
      <c r="M171" s="272"/>
      <c r="N171" s="272"/>
      <c r="O171" s="272"/>
      <c r="P171" s="272"/>
      <c r="Q171" s="272"/>
      <c r="R171" s="272"/>
      <c r="S171" s="272"/>
      <c r="T171" s="272"/>
      <c r="U171" s="272"/>
      <c r="V171" s="272"/>
      <c r="W171" s="272"/>
      <c r="X171" s="272"/>
      <c r="Y171" s="272"/>
      <c r="Z171" s="272"/>
    </row>
    <row r="172" spans="1:26" ht="15.75" customHeight="1">
      <c r="A172" s="263"/>
      <c r="B172" s="263"/>
      <c r="C172" s="263"/>
      <c r="D172" s="263"/>
      <c r="E172" s="263"/>
      <c r="F172" s="263"/>
      <c r="G172" s="263"/>
      <c r="H172" s="272"/>
      <c r="I172" s="272"/>
      <c r="J172" s="272"/>
      <c r="K172" s="272"/>
      <c r="L172" s="272"/>
      <c r="M172" s="272"/>
      <c r="N172" s="272"/>
      <c r="O172" s="272"/>
      <c r="P172" s="272"/>
      <c r="Q172" s="272"/>
      <c r="R172" s="272"/>
      <c r="S172" s="272"/>
      <c r="T172" s="272"/>
      <c r="U172" s="272"/>
      <c r="V172" s="272"/>
      <c r="W172" s="272"/>
      <c r="X172" s="272"/>
      <c r="Y172" s="272"/>
      <c r="Z172" s="272"/>
    </row>
    <row r="173" spans="1:26" ht="15.75" customHeight="1">
      <c r="A173" s="263"/>
      <c r="B173" s="263"/>
      <c r="C173" s="263"/>
      <c r="D173" s="263"/>
      <c r="E173" s="263"/>
      <c r="F173" s="263"/>
      <c r="G173" s="263"/>
      <c r="H173" s="272"/>
      <c r="I173" s="272"/>
      <c r="J173" s="272"/>
      <c r="K173" s="272"/>
      <c r="L173" s="272"/>
      <c r="M173" s="272"/>
      <c r="N173" s="272"/>
      <c r="O173" s="272"/>
      <c r="P173" s="272"/>
      <c r="Q173" s="272"/>
      <c r="R173" s="272"/>
      <c r="S173" s="272"/>
      <c r="T173" s="272"/>
      <c r="U173" s="272"/>
      <c r="V173" s="272"/>
      <c r="W173" s="272"/>
      <c r="X173" s="272"/>
      <c r="Y173" s="272"/>
      <c r="Z173" s="272"/>
    </row>
    <row r="174" spans="1:26" ht="15.75" customHeight="1">
      <c r="A174" s="40"/>
      <c r="B174" s="40"/>
      <c r="C174" s="40"/>
      <c r="D174" s="40"/>
      <c r="E174" s="40"/>
      <c r="F174" s="40"/>
      <c r="G174" s="40"/>
      <c r="H174" s="272"/>
      <c r="I174" s="272"/>
      <c r="J174" s="272"/>
      <c r="K174" s="272"/>
      <c r="L174" s="272"/>
      <c r="M174" s="272"/>
      <c r="N174" s="272"/>
      <c r="O174" s="272"/>
      <c r="P174" s="272"/>
      <c r="Q174" s="272"/>
      <c r="R174" s="272"/>
      <c r="S174" s="272"/>
      <c r="T174" s="272"/>
      <c r="U174" s="272"/>
      <c r="V174" s="272"/>
      <c r="W174" s="272"/>
      <c r="X174" s="272"/>
      <c r="Y174" s="272"/>
      <c r="Z174" s="272"/>
    </row>
    <row r="175" spans="1:26" ht="15.75" customHeight="1">
      <c r="A175" s="40"/>
      <c r="B175" s="40"/>
      <c r="C175" s="40"/>
      <c r="D175" s="40"/>
      <c r="E175" s="40"/>
      <c r="F175" s="40"/>
      <c r="G175" s="40"/>
      <c r="H175" s="272"/>
      <c r="I175" s="272"/>
      <c r="J175" s="272"/>
      <c r="K175" s="272"/>
      <c r="L175" s="272"/>
      <c r="M175" s="272"/>
      <c r="N175" s="272"/>
      <c r="O175" s="272"/>
      <c r="P175" s="272"/>
      <c r="Q175" s="272"/>
      <c r="R175" s="272"/>
      <c r="S175" s="272"/>
      <c r="T175" s="272"/>
      <c r="U175" s="272"/>
      <c r="V175" s="272"/>
      <c r="W175" s="272"/>
      <c r="X175" s="272"/>
      <c r="Y175" s="272"/>
      <c r="Z175" s="272"/>
    </row>
    <row r="176" spans="1:26" ht="15.75" customHeight="1">
      <c r="A176" s="40"/>
      <c r="B176" s="40"/>
      <c r="C176" s="40"/>
      <c r="D176" s="40"/>
      <c r="E176" s="40"/>
      <c r="F176" s="40"/>
      <c r="G176" s="40"/>
      <c r="H176" s="272"/>
      <c r="I176" s="272"/>
      <c r="J176" s="272"/>
      <c r="K176" s="272"/>
      <c r="L176" s="272"/>
      <c r="M176" s="272"/>
      <c r="N176" s="272"/>
      <c r="O176" s="272"/>
      <c r="P176" s="272"/>
      <c r="Q176" s="272"/>
      <c r="R176" s="272"/>
      <c r="S176" s="272"/>
      <c r="T176" s="272"/>
      <c r="U176" s="272"/>
      <c r="V176" s="272"/>
      <c r="W176" s="272"/>
      <c r="X176" s="272"/>
      <c r="Y176" s="272"/>
      <c r="Z176" s="272"/>
    </row>
    <row r="177" spans="1:26" ht="15.75" customHeight="1">
      <c r="A177" s="40"/>
      <c r="B177" s="40"/>
      <c r="C177" s="40"/>
      <c r="D177" s="40"/>
      <c r="E177" s="40"/>
      <c r="F177" s="40"/>
      <c r="G177" s="40"/>
      <c r="H177" s="272"/>
      <c r="I177" s="272"/>
      <c r="J177" s="272"/>
      <c r="K177" s="272"/>
      <c r="L177" s="272"/>
      <c r="M177" s="272"/>
      <c r="N177" s="272"/>
      <c r="O177" s="272"/>
      <c r="P177" s="272"/>
      <c r="Q177" s="272"/>
      <c r="R177" s="272"/>
      <c r="S177" s="272"/>
      <c r="T177" s="272"/>
      <c r="U177" s="272"/>
      <c r="V177" s="272"/>
      <c r="W177" s="272"/>
      <c r="X177" s="272"/>
      <c r="Y177" s="272"/>
      <c r="Z177" s="272"/>
    </row>
    <row r="178" spans="1:26" ht="15.75" customHeight="1">
      <c r="A178" s="40"/>
      <c r="B178" s="40"/>
      <c r="C178" s="40"/>
      <c r="D178" s="40"/>
      <c r="E178" s="40"/>
      <c r="F178" s="40"/>
      <c r="G178" s="40"/>
      <c r="H178" s="272"/>
      <c r="I178" s="272"/>
      <c r="J178" s="272"/>
      <c r="K178" s="272"/>
      <c r="L178" s="272"/>
      <c r="M178" s="272"/>
      <c r="N178" s="272"/>
      <c r="O178" s="272"/>
      <c r="P178" s="272"/>
      <c r="Q178" s="272"/>
      <c r="R178" s="272"/>
      <c r="S178" s="272"/>
      <c r="T178" s="272"/>
      <c r="U178" s="272"/>
      <c r="V178" s="272"/>
      <c r="W178" s="272"/>
      <c r="X178" s="272"/>
      <c r="Y178" s="272"/>
      <c r="Z178" s="272"/>
    </row>
    <row r="179" spans="1:26" ht="15.75" customHeight="1">
      <c r="A179" s="40"/>
      <c r="B179" s="40"/>
      <c r="C179" s="40"/>
      <c r="D179" s="40"/>
      <c r="E179" s="40"/>
      <c r="F179" s="40"/>
      <c r="G179" s="40"/>
      <c r="H179" s="272"/>
      <c r="I179" s="272"/>
      <c r="J179" s="272"/>
      <c r="K179" s="272"/>
      <c r="L179" s="272"/>
      <c r="M179" s="272"/>
      <c r="N179" s="272"/>
      <c r="O179" s="272"/>
      <c r="P179" s="272"/>
      <c r="Q179" s="272"/>
      <c r="R179" s="272"/>
      <c r="S179" s="272"/>
      <c r="T179" s="272"/>
      <c r="U179" s="272"/>
      <c r="V179" s="272"/>
      <c r="W179" s="272"/>
      <c r="X179" s="272"/>
      <c r="Y179" s="272"/>
      <c r="Z179" s="272"/>
    </row>
    <row r="180" spans="1:26" ht="15.75" customHeight="1">
      <c r="A180" s="40"/>
      <c r="B180" s="40"/>
      <c r="C180" s="40"/>
      <c r="D180" s="40"/>
      <c r="E180" s="40"/>
      <c r="F180" s="40"/>
      <c r="G180" s="40"/>
      <c r="H180" s="272"/>
      <c r="I180" s="272"/>
      <c r="J180" s="272"/>
      <c r="K180" s="272"/>
      <c r="L180" s="272"/>
      <c r="M180" s="272"/>
      <c r="N180" s="272"/>
      <c r="O180" s="272"/>
      <c r="P180" s="272"/>
      <c r="Q180" s="272"/>
      <c r="R180" s="272"/>
      <c r="S180" s="272"/>
      <c r="T180" s="272"/>
      <c r="U180" s="272"/>
      <c r="V180" s="272"/>
      <c r="W180" s="272"/>
      <c r="X180" s="272"/>
      <c r="Y180" s="272"/>
      <c r="Z180" s="272"/>
    </row>
    <row r="181" spans="1:26" ht="15.75" customHeight="1">
      <c r="A181" s="40"/>
      <c r="B181" s="40"/>
      <c r="C181" s="40"/>
      <c r="D181" s="40"/>
      <c r="E181" s="40"/>
      <c r="F181" s="40"/>
      <c r="G181" s="40"/>
      <c r="H181" s="272"/>
      <c r="I181" s="272"/>
      <c r="J181" s="272"/>
      <c r="K181" s="272"/>
      <c r="L181" s="272"/>
      <c r="M181" s="272"/>
      <c r="N181" s="272"/>
      <c r="O181" s="272"/>
      <c r="P181" s="272"/>
      <c r="Q181" s="272"/>
      <c r="R181" s="272"/>
      <c r="S181" s="272"/>
      <c r="T181" s="272"/>
      <c r="U181" s="272"/>
      <c r="V181" s="272"/>
      <c r="W181" s="272"/>
      <c r="X181" s="272"/>
      <c r="Y181" s="272"/>
      <c r="Z181" s="272"/>
    </row>
    <row r="182" spans="1:26" ht="15.75" customHeight="1">
      <c r="A182" s="40"/>
      <c r="B182" s="40"/>
      <c r="C182" s="40"/>
      <c r="D182" s="40"/>
      <c r="E182" s="40"/>
      <c r="F182" s="40"/>
      <c r="G182" s="40"/>
      <c r="H182" s="272"/>
      <c r="I182" s="272"/>
      <c r="J182" s="272"/>
      <c r="K182" s="272"/>
      <c r="L182" s="272"/>
      <c r="M182" s="272"/>
      <c r="N182" s="272"/>
      <c r="O182" s="272"/>
      <c r="P182" s="272"/>
      <c r="Q182" s="272"/>
      <c r="R182" s="272"/>
      <c r="S182" s="272"/>
      <c r="T182" s="272"/>
      <c r="U182" s="272"/>
      <c r="V182" s="272"/>
      <c r="W182" s="272"/>
      <c r="X182" s="272"/>
      <c r="Y182" s="272"/>
      <c r="Z182" s="272"/>
    </row>
    <row r="183" spans="1:26" ht="15.75" customHeight="1">
      <c r="A183" s="40"/>
      <c r="B183" s="40"/>
      <c r="C183" s="40"/>
      <c r="D183" s="40"/>
      <c r="E183" s="40"/>
      <c r="F183" s="40"/>
      <c r="G183" s="40"/>
      <c r="H183" s="272"/>
      <c r="I183" s="272"/>
      <c r="J183" s="272"/>
      <c r="K183" s="272"/>
      <c r="L183" s="272"/>
      <c r="M183" s="272"/>
      <c r="N183" s="272"/>
      <c r="O183" s="272"/>
      <c r="P183" s="272"/>
      <c r="Q183" s="272"/>
      <c r="R183" s="272"/>
      <c r="S183" s="272"/>
      <c r="T183" s="272"/>
      <c r="U183" s="272"/>
      <c r="V183" s="272"/>
      <c r="W183" s="272"/>
      <c r="X183" s="272"/>
      <c r="Y183" s="272"/>
      <c r="Z183" s="272"/>
    </row>
    <row r="184" spans="1:26" ht="15.75" customHeight="1">
      <c r="A184" s="40"/>
      <c r="B184" s="40"/>
      <c r="C184" s="40"/>
      <c r="D184" s="40"/>
      <c r="E184" s="40"/>
      <c r="F184" s="40"/>
      <c r="G184" s="40"/>
      <c r="H184" s="272"/>
      <c r="I184" s="272"/>
      <c r="J184" s="272"/>
      <c r="K184" s="272"/>
      <c r="L184" s="272"/>
      <c r="M184" s="272"/>
      <c r="N184" s="272"/>
      <c r="O184" s="272"/>
      <c r="P184" s="272"/>
      <c r="Q184" s="272"/>
      <c r="R184" s="272"/>
      <c r="S184" s="272"/>
      <c r="T184" s="272"/>
      <c r="U184" s="272"/>
      <c r="V184" s="272"/>
      <c r="W184" s="272"/>
      <c r="X184" s="272"/>
      <c r="Y184" s="272"/>
      <c r="Z184" s="272"/>
    </row>
    <row r="185" spans="1:26" ht="15.75" customHeight="1">
      <c r="A185" s="40"/>
      <c r="B185" s="40"/>
      <c r="C185" s="40"/>
      <c r="D185" s="40"/>
      <c r="E185" s="40"/>
      <c r="F185" s="40"/>
      <c r="G185" s="40"/>
      <c r="H185" s="272"/>
      <c r="I185" s="272"/>
      <c r="J185" s="272"/>
      <c r="K185" s="272"/>
      <c r="L185" s="272"/>
      <c r="M185" s="272"/>
      <c r="N185" s="272"/>
      <c r="O185" s="272"/>
      <c r="P185" s="272"/>
      <c r="Q185" s="272"/>
      <c r="R185" s="272"/>
      <c r="S185" s="272"/>
      <c r="T185" s="272"/>
      <c r="U185" s="272"/>
      <c r="V185" s="272"/>
      <c r="W185" s="272"/>
      <c r="X185" s="272"/>
      <c r="Y185" s="272"/>
      <c r="Z185" s="272"/>
    </row>
    <row r="186" spans="1:26" ht="15.75" customHeight="1">
      <c r="A186" s="40"/>
      <c r="B186" s="40"/>
      <c r="C186" s="40"/>
      <c r="D186" s="40"/>
      <c r="E186" s="40"/>
      <c r="F186" s="40"/>
      <c r="G186" s="40"/>
      <c r="H186" s="272"/>
      <c r="I186" s="272"/>
      <c r="J186" s="272"/>
      <c r="K186" s="272"/>
      <c r="L186" s="272"/>
      <c r="M186" s="272"/>
      <c r="N186" s="272"/>
      <c r="O186" s="272"/>
      <c r="P186" s="272"/>
      <c r="Q186" s="272"/>
      <c r="R186" s="272"/>
      <c r="S186" s="272"/>
      <c r="T186" s="272"/>
      <c r="U186" s="272"/>
      <c r="V186" s="272"/>
      <c r="W186" s="272"/>
      <c r="X186" s="272"/>
      <c r="Y186" s="272"/>
      <c r="Z186" s="272"/>
    </row>
    <row r="187" spans="1:26" ht="15.75" customHeight="1">
      <c r="A187" s="40"/>
      <c r="B187" s="40"/>
      <c r="C187" s="40"/>
      <c r="D187" s="40"/>
      <c r="E187" s="40"/>
      <c r="F187" s="40"/>
      <c r="G187" s="40"/>
      <c r="H187" s="272"/>
      <c r="I187" s="272"/>
      <c r="J187" s="272"/>
      <c r="K187" s="272"/>
      <c r="L187" s="272"/>
      <c r="M187" s="272"/>
      <c r="N187" s="272"/>
      <c r="O187" s="272"/>
      <c r="P187" s="272"/>
      <c r="Q187" s="272"/>
      <c r="R187" s="272"/>
      <c r="S187" s="272"/>
      <c r="T187" s="272"/>
      <c r="U187" s="272"/>
      <c r="V187" s="272"/>
      <c r="W187" s="272"/>
      <c r="X187" s="272"/>
      <c r="Y187" s="272"/>
      <c r="Z187" s="272"/>
    </row>
    <row r="188" spans="1:26" ht="15.75" customHeight="1">
      <c r="A188" s="40"/>
      <c r="B188" s="40"/>
      <c r="C188" s="40"/>
      <c r="D188" s="40"/>
      <c r="E188" s="40"/>
      <c r="F188" s="40"/>
      <c r="G188" s="40"/>
      <c r="H188" s="272"/>
      <c r="I188" s="272"/>
      <c r="J188" s="272"/>
      <c r="K188" s="272"/>
      <c r="L188" s="272"/>
      <c r="M188" s="272"/>
      <c r="N188" s="272"/>
      <c r="O188" s="272"/>
      <c r="P188" s="272"/>
      <c r="Q188" s="272"/>
      <c r="R188" s="272"/>
      <c r="S188" s="272"/>
      <c r="T188" s="272"/>
      <c r="U188" s="272"/>
      <c r="V188" s="272"/>
      <c r="W188" s="272"/>
      <c r="X188" s="272"/>
      <c r="Y188" s="272"/>
      <c r="Z188" s="272"/>
    </row>
    <row r="189" spans="1:26" ht="15.75" customHeight="1">
      <c r="A189" s="40"/>
      <c r="B189" s="40"/>
      <c r="C189" s="40"/>
      <c r="D189" s="40"/>
      <c r="E189" s="40"/>
      <c r="F189" s="40"/>
      <c r="G189" s="40"/>
      <c r="H189" s="272"/>
      <c r="I189" s="272"/>
      <c r="J189" s="272"/>
      <c r="K189" s="272"/>
      <c r="L189" s="272"/>
      <c r="M189" s="272"/>
      <c r="N189" s="272"/>
      <c r="O189" s="272"/>
      <c r="P189" s="272"/>
      <c r="Q189" s="272"/>
      <c r="R189" s="272"/>
      <c r="S189" s="272"/>
      <c r="T189" s="272"/>
      <c r="U189" s="272"/>
      <c r="V189" s="272"/>
      <c r="W189" s="272"/>
      <c r="X189" s="272"/>
      <c r="Y189" s="272"/>
      <c r="Z189" s="272"/>
    </row>
    <row r="190" spans="1:26" ht="15.75" customHeight="1">
      <c r="A190" s="40"/>
      <c r="B190" s="40"/>
      <c r="C190" s="40"/>
      <c r="D190" s="40"/>
      <c r="E190" s="40"/>
      <c r="F190" s="40"/>
      <c r="G190" s="40"/>
      <c r="H190" s="272"/>
      <c r="I190" s="272"/>
      <c r="J190" s="272"/>
      <c r="K190" s="272"/>
      <c r="L190" s="272"/>
      <c r="M190" s="272"/>
      <c r="N190" s="272"/>
      <c r="O190" s="272"/>
      <c r="P190" s="272"/>
      <c r="Q190" s="272"/>
      <c r="R190" s="272"/>
      <c r="S190" s="272"/>
      <c r="T190" s="272"/>
      <c r="U190" s="272"/>
      <c r="V190" s="272"/>
      <c r="W190" s="272"/>
      <c r="X190" s="272"/>
      <c r="Y190" s="272"/>
      <c r="Z190" s="272"/>
    </row>
    <row r="191" spans="1:26" ht="15.75" customHeight="1">
      <c r="A191" s="40"/>
      <c r="B191" s="40"/>
      <c r="C191" s="40"/>
      <c r="D191" s="40"/>
      <c r="E191" s="40"/>
      <c r="F191" s="40"/>
      <c r="G191" s="40"/>
      <c r="H191" s="272"/>
      <c r="I191" s="272"/>
      <c r="J191" s="272"/>
      <c r="K191" s="272"/>
      <c r="L191" s="272"/>
      <c r="M191" s="272"/>
      <c r="N191" s="272"/>
      <c r="O191" s="272"/>
      <c r="P191" s="272"/>
      <c r="Q191" s="272"/>
      <c r="R191" s="272"/>
      <c r="S191" s="272"/>
      <c r="T191" s="272"/>
      <c r="U191" s="272"/>
      <c r="V191" s="272"/>
      <c r="W191" s="272"/>
      <c r="X191" s="272"/>
      <c r="Y191" s="272"/>
      <c r="Z191" s="272"/>
    </row>
    <row r="192" spans="1:26" ht="15.75" customHeight="1">
      <c r="A192" s="40"/>
      <c r="B192" s="40"/>
      <c r="C192" s="40"/>
      <c r="D192" s="40"/>
      <c r="E192" s="40"/>
      <c r="F192" s="40"/>
      <c r="G192" s="40"/>
      <c r="H192" s="272"/>
      <c r="I192" s="272"/>
      <c r="J192" s="272"/>
      <c r="K192" s="272"/>
      <c r="L192" s="272"/>
      <c r="M192" s="272"/>
      <c r="N192" s="272"/>
      <c r="O192" s="272"/>
      <c r="P192" s="272"/>
      <c r="Q192" s="272"/>
      <c r="R192" s="272"/>
      <c r="S192" s="272"/>
      <c r="T192" s="272"/>
      <c r="U192" s="272"/>
      <c r="V192" s="272"/>
      <c r="W192" s="272"/>
      <c r="X192" s="272"/>
      <c r="Y192" s="272"/>
      <c r="Z192" s="272"/>
    </row>
    <row r="193" spans="1:26" ht="15.75" customHeight="1">
      <c r="A193" s="40"/>
      <c r="B193" s="40"/>
      <c r="C193" s="40"/>
      <c r="D193" s="40"/>
      <c r="E193" s="40"/>
      <c r="F193" s="40"/>
      <c r="G193" s="40"/>
      <c r="H193" s="272"/>
      <c r="I193" s="272"/>
      <c r="J193" s="272"/>
      <c r="K193" s="272"/>
      <c r="L193" s="272"/>
      <c r="M193" s="272"/>
      <c r="N193" s="272"/>
      <c r="O193" s="272"/>
      <c r="P193" s="272"/>
      <c r="Q193" s="272"/>
      <c r="R193" s="272"/>
      <c r="S193" s="272"/>
      <c r="T193" s="272"/>
      <c r="U193" s="272"/>
      <c r="V193" s="272"/>
      <c r="W193" s="272"/>
      <c r="X193" s="272"/>
      <c r="Y193" s="272"/>
      <c r="Z193" s="272"/>
    </row>
    <row r="194" spans="1:26" ht="15.75" customHeight="1">
      <c r="A194" s="40"/>
      <c r="B194" s="40"/>
      <c r="C194" s="40"/>
      <c r="D194" s="40"/>
      <c r="E194" s="40"/>
      <c r="F194" s="40"/>
      <c r="G194" s="40"/>
      <c r="H194" s="272"/>
      <c r="I194" s="272"/>
      <c r="J194" s="272"/>
      <c r="K194" s="272"/>
      <c r="L194" s="272"/>
      <c r="M194" s="272"/>
      <c r="N194" s="272"/>
      <c r="O194" s="272"/>
      <c r="P194" s="272"/>
      <c r="Q194" s="272"/>
      <c r="R194" s="272"/>
      <c r="S194" s="272"/>
      <c r="T194" s="272"/>
      <c r="U194" s="272"/>
      <c r="V194" s="272"/>
      <c r="W194" s="272"/>
      <c r="X194" s="272"/>
      <c r="Y194" s="272"/>
      <c r="Z194" s="272"/>
    </row>
    <row r="195" spans="1:26" ht="15.75" customHeight="1">
      <c r="A195" s="40"/>
      <c r="B195" s="40"/>
      <c r="C195" s="40"/>
      <c r="D195" s="40"/>
      <c r="E195" s="40"/>
      <c r="F195" s="40"/>
      <c r="G195" s="40"/>
      <c r="H195" s="272"/>
      <c r="I195" s="272"/>
      <c r="J195" s="272"/>
      <c r="K195" s="272"/>
      <c r="L195" s="272"/>
      <c r="M195" s="272"/>
      <c r="N195" s="272"/>
      <c r="O195" s="272"/>
      <c r="P195" s="272"/>
      <c r="Q195" s="272"/>
      <c r="R195" s="272"/>
      <c r="S195" s="272"/>
      <c r="T195" s="272"/>
      <c r="U195" s="272"/>
      <c r="V195" s="272"/>
      <c r="W195" s="272"/>
      <c r="X195" s="272"/>
      <c r="Y195" s="272"/>
      <c r="Z195" s="272"/>
    </row>
    <row r="196" spans="1:26" ht="15.75" customHeight="1">
      <c r="A196" s="40"/>
      <c r="B196" s="40"/>
      <c r="C196" s="40"/>
      <c r="D196" s="40"/>
      <c r="E196" s="40"/>
      <c r="F196" s="40"/>
      <c r="G196" s="40"/>
      <c r="H196" s="272"/>
      <c r="I196" s="272"/>
      <c r="J196" s="272"/>
      <c r="K196" s="272"/>
      <c r="L196" s="272"/>
      <c r="M196" s="272"/>
      <c r="N196" s="272"/>
      <c r="O196" s="272"/>
      <c r="P196" s="272"/>
      <c r="Q196" s="272"/>
      <c r="R196" s="272"/>
      <c r="S196" s="272"/>
      <c r="T196" s="272"/>
      <c r="U196" s="272"/>
      <c r="V196" s="272"/>
      <c r="W196" s="272"/>
      <c r="X196" s="272"/>
      <c r="Y196" s="272"/>
      <c r="Z196" s="272"/>
    </row>
    <row r="197" spans="1:26" ht="15.75" customHeight="1">
      <c r="A197" s="40"/>
      <c r="B197" s="40"/>
      <c r="C197" s="40"/>
      <c r="D197" s="40"/>
      <c r="E197" s="40"/>
      <c r="F197" s="40"/>
      <c r="G197" s="40"/>
      <c r="H197" s="272"/>
      <c r="I197" s="272"/>
      <c r="J197" s="272"/>
      <c r="K197" s="272"/>
      <c r="L197" s="272"/>
      <c r="M197" s="272"/>
      <c r="N197" s="272"/>
      <c r="O197" s="272"/>
      <c r="P197" s="272"/>
      <c r="Q197" s="272"/>
      <c r="R197" s="272"/>
      <c r="S197" s="272"/>
      <c r="T197" s="272"/>
      <c r="U197" s="272"/>
      <c r="V197" s="272"/>
      <c r="W197" s="272"/>
      <c r="X197" s="272"/>
      <c r="Y197" s="272"/>
      <c r="Z197" s="272"/>
    </row>
    <row r="198" spans="1:26" ht="15.75" customHeight="1">
      <c r="A198" s="40"/>
      <c r="B198" s="40"/>
      <c r="C198" s="40"/>
      <c r="D198" s="40"/>
      <c r="E198" s="40"/>
      <c r="F198" s="40"/>
      <c r="G198" s="40"/>
      <c r="H198" s="272"/>
      <c r="I198" s="272"/>
      <c r="J198" s="272"/>
      <c r="K198" s="272"/>
      <c r="L198" s="272"/>
      <c r="M198" s="272"/>
      <c r="N198" s="272"/>
      <c r="O198" s="272"/>
      <c r="P198" s="272"/>
      <c r="Q198" s="272"/>
      <c r="R198" s="272"/>
      <c r="S198" s="272"/>
      <c r="T198" s="272"/>
      <c r="U198" s="272"/>
      <c r="V198" s="272"/>
      <c r="W198" s="272"/>
      <c r="X198" s="272"/>
      <c r="Y198" s="272"/>
      <c r="Z198" s="272"/>
    </row>
    <row r="199" spans="1:26" ht="15.75" customHeight="1">
      <c r="A199" s="40"/>
      <c r="B199" s="40"/>
      <c r="C199" s="40"/>
      <c r="D199" s="40"/>
      <c r="E199" s="40"/>
      <c r="F199" s="40"/>
      <c r="G199" s="40"/>
      <c r="H199" s="272"/>
      <c r="I199" s="272"/>
      <c r="J199" s="272"/>
      <c r="K199" s="272"/>
      <c r="L199" s="272"/>
      <c r="M199" s="272"/>
      <c r="N199" s="272"/>
      <c r="O199" s="272"/>
      <c r="P199" s="272"/>
      <c r="Q199" s="272"/>
      <c r="R199" s="272"/>
      <c r="S199" s="272"/>
      <c r="T199" s="272"/>
      <c r="U199" s="272"/>
      <c r="V199" s="272"/>
      <c r="W199" s="272"/>
      <c r="X199" s="272"/>
      <c r="Y199" s="272"/>
      <c r="Z199" s="272"/>
    </row>
    <row r="200" spans="1:26" ht="15.75" customHeight="1">
      <c r="A200" s="40"/>
      <c r="B200" s="40"/>
      <c r="C200" s="40"/>
      <c r="D200" s="40"/>
      <c r="E200" s="40"/>
      <c r="F200" s="40"/>
      <c r="G200" s="40"/>
      <c r="H200" s="272"/>
      <c r="I200" s="272"/>
      <c r="J200" s="272"/>
      <c r="K200" s="272"/>
      <c r="L200" s="272"/>
      <c r="M200" s="272"/>
      <c r="N200" s="272"/>
      <c r="O200" s="272"/>
      <c r="P200" s="272"/>
      <c r="Q200" s="272"/>
      <c r="R200" s="272"/>
      <c r="S200" s="272"/>
      <c r="T200" s="272"/>
      <c r="U200" s="272"/>
      <c r="V200" s="272"/>
      <c r="W200" s="272"/>
      <c r="X200" s="272"/>
      <c r="Y200" s="272"/>
      <c r="Z200" s="272"/>
    </row>
    <row r="201" spans="1:26" ht="15.75" customHeight="1">
      <c r="A201" s="40"/>
      <c r="B201" s="40"/>
      <c r="C201" s="40"/>
      <c r="D201" s="40"/>
      <c r="E201" s="40"/>
      <c r="F201" s="40"/>
      <c r="G201" s="40"/>
      <c r="H201" s="272"/>
      <c r="I201" s="272"/>
      <c r="J201" s="272"/>
      <c r="K201" s="272"/>
      <c r="L201" s="272"/>
      <c r="M201" s="272"/>
      <c r="N201" s="272"/>
      <c r="O201" s="272"/>
      <c r="P201" s="272"/>
      <c r="Q201" s="272"/>
      <c r="R201" s="272"/>
      <c r="S201" s="272"/>
      <c r="T201" s="272"/>
      <c r="U201" s="272"/>
      <c r="V201" s="272"/>
      <c r="W201" s="272"/>
      <c r="X201" s="272"/>
      <c r="Y201" s="272"/>
      <c r="Z201" s="272"/>
    </row>
    <row r="202" spans="1:26" ht="15.75" customHeight="1">
      <c r="A202" s="40"/>
      <c r="B202" s="40"/>
      <c r="C202" s="40"/>
      <c r="D202" s="40"/>
      <c r="E202" s="40"/>
      <c r="F202" s="40"/>
      <c r="G202" s="40"/>
      <c r="H202" s="272"/>
      <c r="I202" s="272"/>
      <c r="J202" s="272"/>
      <c r="K202" s="272"/>
      <c r="L202" s="272"/>
      <c r="M202" s="272"/>
      <c r="N202" s="272"/>
      <c r="O202" s="272"/>
      <c r="P202" s="272"/>
      <c r="Q202" s="272"/>
      <c r="R202" s="272"/>
      <c r="S202" s="272"/>
      <c r="T202" s="272"/>
      <c r="U202" s="272"/>
      <c r="V202" s="272"/>
      <c r="W202" s="272"/>
      <c r="X202" s="272"/>
      <c r="Y202" s="272"/>
      <c r="Z202" s="272"/>
    </row>
    <row r="203" spans="1:26" ht="15.75" customHeight="1">
      <c r="A203" s="40"/>
      <c r="B203" s="40"/>
      <c r="C203" s="40"/>
      <c r="D203" s="40"/>
      <c r="E203" s="40"/>
      <c r="F203" s="40"/>
      <c r="G203" s="40"/>
      <c r="H203" s="272"/>
      <c r="I203" s="272"/>
      <c r="J203" s="272"/>
      <c r="K203" s="272"/>
      <c r="L203" s="272"/>
      <c r="M203" s="272"/>
      <c r="N203" s="272"/>
      <c r="O203" s="272"/>
      <c r="P203" s="272"/>
      <c r="Q203" s="272"/>
      <c r="R203" s="272"/>
      <c r="S203" s="272"/>
      <c r="T203" s="272"/>
      <c r="U203" s="272"/>
      <c r="V203" s="272"/>
      <c r="W203" s="272"/>
      <c r="X203" s="272"/>
      <c r="Y203" s="272"/>
      <c r="Z203" s="272"/>
    </row>
    <row r="204" spans="1:26" ht="15.75" customHeight="1">
      <c r="A204" s="40"/>
      <c r="B204" s="40"/>
      <c r="C204" s="40"/>
      <c r="D204" s="40"/>
      <c r="E204" s="40"/>
      <c r="F204" s="40"/>
      <c r="G204" s="40"/>
      <c r="H204" s="272"/>
      <c r="I204" s="272"/>
      <c r="J204" s="272"/>
      <c r="K204" s="272"/>
      <c r="L204" s="272"/>
      <c r="M204" s="272"/>
      <c r="N204" s="272"/>
      <c r="O204" s="272"/>
      <c r="P204" s="272"/>
      <c r="Q204" s="272"/>
      <c r="R204" s="272"/>
      <c r="S204" s="272"/>
      <c r="T204" s="272"/>
      <c r="U204" s="272"/>
      <c r="V204" s="272"/>
      <c r="W204" s="272"/>
      <c r="X204" s="272"/>
      <c r="Y204" s="272"/>
      <c r="Z204" s="272"/>
    </row>
    <row r="205" spans="1:26" ht="15.75" customHeight="1">
      <c r="A205" s="40"/>
      <c r="B205" s="40"/>
      <c r="C205" s="40"/>
      <c r="D205" s="40"/>
      <c r="E205" s="40"/>
      <c r="F205" s="40"/>
      <c r="G205" s="40"/>
      <c r="H205" s="272"/>
      <c r="I205" s="272"/>
      <c r="J205" s="272"/>
      <c r="K205" s="272"/>
      <c r="L205" s="272"/>
      <c r="M205" s="272"/>
      <c r="N205" s="272"/>
      <c r="O205" s="272"/>
      <c r="P205" s="272"/>
      <c r="Q205" s="272"/>
      <c r="R205" s="272"/>
      <c r="S205" s="272"/>
      <c r="T205" s="272"/>
      <c r="U205" s="272"/>
      <c r="V205" s="272"/>
      <c r="W205" s="272"/>
      <c r="X205" s="272"/>
      <c r="Y205" s="272"/>
      <c r="Z205" s="272"/>
    </row>
    <row r="206" spans="1:26" ht="15.75" customHeight="1">
      <c r="A206" s="40"/>
      <c r="B206" s="40"/>
      <c r="C206" s="40"/>
      <c r="D206" s="40"/>
      <c r="E206" s="40"/>
      <c r="F206" s="40"/>
      <c r="G206" s="40"/>
      <c r="H206" s="272"/>
      <c r="I206" s="272"/>
      <c r="J206" s="272"/>
      <c r="K206" s="272"/>
      <c r="L206" s="272"/>
      <c r="M206" s="272"/>
      <c r="N206" s="272"/>
      <c r="O206" s="272"/>
      <c r="P206" s="272"/>
      <c r="Q206" s="272"/>
      <c r="R206" s="272"/>
      <c r="S206" s="272"/>
      <c r="T206" s="272"/>
      <c r="U206" s="272"/>
      <c r="V206" s="272"/>
      <c r="W206" s="272"/>
      <c r="X206" s="272"/>
      <c r="Y206" s="272"/>
      <c r="Z206" s="272"/>
    </row>
    <row r="207" spans="1:26" ht="15.75" customHeight="1">
      <c r="A207" s="40"/>
      <c r="B207" s="40"/>
      <c r="C207" s="40"/>
      <c r="D207" s="40"/>
      <c r="E207" s="40"/>
      <c r="F207" s="40"/>
      <c r="G207" s="40"/>
      <c r="H207" s="272"/>
      <c r="I207" s="272"/>
      <c r="J207" s="272"/>
      <c r="K207" s="272"/>
      <c r="L207" s="272"/>
      <c r="M207" s="272"/>
      <c r="N207" s="272"/>
      <c r="O207" s="272"/>
      <c r="P207" s="272"/>
      <c r="Q207" s="272"/>
      <c r="R207" s="272"/>
      <c r="S207" s="272"/>
      <c r="T207" s="272"/>
      <c r="U207" s="272"/>
      <c r="V207" s="272"/>
      <c r="W207" s="272"/>
      <c r="X207" s="272"/>
      <c r="Y207" s="272"/>
      <c r="Z207" s="272"/>
    </row>
    <row r="208" spans="1:26" ht="15.75" customHeight="1">
      <c r="A208" s="40"/>
      <c r="B208" s="40"/>
      <c r="C208" s="40"/>
      <c r="D208" s="40"/>
      <c r="E208" s="40"/>
      <c r="F208" s="40"/>
      <c r="G208" s="40"/>
      <c r="H208" s="272"/>
      <c r="I208" s="272"/>
      <c r="J208" s="272"/>
      <c r="K208" s="272"/>
      <c r="L208" s="272"/>
      <c r="M208" s="272"/>
      <c r="N208" s="272"/>
      <c r="O208" s="272"/>
      <c r="P208" s="272"/>
      <c r="Q208" s="272"/>
      <c r="R208" s="272"/>
      <c r="S208" s="272"/>
      <c r="T208" s="272"/>
      <c r="U208" s="272"/>
      <c r="V208" s="272"/>
      <c r="W208" s="272"/>
      <c r="X208" s="272"/>
      <c r="Y208" s="272"/>
      <c r="Z208" s="272"/>
    </row>
    <row r="209" spans="1:26" ht="15.75" customHeight="1">
      <c r="A209" s="40"/>
      <c r="B209" s="40"/>
      <c r="C209" s="40"/>
      <c r="D209" s="40"/>
      <c r="E209" s="40"/>
      <c r="F209" s="40"/>
      <c r="G209" s="40"/>
      <c r="H209" s="272"/>
      <c r="I209" s="272"/>
      <c r="J209" s="272"/>
      <c r="K209" s="272"/>
      <c r="L209" s="272"/>
      <c r="M209" s="272"/>
      <c r="N209" s="272"/>
      <c r="O209" s="272"/>
      <c r="P209" s="272"/>
      <c r="Q209" s="272"/>
      <c r="R209" s="272"/>
      <c r="S209" s="272"/>
      <c r="T209" s="272"/>
      <c r="U209" s="272"/>
      <c r="V209" s="272"/>
      <c r="W209" s="272"/>
      <c r="X209" s="272"/>
      <c r="Y209" s="272"/>
      <c r="Z209" s="272"/>
    </row>
    <row r="210" spans="1:26" ht="15.75" customHeight="1">
      <c r="A210" s="40"/>
      <c r="B210" s="40"/>
      <c r="C210" s="40"/>
      <c r="D210" s="40"/>
      <c r="E210" s="40"/>
      <c r="F210" s="40"/>
      <c r="G210" s="40"/>
      <c r="H210" s="272"/>
      <c r="I210" s="272"/>
      <c r="J210" s="272"/>
      <c r="K210" s="272"/>
      <c r="L210" s="272"/>
      <c r="M210" s="272"/>
      <c r="N210" s="272"/>
      <c r="O210" s="272"/>
      <c r="P210" s="272"/>
      <c r="Q210" s="272"/>
      <c r="R210" s="272"/>
      <c r="S210" s="272"/>
      <c r="T210" s="272"/>
      <c r="U210" s="272"/>
      <c r="V210" s="272"/>
      <c r="W210" s="272"/>
      <c r="X210" s="272"/>
      <c r="Y210" s="272"/>
      <c r="Z210" s="272"/>
    </row>
    <row r="211" spans="1:26" ht="15.75" customHeight="1">
      <c r="A211" s="40"/>
      <c r="B211" s="40"/>
      <c r="C211" s="40"/>
      <c r="D211" s="40"/>
      <c r="E211" s="40"/>
      <c r="F211" s="40"/>
      <c r="G211" s="40"/>
      <c r="H211" s="272"/>
      <c r="I211" s="272"/>
      <c r="J211" s="272"/>
      <c r="K211" s="272"/>
      <c r="L211" s="272"/>
      <c r="M211" s="272"/>
      <c r="N211" s="272"/>
      <c r="O211" s="272"/>
      <c r="P211" s="272"/>
      <c r="Q211" s="272"/>
      <c r="R211" s="272"/>
      <c r="S211" s="272"/>
      <c r="T211" s="272"/>
      <c r="U211" s="272"/>
      <c r="V211" s="272"/>
      <c r="W211" s="272"/>
      <c r="X211" s="272"/>
      <c r="Y211" s="272"/>
      <c r="Z211" s="272"/>
    </row>
    <row r="212" spans="1:26" ht="15.75" customHeight="1">
      <c r="A212" s="40"/>
      <c r="B212" s="40"/>
      <c r="C212" s="40"/>
      <c r="D212" s="40"/>
      <c r="E212" s="40"/>
      <c r="F212" s="40"/>
      <c r="G212" s="40"/>
      <c r="H212" s="272"/>
      <c r="I212" s="272"/>
      <c r="J212" s="272"/>
      <c r="K212" s="272"/>
      <c r="L212" s="272"/>
      <c r="M212" s="272"/>
      <c r="N212" s="272"/>
      <c r="O212" s="272"/>
      <c r="P212" s="272"/>
      <c r="Q212" s="272"/>
      <c r="R212" s="272"/>
      <c r="S212" s="272"/>
      <c r="T212" s="272"/>
      <c r="U212" s="272"/>
      <c r="V212" s="272"/>
      <c r="W212" s="272"/>
      <c r="X212" s="272"/>
      <c r="Y212" s="272"/>
      <c r="Z212" s="272"/>
    </row>
    <row r="213" spans="1:26" ht="15.75" customHeight="1">
      <c r="A213" s="40"/>
      <c r="B213" s="40"/>
      <c r="C213" s="40"/>
      <c r="D213" s="40"/>
      <c r="E213" s="40"/>
      <c r="F213" s="40"/>
      <c r="G213" s="40"/>
      <c r="H213" s="272"/>
      <c r="I213" s="272"/>
      <c r="J213" s="272"/>
      <c r="K213" s="272"/>
      <c r="L213" s="272"/>
      <c r="M213" s="272"/>
      <c r="N213" s="272"/>
      <c r="O213" s="272"/>
      <c r="P213" s="272"/>
      <c r="Q213" s="272"/>
      <c r="R213" s="272"/>
      <c r="S213" s="272"/>
      <c r="T213" s="272"/>
      <c r="U213" s="272"/>
      <c r="V213" s="272"/>
      <c r="W213" s="272"/>
      <c r="X213" s="272"/>
      <c r="Y213" s="272"/>
      <c r="Z213" s="272"/>
    </row>
    <row r="214" spans="1:26" ht="15.75" customHeight="1">
      <c r="A214" s="40"/>
      <c r="B214" s="40"/>
      <c r="C214" s="40"/>
      <c r="D214" s="40"/>
      <c r="E214" s="40"/>
      <c r="F214" s="40"/>
      <c r="G214" s="40"/>
      <c r="H214" s="272"/>
      <c r="I214" s="272"/>
      <c r="J214" s="272"/>
      <c r="K214" s="272"/>
      <c r="L214" s="272"/>
      <c r="M214" s="272"/>
      <c r="N214" s="272"/>
      <c r="O214" s="272"/>
      <c r="P214" s="272"/>
      <c r="Q214" s="272"/>
      <c r="R214" s="272"/>
      <c r="S214" s="272"/>
      <c r="T214" s="272"/>
      <c r="U214" s="272"/>
      <c r="V214" s="272"/>
      <c r="W214" s="272"/>
      <c r="X214" s="272"/>
      <c r="Y214" s="272"/>
      <c r="Z214" s="272"/>
    </row>
    <row r="215" spans="1:26" ht="15.75" customHeight="1">
      <c r="A215" s="40"/>
      <c r="B215" s="40"/>
      <c r="C215" s="40"/>
      <c r="D215" s="40"/>
      <c r="E215" s="40"/>
      <c r="F215" s="40"/>
      <c r="G215" s="40"/>
      <c r="H215" s="272"/>
      <c r="I215" s="272"/>
      <c r="J215" s="272"/>
      <c r="K215" s="272"/>
      <c r="L215" s="272"/>
      <c r="M215" s="272"/>
      <c r="N215" s="272"/>
      <c r="O215" s="272"/>
      <c r="P215" s="272"/>
      <c r="Q215" s="272"/>
      <c r="R215" s="272"/>
      <c r="S215" s="272"/>
      <c r="T215" s="272"/>
      <c r="U215" s="272"/>
      <c r="V215" s="272"/>
      <c r="W215" s="272"/>
      <c r="X215" s="272"/>
      <c r="Y215" s="272"/>
      <c r="Z215" s="272"/>
    </row>
    <row r="216" spans="1:26" ht="15.75" customHeight="1">
      <c r="A216" s="40"/>
      <c r="B216" s="40"/>
      <c r="C216" s="40"/>
      <c r="D216" s="40"/>
      <c r="E216" s="40"/>
      <c r="F216" s="40"/>
      <c r="G216" s="40"/>
      <c r="H216" s="272"/>
      <c r="I216" s="272"/>
      <c r="J216" s="272"/>
      <c r="K216" s="272"/>
      <c r="L216" s="272"/>
      <c r="M216" s="272"/>
      <c r="N216" s="272"/>
      <c r="O216" s="272"/>
      <c r="P216" s="272"/>
      <c r="Q216" s="272"/>
      <c r="R216" s="272"/>
      <c r="S216" s="272"/>
      <c r="T216" s="272"/>
      <c r="U216" s="272"/>
      <c r="V216" s="272"/>
      <c r="W216" s="272"/>
      <c r="X216" s="272"/>
      <c r="Y216" s="272"/>
      <c r="Z216" s="272"/>
    </row>
    <row r="217" spans="1:26" ht="15.75" customHeight="1">
      <c r="A217" s="40"/>
      <c r="B217" s="40"/>
      <c r="C217" s="40"/>
      <c r="D217" s="40"/>
      <c r="E217" s="40"/>
      <c r="F217" s="40"/>
      <c r="G217" s="40"/>
      <c r="H217" s="272"/>
      <c r="I217" s="272"/>
      <c r="J217" s="272"/>
      <c r="K217" s="272"/>
      <c r="L217" s="272"/>
      <c r="M217" s="272"/>
      <c r="N217" s="272"/>
      <c r="O217" s="272"/>
      <c r="P217" s="272"/>
      <c r="Q217" s="272"/>
      <c r="R217" s="272"/>
      <c r="S217" s="272"/>
      <c r="T217" s="272"/>
      <c r="U217" s="272"/>
      <c r="V217" s="272"/>
      <c r="W217" s="272"/>
      <c r="X217" s="272"/>
      <c r="Y217" s="272"/>
      <c r="Z217" s="272"/>
    </row>
    <row r="218" spans="1:26" ht="15.75" customHeight="1">
      <c r="A218" s="40"/>
      <c r="B218" s="40"/>
      <c r="C218" s="40"/>
      <c r="D218" s="40"/>
      <c r="E218" s="40"/>
      <c r="F218" s="40"/>
      <c r="G218" s="40"/>
      <c r="H218" s="272"/>
      <c r="I218" s="272"/>
      <c r="J218" s="272"/>
      <c r="K218" s="272"/>
      <c r="L218" s="272"/>
      <c r="M218" s="272"/>
      <c r="N218" s="272"/>
      <c r="O218" s="272"/>
      <c r="P218" s="272"/>
      <c r="Q218" s="272"/>
      <c r="R218" s="272"/>
      <c r="S218" s="272"/>
      <c r="T218" s="272"/>
      <c r="U218" s="272"/>
      <c r="V218" s="272"/>
      <c r="W218" s="272"/>
      <c r="X218" s="272"/>
      <c r="Y218" s="272"/>
      <c r="Z218" s="272"/>
    </row>
    <row r="219" spans="1:26" ht="15.75" customHeight="1">
      <c r="A219" s="40"/>
      <c r="B219" s="40"/>
      <c r="C219" s="40"/>
      <c r="D219" s="40"/>
      <c r="E219" s="40"/>
      <c r="F219" s="40"/>
      <c r="G219" s="40"/>
      <c r="H219" s="272"/>
      <c r="I219" s="272"/>
      <c r="J219" s="272"/>
      <c r="K219" s="272"/>
      <c r="L219" s="272"/>
      <c r="M219" s="272"/>
      <c r="N219" s="272"/>
      <c r="O219" s="272"/>
      <c r="P219" s="272"/>
      <c r="Q219" s="272"/>
      <c r="R219" s="272"/>
      <c r="S219" s="272"/>
      <c r="T219" s="272"/>
      <c r="U219" s="272"/>
      <c r="V219" s="272"/>
      <c r="W219" s="272"/>
      <c r="X219" s="272"/>
      <c r="Y219" s="272"/>
      <c r="Z219" s="272"/>
    </row>
    <row r="220" spans="1:26" ht="15.75" customHeight="1">
      <c r="A220" s="40"/>
      <c r="B220" s="40"/>
      <c r="C220" s="40"/>
      <c r="D220" s="40"/>
      <c r="E220" s="40"/>
      <c r="F220" s="40"/>
      <c r="G220" s="40"/>
      <c r="H220" s="272"/>
      <c r="I220" s="272"/>
      <c r="J220" s="272"/>
      <c r="K220" s="272"/>
      <c r="L220" s="272"/>
      <c r="M220" s="272"/>
      <c r="N220" s="272"/>
      <c r="O220" s="272"/>
      <c r="P220" s="272"/>
      <c r="Q220" s="272"/>
      <c r="R220" s="272"/>
      <c r="S220" s="272"/>
      <c r="T220" s="272"/>
      <c r="U220" s="272"/>
      <c r="V220" s="272"/>
      <c r="W220" s="272"/>
      <c r="X220" s="272"/>
      <c r="Y220" s="272"/>
      <c r="Z220" s="272"/>
    </row>
    <row r="221" spans="1:26" ht="15.75" customHeight="1">
      <c r="A221" s="40"/>
      <c r="B221" s="40"/>
      <c r="C221" s="40"/>
      <c r="D221" s="40"/>
      <c r="E221" s="40"/>
      <c r="F221" s="40"/>
      <c r="G221" s="40"/>
      <c r="H221" s="272"/>
      <c r="I221" s="272"/>
      <c r="J221" s="272"/>
      <c r="K221" s="272"/>
      <c r="L221" s="272"/>
      <c r="M221" s="272"/>
      <c r="N221" s="272"/>
      <c r="O221" s="272"/>
      <c r="P221" s="272"/>
      <c r="Q221" s="272"/>
      <c r="R221" s="272"/>
      <c r="S221" s="272"/>
      <c r="T221" s="272"/>
      <c r="U221" s="272"/>
      <c r="V221" s="272"/>
      <c r="W221" s="272"/>
      <c r="X221" s="272"/>
      <c r="Y221" s="272"/>
      <c r="Z221" s="272"/>
    </row>
    <row r="222" spans="1:26" ht="15.75" customHeight="1">
      <c r="A222" s="40"/>
      <c r="B222" s="40"/>
      <c r="C222" s="40"/>
      <c r="D222" s="40"/>
      <c r="E222" s="40"/>
      <c r="F222" s="40"/>
      <c r="G222" s="40"/>
      <c r="H222" s="272"/>
      <c r="I222" s="272"/>
      <c r="J222" s="272"/>
      <c r="K222" s="272"/>
      <c r="L222" s="272"/>
      <c r="M222" s="272"/>
      <c r="N222" s="272"/>
      <c r="O222" s="272"/>
      <c r="P222" s="272"/>
      <c r="Q222" s="272"/>
      <c r="R222" s="272"/>
      <c r="S222" s="272"/>
      <c r="T222" s="272"/>
      <c r="U222" s="272"/>
      <c r="V222" s="272"/>
      <c r="W222" s="272"/>
      <c r="X222" s="272"/>
      <c r="Y222" s="272"/>
      <c r="Z222" s="272"/>
    </row>
    <row r="223" spans="1:26" ht="15.75" customHeight="1">
      <c r="A223" s="40"/>
      <c r="B223" s="40"/>
      <c r="C223" s="40"/>
      <c r="D223" s="40"/>
      <c r="E223" s="40"/>
      <c r="F223" s="40"/>
      <c r="G223" s="40"/>
      <c r="H223" s="272"/>
      <c r="I223" s="272"/>
      <c r="J223" s="272"/>
      <c r="K223" s="272"/>
      <c r="L223" s="272"/>
      <c r="M223" s="272"/>
      <c r="N223" s="272"/>
      <c r="O223" s="272"/>
      <c r="P223" s="272"/>
      <c r="Q223" s="272"/>
      <c r="R223" s="272"/>
      <c r="S223" s="272"/>
      <c r="T223" s="272"/>
      <c r="U223" s="272"/>
      <c r="V223" s="272"/>
      <c r="W223" s="272"/>
      <c r="X223" s="272"/>
      <c r="Y223" s="272"/>
      <c r="Z223" s="272"/>
    </row>
    <row r="224" spans="1:26" ht="15.75" customHeight="1">
      <c r="A224" s="40"/>
      <c r="B224" s="40"/>
      <c r="C224" s="40"/>
      <c r="D224" s="40"/>
      <c r="E224" s="40"/>
      <c r="F224" s="40"/>
      <c r="G224" s="40"/>
      <c r="H224" s="272"/>
      <c r="I224" s="272"/>
      <c r="J224" s="272"/>
      <c r="K224" s="272"/>
      <c r="L224" s="272"/>
      <c r="M224" s="272"/>
      <c r="N224" s="272"/>
      <c r="O224" s="272"/>
      <c r="P224" s="272"/>
      <c r="Q224" s="272"/>
      <c r="R224" s="272"/>
      <c r="S224" s="272"/>
      <c r="T224" s="272"/>
      <c r="U224" s="272"/>
      <c r="V224" s="272"/>
      <c r="W224" s="272"/>
      <c r="X224" s="272"/>
      <c r="Y224" s="272"/>
      <c r="Z224" s="272"/>
    </row>
    <row r="225" spans="1:26" ht="15.75" customHeight="1">
      <c r="A225" s="40"/>
      <c r="B225" s="40"/>
      <c r="C225" s="40"/>
      <c r="D225" s="40"/>
      <c r="E225" s="40"/>
      <c r="F225" s="40"/>
      <c r="G225" s="40"/>
      <c r="H225" s="272"/>
      <c r="I225" s="272"/>
      <c r="J225" s="272"/>
      <c r="K225" s="272"/>
      <c r="L225" s="272"/>
      <c r="M225" s="272"/>
      <c r="N225" s="272"/>
      <c r="O225" s="272"/>
      <c r="P225" s="272"/>
      <c r="Q225" s="272"/>
      <c r="R225" s="272"/>
      <c r="S225" s="272"/>
      <c r="T225" s="272"/>
      <c r="U225" s="272"/>
      <c r="V225" s="272"/>
      <c r="W225" s="272"/>
      <c r="X225" s="272"/>
      <c r="Y225" s="272"/>
      <c r="Z225" s="272"/>
    </row>
    <row r="226" spans="1:26" ht="15.75" customHeight="1">
      <c r="A226" s="40"/>
      <c r="B226" s="40"/>
      <c r="C226" s="40"/>
      <c r="D226" s="40"/>
      <c r="E226" s="40"/>
      <c r="F226" s="40"/>
      <c r="G226" s="40"/>
      <c r="H226" s="272"/>
      <c r="I226" s="272"/>
      <c r="J226" s="272"/>
      <c r="K226" s="272"/>
      <c r="L226" s="272"/>
      <c r="M226" s="272"/>
      <c r="N226" s="272"/>
      <c r="O226" s="272"/>
      <c r="P226" s="272"/>
      <c r="Q226" s="272"/>
      <c r="R226" s="272"/>
      <c r="S226" s="272"/>
      <c r="T226" s="272"/>
      <c r="U226" s="272"/>
      <c r="V226" s="272"/>
      <c r="W226" s="272"/>
      <c r="X226" s="272"/>
      <c r="Y226" s="272"/>
      <c r="Z226" s="272"/>
    </row>
    <row r="227" spans="1:26" ht="15.75" customHeight="1">
      <c r="A227" s="40"/>
      <c r="B227" s="40"/>
      <c r="C227" s="40"/>
      <c r="D227" s="40"/>
      <c r="E227" s="40"/>
      <c r="F227" s="40"/>
      <c r="G227" s="40"/>
      <c r="H227" s="272"/>
      <c r="I227" s="272"/>
      <c r="J227" s="272"/>
      <c r="K227" s="272"/>
      <c r="L227" s="272"/>
      <c r="M227" s="272"/>
      <c r="N227" s="272"/>
      <c r="O227" s="272"/>
      <c r="P227" s="272"/>
      <c r="Q227" s="272"/>
      <c r="R227" s="272"/>
      <c r="S227" s="272"/>
      <c r="T227" s="272"/>
      <c r="U227" s="272"/>
      <c r="V227" s="272"/>
      <c r="W227" s="272"/>
      <c r="X227" s="272"/>
      <c r="Y227" s="272"/>
      <c r="Z227" s="272"/>
    </row>
    <row r="228" spans="1:26" ht="15.75" customHeight="1">
      <c r="A228" s="40"/>
      <c r="B228" s="40"/>
      <c r="C228" s="40"/>
      <c r="D228" s="40"/>
      <c r="E228" s="40"/>
      <c r="F228" s="40"/>
      <c r="G228" s="40"/>
      <c r="H228" s="272"/>
      <c r="I228" s="272"/>
      <c r="J228" s="272"/>
      <c r="K228" s="272"/>
      <c r="L228" s="272"/>
      <c r="M228" s="272"/>
      <c r="N228" s="272"/>
      <c r="O228" s="272"/>
      <c r="P228" s="272"/>
      <c r="Q228" s="272"/>
      <c r="R228" s="272"/>
      <c r="S228" s="272"/>
      <c r="T228" s="272"/>
      <c r="U228" s="272"/>
      <c r="V228" s="272"/>
      <c r="W228" s="272"/>
      <c r="X228" s="272"/>
      <c r="Y228" s="272"/>
      <c r="Z228" s="272"/>
    </row>
    <row r="229" spans="1:26" ht="15.75" customHeight="1">
      <c r="A229" s="40"/>
      <c r="B229" s="40"/>
      <c r="C229" s="40"/>
      <c r="D229" s="40"/>
      <c r="E229" s="40"/>
      <c r="F229" s="40"/>
      <c r="G229" s="40"/>
      <c r="H229" s="272"/>
      <c r="I229" s="272"/>
      <c r="J229" s="272"/>
      <c r="K229" s="272"/>
      <c r="L229" s="272"/>
      <c r="M229" s="272"/>
      <c r="N229" s="272"/>
      <c r="O229" s="272"/>
      <c r="P229" s="272"/>
      <c r="Q229" s="272"/>
      <c r="R229" s="272"/>
      <c r="S229" s="272"/>
      <c r="T229" s="272"/>
      <c r="U229" s="272"/>
      <c r="V229" s="272"/>
      <c r="W229" s="272"/>
      <c r="X229" s="272"/>
      <c r="Y229" s="272"/>
      <c r="Z229" s="272"/>
    </row>
    <row r="230" spans="1:26" ht="15.75" customHeight="1">
      <c r="A230" s="40"/>
      <c r="B230" s="40"/>
      <c r="C230" s="40"/>
      <c r="D230" s="40"/>
      <c r="E230" s="40"/>
      <c r="F230" s="40"/>
      <c r="G230" s="40"/>
      <c r="H230" s="272"/>
      <c r="I230" s="272"/>
      <c r="J230" s="272"/>
      <c r="K230" s="272"/>
      <c r="L230" s="272"/>
      <c r="M230" s="272"/>
      <c r="N230" s="272"/>
      <c r="O230" s="272"/>
      <c r="P230" s="272"/>
      <c r="Q230" s="272"/>
      <c r="R230" s="272"/>
      <c r="S230" s="272"/>
      <c r="T230" s="272"/>
      <c r="U230" s="272"/>
      <c r="V230" s="272"/>
      <c r="W230" s="272"/>
      <c r="X230" s="272"/>
      <c r="Y230" s="272"/>
      <c r="Z230" s="272"/>
    </row>
    <row r="231" spans="1:26" ht="15.75" customHeight="1">
      <c r="A231" s="40"/>
      <c r="B231" s="40"/>
      <c r="C231" s="40"/>
      <c r="D231" s="40"/>
      <c r="E231" s="40"/>
      <c r="F231" s="40"/>
      <c r="G231" s="40"/>
      <c r="H231" s="272"/>
      <c r="I231" s="272"/>
      <c r="J231" s="272"/>
      <c r="K231" s="272"/>
      <c r="L231" s="272"/>
      <c r="M231" s="272"/>
      <c r="N231" s="272"/>
      <c r="O231" s="272"/>
      <c r="P231" s="272"/>
      <c r="Q231" s="272"/>
      <c r="R231" s="272"/>
      <c r="S231" s="272"/>
      <c r="T231" s="272"/>
      <c r="U231" s="272"/>
      <c r="V231" s="272"/>
      <c r="W231" s="272"/>
      <c r="X231" s="272"/>
      <c r="Y231" s="272"/>
      <c r="Z231" s="272"/>
    </row>
    <row r="232" spans="1:26" ht="15.75" customHeight="1">
      <c r="A232" s="40"/>
      <c r="B232" s="40"/>
      <c r="C232" s="40"/>
      <c r="D232" s="40"/>
      <c r="E232" s="40"/>
      <c r="F232" s="40"/>
      <c r="G232" s="40"/>
      <c r="H232" s="272"/>
      <c r="I232" s="272"/>
      <c r="J232" s="272"/>
      <c r="K232" s="272"/>
      <c r="L232" s="272"/>
      <c r="M232" s="272"/>
      <c r="N232" s="272"/>
      <c r="O232" s="272"/>
      <c r="P232" s="272"/>
      <c r="Q232" s="272"/>
      <c r="R232" s="272"/>
      <c r="S232" s="272"/>
      <c r="T232" s="272"/>
      <c r="U232" s="272"/>
      <c r="V232" s="272"/>
      <c r="W232" s="272"/>
      <c r="X232" s="272"/>
      <c r="Y232" s="272"/>
      <c r="Z232" s="272"/>
    </row>
    <row r="233" spans="1:26" ht="15.75" customHeight="1">
      <c r="A233" s="40"/>
      <c r="B233" s="40"/>
      <c r="C233" s="40"/>
      <c r="D233" s="40"/>
      <c r="E233" s="40"/>
      <c r="F233" s="40"/>
      <c r="G233" s="40"/>
      <c r="H233" s="272"/>
      <c r="I233" s="272"/>
      <c r="J233" s="272"/>
      <c r="K233" s="272"/>
      <c r="L233" s="272"/>
      <c r="M233" s="272"/>
      <c r="N233" s="272"/>
      <c r="O233" s="272"/>
      <c r="P233" s="272"/>
      <c r="Q233" s="272"/>
      <c r="R233" s="272"/>
      <c r="S233" s="272"/>
      <c r="T233" s="272"/>
      <c r="U233" s="272"/>
      <c r="V233" s="272"/>
      <c r="W233" s="272"/>
      <c r="X233" s="272"/>
      <c r="Y233" s="272"/>
      <c r="Z233" s="272"/>
    </row>
    <row r="234" spans="1:26" ht="15.75" customHeight="1">
      <c r="A234" s="40"/>
      <c r="B234" s="40"/>
      <c r="C234" s="40"/>
      <c r="D234" s="40"/>
      <c r="E234" s="40"/>
      <c r="F234" s="40"/>
      <c r="G234" s="40"/>
      <c r="H234" s="272"/>
      <c r="I234" s="272"/>
      <c r="J234" s="272"/>
      <c r="K234" s="272"/>
      <c r="L234" s="272"/>
      <c r="M234" s="272"/>
      <c r="N234" s="272"/>
      <c r="O234" s="272"/>
      <c r="P234" s="272"/>
      <c r="Q234" s="272"/>
      <c r="R234" s="272"/>
      <c r="S234" s="272"/>
      <c r="T234" s="272"/>
      <c r="U234" s="272"/>
      <c r="V234" s="272"/>
      <c r="W234" s="272"/>
      <c r="X234" s="272"/>
      <c r="Y234" s="272"/>
      <c r="Z234" s="272"/>
    </row>
    <row r="235" spans="1:26" ht="15.75" customHeight="1">
      <c r="A235" s="40"/>
      <c r="B235" s="40"/>
      <c r="C235" s="40"/>
      <c r="D235" s="40"/>
      <c r="E235" s="40"/>
      <c r="F235" s="40"/>
      <c r="G235" s="40"/>
      <c r="H235" s="272"/>
      <c r="I235" s="272"/>
      <c r="J235" s="272"/>
      <c r="K235" s="272"/>
      <c r="L235" s="272"/>
      <c r="M235" s="272"/>
      <c r="N235" s="272"/>
      <c r="O235" s="272"/>
      <c r="P235" s="272"/>
      <c r="Q235" s="272"/>
      <c r="R235" s="272"/>
      <c r="S235" s="272"/>
      <c r="T235" s="272"/>
      <c r="U235" s="272"/>
      <c r="V235" s="272"/>
      <c r="W235" s="272"/>
      <c r="X235" s="272"/>
      <c r="Y235" s="272"/>
      <c r="Z235" s="272"/>
    </row>
    <row r="236" spans="1:26" ht="15.75" customHeight="1">
      <c r="A236" s="40"/>
      <c r="B236" s="40"/>
      <c r="C236" s="40"/>
      <c r="D236" s="40"/>
      <c r="E236" s="40"/>
      <c r="F236" s="40"/>
      <c r="G236" s="40"/>
      <c r="H236" s="272"/>
      <c r="I236" s="272"/>
      <c r="J236" s="272"/>
      <c r="K236" s="272"/>
      <c r="L236" s="272"/>
      <c r="M236" s="272"/>
      <c r="N236" s="272"/>
      <c r="O236" s="272"/>
      <c r="P236" s="272"/>
      <c r="Q236" s="272"/>
      <c r="R236" s="272"/>
      <c r="S236" s="272"/>
      <c r="T236" s="272"/>
      <c r="U236" s="272"/>
      <c r="V236" s="272"/>
      <c r="W236" s="272"/>
      <c r="X236" s="272"/>
      <c r="Y236" s="272"/>
      <c r="Z236" s="272"/>
    </row>
    <row r="237" spans="1:26" ht="15.75" customHeight="1">
      <c r="A237" s="40"/>
      <c r="B237" s="40"/>
      <c r="C237" s="40"/>
      <c r="D237" s="40"/>
      <c r="E237" s="40"/>
      <c r="F237" s="40"/>
      <c r="G237" s="40"/>
      <c r="H237" s="272"/>
      <c r="I237" s="272"/>
      <c r="J237" s="272"/>
      <c r="K237" s="272"/>
      <c r="L237" s="272"/>
      <c r="M237" s="272"/>
      <c r="N237" s="272"/>
      <c r="O237" s="272"/>
      <c r="P237" s="272"/>
      <c r="Q237" s="272"/>
      <c r="R237" s="272"/>
      <c r="S237" s="272"/>
      <c r="T237" s="272"/>
      <c r="U237" s="272"/>
      <c r="V237" s="272"/>
      <c r="W237" s="272"/>
      <c r="X237" s="272"/>
      <c r="Y237" s="272"/>
      <c r="Z237" s="272"/>
    </row>
    <row r="238" spans="1:26" ht="15.75" customHeight="1">
      <c r="A238" s="40"/>
      <c r="B238" s="40"/>
      <c r="C238" s="40"/>
      <c r="D238" s="40"/>
      <c r="E238" s="40"/>
      <c r="F238" s="40"/>
      <c r="G238" s="40"/>
      <c r="H238" s="272"/>
      <c r="I238" s="272"/>
      <c r="J238" s="272"/>
      <c r="K238" s="272"/>
      <c r="L238" s="272"/>
      <c r="M238" s="272"/>
      <c r="N238" s="272"/>
      <c r="O238" s="272"/>
      <c r="P238" s="272"/>
      <c r="Q238" s="272"/>
      <c r="R238" s="272"/>
      <c r="S238" s="272"/>
      <c r="T238" s="272"/>
      <c r="U238" s="272"/>
      <c r="V238" s="272"/>
      <c r="W238" s="272"/>
      <c r="X238" s="272"/>
      <c r="Y238" s="272"/>
      <c r="Z238" s="272"/>
    </row>
    <row r="239" spans="1:26" ht="15.75" customHeight="1">
      <c r="A239" s="40"/>
      <c r="B239" s="40"/>
      <c r="C239" s="40"/>
      <c r="D239" s="40"/>
      <c r="E239" s="40"/>
      <c r="F239" s="40"/>
      <c r="G239" s="40"/>
      <c r="H239" s="272"/>
      <c r="I239" s="272"/>
      <c r="J239" s="272"/>
      <c r="K239" s="272"/>
      <c r="L239" s="272"/>
      <c r="M239" s="272"/>
      <c r="N239" s="272"/>
      <c r="O239" s="272"/>
      <c r="P239" s="272"/>
      <c r="Q239" s="272"/>
      <c r="R239" s="272"/>
      <c r="S239" s="272"/>
      <c r="T239" s="272"/>
      <c r="U239" s="272"/>
      <c r="V239" s="272"/>
      <c r="W239" s="272"/>
      <c r="X239" s="272"/>
      <c r="Y239" s="272"/>
      <c r="Z239" s="272"/>
    </row>
    <row r="240" spans="1:26" ht="15.75" customHeight="1">
      <c r="A240" s="40"/>
      <c r="B240" s="40"/>
      <c r="C240" s="40"/>
      <c r="D240" s="40"/>
      <c r="E240" s="40"/>
      <c r="F240" s="40"/>
      <c r="G240" s="40"/>
      <c r="H240" s="272"/>
      <c r="I240" s="272"/>
      <c r="J240" s="272"/>
      <c r="K240" s="272"/>
      <c r="L240" s="272"/>
      <c r="M240" s="272"/>
      <c r="N240" s="272"/>
      <c r="O240" s="272"/>
      <c r="P240" s="272"/>
      <c r="Q240" s="272"/>
      <c r="R240" s="272"/>
      <c r="S240" s="272"/>
      <c r="T240" s="272"/>
      <c r="U240" s="272"/>
      <c r="V240" s="272"/>
      <c r="W240" s="272"/>
      <c r="X240" s="272"/>
      <c r="Y240" s="272"/>
      <c r="Z240" s="272"/>
    </row>
    <row r="241" spans="1:26" ht="15.75" customHeight="1">
      <c r="A241" s="40"/>
      <c r="B241" s="40"/>
      <c r="C241" s="40"/>
      <c r="D241" s="40"/>
      <c r="E241" s="40"/>
      <c r="F241" s="40"/>
      <c r="G241" s="40"/>
      <c r="H241" s="272"/>
      <c r="I241" s="272"/>
      <c r="J241" s="272"/>
      <c r="K241" s="272"/>
      <c r="L241" s="272"/>
      <c r="M241" s="272"/>
      <c r="N241" s="272"/>
      <c r="O241" s="272"/>
      <c r="P241" s="272"/>
      <c r="Q241" s="272"/>
      <c r="R241" s="272"/>
      <c r="S241" s="272"/>
      <c r="T241" s="272"/>
      <c r="U241" s="272"/>
      <c r="V241" s="272"/>
      <c r="W241" s="272"/>
      <c r="X241" s="272"/>
      <c r="Y241" s="272"/>
      <c r="Z241" s="272"/>
    </row>
    <row r="242" spans="1:26" ht="15.75" customHeight="1">
      <c r="A242" s="40"/>
      <c r="B242" s="40"/>
      <c r="C242" s="40"/>
      <c r="D242" s="40"/>
      <c r="E242" s="40"/>
      <c r="F242" s="40"/>
      <c r="G242" s="40"/>
      <c r="H242" s="272"/>
      <c r="I242" s="272"/>
      <c r="J242" s="272"/>
      <c r="K242" s="272"/>
      <c r="L242" s="272"/>
      <c r="M242" s="272"/>
      <c r="N242" s="272"/>
      <c r="O242" s="272"/>
      <c r="P242" s="272"/>
      <c r="Q242" s="272"/>
      <c r="R242" s="272"/>
      <c r="S242" s="272"/>
      <c r="T242" s="272"/>
      <c r="U242" s="272"/>
      <c r="V242" s="272"/>
      <c r="W242" s="272"/>
      <c r="X242" s="272"/>
      <c r="Y242" s="272"/>
      <c r="Z242" s="272"/>
    </row>
    <row r="243" spans="1:26" ht="15.75" customHeight="1">
      <c r="A243" s="40"/>
      <c r="B243" s="40"/>
      <c r="C243" s="40"/>
      <c r="D243" s="40"/>
      <c r="E243" s="40"/>
      <c r="F243" s="40"/>
      <c r="G243" s="40"/>
      <c r="H243" s="272"/>
      <c r="I243" s="272"/>
      <c r="J243" s="272"/>
      <c r="K243" s="272"/>
      <c r="L243" s="272"/>
      <c r="M243" s="272"/>
      <c r="N243" s="272"/>
      <c r="O243" s="272"/>
      <c r="P243" s="272"/>
      <c r="Q243" s="272"/>
      <c r="R243" s="272"/>
      <c r="S243" s="272"/>
      <c r="T243" s="272"/>
      <c r="U243" s="272"/>
      <c r="V243" s="272"/>
      <c r="W243" s="272"/>
      <c r="X243" s="272"/>
      <c r="Y243" s="272"/>
      <c r="Z243" s="272"/>
    </row>
    <row r="244" spans="1:26" ht="15.75" customHeight="1">
      <c r="A244" s="40"/>
      <c r="B244" s="40"/>
      <c r="C244" s="40"/>
      <c r="D244" s="40"/>
      <c r="E244" s="40"/>
      <c r="F244" s="40"/>
      <c r="G244" s="40"/>
      <c r="H244" s="272"/>
      <c r="I244" s="272"/>
      <c r="J244" s="272"/>
      <c r="K244" s="272"/>
      <c r="L244" s="272"/>
      <c r="M244" s="272"/>
      <c r="N244" s="272"/>
      <c r="O244" s="272"/>
      <c r="P244" s="272"/>
      <c r="Q244" s="272"/>
      <c r="R244" s="272"/>
      <c r="S244" s="272"/>
      <c r="T244" s="272"/>
      <c r="U244" s="272"/>
      <c r="V244" s="272"/>
      <c r="W244" s="272"/>
      <c r="X244" s="272"/>
      <c r="Y244" s="272"/>
      <c r="Z244" s="272"/>
    </row>
    <row r="245" spans="1:26" ht="15.75" customHeight="1">
      <c r="A245" s="40"/>
      <c r="B245" s="40"/>
      <c r="C245" s="40"/>
      <c r="D245" s="40"/>
      <c r="E245" s="40"/>
      <c r="F245" s="40"/>
      <c r="G245" s="40"/>
      <c r="H245" s="272"/>
      <c r="I245" s="272"/>
      <c r="J245" s="272"/>
      <c r="K245" s="272"/>
      <c r="L245" s="272"/>
      <c r="M245" s="272"/>
      <c r="N245" s="272"/>
      <c r="O245" s="272"/>
      <c r="P245" s="272"/>
      <c r="Q245" s="272"/>
      <c r="R245" s="272"/>
      <c r="S245" s="272"/>
      <c r="T245" s="272"/>
      <c r="U245" s="272"/>
      <c r="V245" s="272"/>
      <c r="W245" s="272"/>
      <c r="X245" s="272"/>
      <c r="Y245" s="272"/>
      <c r="Z245" s="272"/>
    </row>
    <row r="246" spans="1:26" ht="15.75" customHeight="1">
      <c r="A246" s="40"/>
      <c r="B246" s="40"/>
      <c r="C246" s="40"/>
      <c r="D246" s="40"/>
      <c r="E246" s="40"/>
      <c r="F246" s="40"/>
      <c r="G246" s="40"/>
      <c r="H246" s="272"/>
      <c r="I246" s="272"/>
      <c r="J246" s="272"/>
      <c r="K246" s="272"/>
      <c r="L246" s="272"/>
      <c r="M246" s="272"/>
      <c r="N246" s="272"/>
      <c r="O246" s="272"/>
      <c r="P246" s="272"/>
      <c r="Q246" s="272"/>
      <c r="R246" s="272"/>
      <c r="S246" s="272"/>
      <c r="T246" s="272"/>
      <c r="U246" s="272"/>
      <c r="V246" s="272"/>
      <c r="W246" s="272"/>
      <c r="X246" s="272"/>
      <c r="Y246" s="272"/>
      <c r="Z246" s="272"/>
    </row>
    <row r="247" spans="1:26" ht="15.75" customHeight="1">
      <c r="A247" s="40"/>
      <c r="B247" s="40"/>
      <c r="C247" s="40"/>
      <c r="D247" s="40"/>
      <c r="E247" s="40"/>
      <c r="F247" s="40"/>
      <c r="G247" s="40"/>
      <c r="H247" s="272"/>
      <c r="I247" s="272"/>
      <c r="J247" s="272"/>
      <c r="K247" s="272"/>
      <c r="L247" s="272"/>
      <c r="M247" s="272"/>
      <c r="N247" s="272"/>
      <c r="O247" s="272"/>
      <c r="P247" s="272"/>
      <c r="Q247" s="272"/>
      <c r="R247" s="272"/>
      <c r="S247" s="272"/>
      <c r="T247" s="272"/>
      <c r="U247" s="272"/>
      <c r="V247" s="272"/>
      <c r="W247" s="272"/>
      <c r="X247" s="272"/>
      <c r="Y247" s="272"/>
      <c r="Z247" s="272"/>
    </row>
    <row r="248" spans="1:26" ht="15.75" customHeight="1">
      <c r="A248" s="40"/>
      <c r="B248" s="40"/>
      <c r="C248" s="40"/>
      <c r="D248" s="40"/>
      <c r="E248" s="40"/>
      <c r="F248" s="40"/>
      <c r="G248" s="40"/>
      <c r="H248" s="272"/>
      <c r="I248" s="272"/>
      <c r="J248" s="272"/>
      <c r="K248" s="272"/>
      <c r="L248" s="272"/>
      <c r="M248" s="272"/>
      <c r="N248" s="272"/>
      <c r="O248" s="272"/>
      <c r="P248" s="272"/>
      <c r="Q248" s="272"/>
      <c r="R248" s="272"/>
      <c r="S248" s="272"/>
      <c r="T248" s="272"/>
      <c r="U248" s="272"/>
      <c r="V248" s="272"/>
      <c r="W248" s="272"/>
      <c r="X248" s="272"/>
      <c r="Y248" s="272"/>
      <c r="Z248" s="272"/>
    </row>
    <row r="249" spans="1:26" ht="15.75" customHeight="1">
      <c r="A249" s="40"/>
      <c r="B249" s="40"/>
      <c r="C249" s="40"/>
      <c r="D249" s="40"/>
      <c r="E249" s="40"/>
      <c r="F249" s="40"/>
      <c r="G249" s="40"/>
      <c r="H249" s="272"/>
      <c r="I249" s="272"/>
      <c r="J249" s="272"/>
      <c r="K249" s="272"/>
      <c r="L249" s="272"/>
      <c r="M249" s="272"/>
      <c r="N249" s="272"/>
      <c r="O249" s="272"/>
      <c r="P249" s="272"/>
      <c r="Q249" s="272"/>
      <c r="R249" s="272"/>
      <c r="S249" s="272"/>
      <c r="T249" s="272"/>
      <c r="U249" s="272"/>
      <c r="V249" s="272"/>
      <c r="W249" s="272"/>
      <c r="X249" s="272"/>
      <c r="Y249" s="272"/>
      <c r="Z249" s="272"/>
    </row>
    <row r="250" spans="1:26" ht="15.75" customHeight="1">
      <c r="A250" s="40"/>
      <c r="B250" s="40"/>
      <c r="C250" s="40"/>
      <c r="D250" s="40"/>
      <c r="E250" s="40"/>
      <c r="F250" s="40"/>
      <c r="G250" s="40"/>
      <c r="H250" s="272"/>
      <c r="I250" s="272"/>
      <c r="J250" s="272"/>
      <c r="K250" s="272"/>
      <c r="L250" s="272"/>
      <c r="M250" s="272"/>
      <c r="N250" s="272"/>
      <c r="O250" s="272"/>
      <c r="P250" s="272"/>
      <c r="Q250" s="272"/>
      <c r="R250" s="272"/>
      <c r="S250" s="272"/>
      <c r="T250" s="272"/>
      <c r="U250" s="272"/>
      <c r="V250" s="272"/>
      <c r="W250" s="272"/>
      <c r="X250" s="272"/>
      <c r="Y250" s="272"/>
      <c r="Z250" s="272"/>
    </row>
    <row r="251" spans="1:26" ht="15.75" customHeight="1">
      <c r="A251" s="40"/>
      <c r="B251" s="40"/>
      <c r="C251" s="40"/>
      <c r="D251" s="40"/>
      <c r="E251" s="40"/>
      <c r="F251" s="40"/>
      <c r="G251" s="40"/>
      <c r="H251" s="272"/>
      <c r="I251" s="272"/>
      <c r="J251" s="272"/>
      <c r="K251" s="272"/>
      <c r="L251" s="272"/>
      <c r="M251" s="272"/>
      <c r="N251" s="272"/>
      <c r="O251" s="272"/>
      <c r="P251" s="272"/>
      <c r="Q251" s="272"/>
      <c r="R251" s="272"/>
      <c r="S251" s="272"/>
      <c r="T251" s="272"/>
      <c r="U251" s="272"/>
      <c r="V251" s="272"/>
      <c r="W251" s="272"/>
      <c r="X251" s="272"/>
      <c r="Y251" s="272"/>
      <c r="Z251" s="272"/>
    </row>
    <row r="252" spans="1:26" ht="15.75" customHeight="1">
      <c r="A252" s="40"/>
      <c r="B252" s="40"/>
      <c r="C252" s="40"/>
      <c r="D252" s="40"/>
      <c r="E252" s="40"/>
      <c r="F252" s="40"/>
      <c r="G252" s="40"/>
      <c r="H252" s="272"/>
      <c r="I252" s="272"/>
      <c r="J252" s="272"/>
      <c r="K252" s="272"/>
      <c r="L252" s="272"/>
      <c r="M252" s="272"/>
      <c r="N252" s="272"/>
      <c r="O252" s="272"/>
      <c r="P252" s="272"/>
      <c r="Q252" s="272"/>
      <c r="R252" s="272"/>
      <c r="S252" s="272"/>
      <c r="T252" s="272"/>
      <c r="U252" s="272"/>
      <c r="V252" s="272"/>
      <c r="W252" s="272"/>
      <c r="X252" s="272"/>
      <c r="Y252" s="272"/>
      <c r="Z252" s="272"/>
    </row>
    <row r="253" spans="1:26" ht="15.75" customHeight="1">
      <c r="A253" s="40"/>
      <c r="B253" s="40"/>
      <c r="C253" s="40"/>
      <c r="D253" s="40"/>
      <c r="E253" s="40"/>
      <c r="F253" s="40"/>
      <c r="G253" s="40"/>
      <c r="H253" s="272"/>
      <c r="I253" s="272"/>
      <c r="J253" s="272"/>
      <c r="K253" s="272"/>
      <c r="L253" s="272"/>
      <c r="M253" s="272"/>
      <c r="N253" s="272"/>
      <c r="O253" s="272"/>
      <c r="P253" s="272"/>
      <c r="Q253" s="272"/>
      <c r="R253" s="272"/>
      <c r="S253" s="272"/>
      <c r="T253" s="272"/>
      <c r="U253" s="272"/>
      <c r="V253" s="272"/>
      <c r="W253" s="272"/>
      <c r="X253" s="272"/>
      <c r="Y253" s="272"/>
      <c r="Z253" s="272"/>
    </row>
    <row r="254" spans="1:26" ht="15.75" customHeight="1">
      <c r="A254" s="40"/>
      <c r="B254" s="40"/>
      <c r="C254" s="40"/>
      <c r="D254" s="40"/>
      <c r="E254" s="40"/>
      <c r="F254" s="40"/>
      <c r="G254" s="40"/>
      <c r="H254" s="272"/>
      <c r="I254" s="272"/>
      <c r="J254" s="272"/>
      <c r="K254" s="272"/>
      <c r="L254" s="272"/>
      <c r="M254" s="272"/>
      <c r="N254" s="272"/>
      <c r="O254" s="272"/>
      <c r="P254" s="272"/>
      <c r="Q254" s="272"/>
      <c r="R254" s="272"/>
      <c r="S254" s="272"/>
      <c r="T254" s="272"/>
      <c r="U254" s="272"/>
      <c r="V254" s="272"/>
      <c r="W254" s="272"/>
      <c r="X254" s="272"/>
      <c r="Y254" s="272"/>
      <c r="Z254" s="272"/>
    </row>
    <row r="255" spans="1:26" ht="15.75" customHeight="1">
      <c r="A255" s="40"/>
      <c r="B255" s="40"/>
      <c r="C255" s="40"/>
      <c r="D255" s="40"/>
      <c r="E255" s="40"/>
      <c r="F255" s="40"/>
      <c r="G255" s="40"/>
      <c r="H255" s="272"/>
      <c r="I255" s="272"/>
      <c r="J255" s="272"/>
      <c r="K255" s="272"/>
      <c r="L255" s="272"/>
      <c r="M255" s="272"/>
      <c r="N255" s="272"/>
      <c r="O255" s="272"/>
      <c r="P255" s="272"/>
      <c r="Q255" s="272"/>
      <c r="R255" s="272"/>
      <c r="S255" s="272"/>
      <c r="T255" s="272"/>
      <c r="U255" s="272"/>
      <c r="V255" s="272"/>
      <c r="W255" s="272"/>
      <c r="X255" s="272"/>
      <c r="Y255" s="272"/>
      <c r="Z255" s="272"/>
    </row>
    <row r="256" spans="1:26" ht="15.75" customHeight="1">
      <c r="A256" s="40"/>
      <c r="B256" s="40"/>
      <c r="C256" s="40"/>
      <c r="D256" s="40"/>
      <c r="E256" s="40"/>
      <c r="F256" s="40"/>
      <c r="G256" s="40"/>
      <c r="H256" s="272"/>
      <c r="I256" s="272"/>
      <c r="J256" s="272"/>
      <c r="K256" s="272"/>
      <c r="L256" s="272"/>
      <c r="M256" s="272"/>
      <c r="N256" s="272"/>
      <c r="O256" s="272"/>
      <c r="P256" s="272"/>
      <c r="Q256" s="272"/>
      <c r="R256" s="272"/>
      <c r="S256" s="272"/>
      <c r="T256" s="272"/>
      <c r="U256" s="272"/>
      <c r="V256" s="272"/>
      <c r="W256" s="272"/>
      <c r="X256" s="272"/>
      <c r="Y256" s="272"/>
      <c r="Z256" s="272"/>
    </row>
    <row r="257" spans="1:26" ht="15.75" customHeight="1">
      <c r="A257" s="40"/>
      <c r="B257" s="40"/>
      <c r="C257" s="40"/>
      <c r="D257" s="40"/>
      <c r="E257" s="40"/>
      <c r="F257" s="40"/>
      <c r="G257" s="40"/>
      <c r="H257" s="272"/>
      <c r="I257" s="272"/>
      <c r="J257" s="272"/>
      <c r="K257" s="272"/>
      <c r="L257" s="272"/>
      <c r="M257" s="272"/>
      <c r="N257" s="272"/>
      <c r="O257" s="272"/>
      <c r="P257" s="272"/>
      <c r="Q257" s="272"/>
      <c r="R257" s="272"/>
      <c r="S257" s="272"/>
      <c r="T257" s="272"/>
      <c r="U257" s="272"/>
      <c r="V257" s="272"/>
      <c r="W257" s="272"/>
      <c r="X257" s="272"/>
      <c r="Y257" s="272"/>
      <c r="Z257" s="272"/>
    </row>
    <row r="258" spans="1:26" ht="15.75" customHeight="1">
      <c r="A258" s="40"/>
      <c r="B258" s="40"/>
      <c r="C258" s="40"/>
      <c r="D258" s="40"/>
      <c r="E258" s="40"/>
      <c r="F258" s="40"/>
      <c r="G258" s="40"/>
      <c r="H258" s="272"/>
      <c r="I258" s="272"/>
      <c r="J258" s="272"/>
      <c r="K258" s="272"/>
      <c r="L258" s="272"/>
      <c r="M258" s="272"/>
      <c r="N258" s="272"/>
      <c r="O258" s="272"/>
      <c r="P258" s="272"/>
      <c r="Q258" s="272"/>
      <c r="R258" s="272"/>
      <c r="S258" s="272"/>
      <c r="T258" s="272"/>
      <c r="U258" s="272"/>
      <c r="V258" s="272"/>
      <c r="W258" s="272"/>
      <c r="X258" s="272"/>
      <c r="Y258" s="272"/>
      <c r="Z258" s="272"/>
    </row>
    <row r="259" spans="1:26" ht="15.75" customHeight="1">
      <c r="A259" s="40"/>
      <c r="B259" s="40"/>
      <c r="C259" s="40"/>
      <c r="D259" s="40"/>
      <c r="E259" s="40"/>
      <c r="F259" s="40"/>
      <c r="G259" s="40"/>
      <c r="H259" s="272"/>
      <c r="I259" s="272"/>
      <c r="J259" s="272"/>
      <c r="K259" s="272"/>
      <c r="L259" s="272"/>
      <c r="M259" s="272"/>
      <c r="N259" s="272"/>
      <c r="O259" s="272"/>
      <c r="P259" s="272"/>
      <c r="Q259" s="272"/>
      <c r="R259" s="272"/>
      <c r="S259" s="272"/>
      <c r="T259" s="272"/>
      <c r="U259" s="272"/>
      <c r="V259" s="272"/>
      <c r="W259" s="272"/>
      <c r="X259" s="272"/>
      <c r="Y259" s="272"/>
      <c r="Z259" s="272"/>
    </row>
    <row r="260" spans="1:26" ht="15.75" customHeight="1">
      <c r="A260" s="40"/>
      <c r="B260" s="40"/>
      <c r="C260" s="40"/>
      <c r="D260" s="40"/>
      <c r="E260" s="40"/>
      <c r="F260" s="40"/>
      <c r="G260" s="40"/>
      <c r="H260" s="272"/>
      <c r="I260" s="272"/>
      <c r="J260" s="272"/>
      <c r="K260" s="272"/>
      <c r="L260" s="272"/>
      <c r="M260" s="272"/>
      <c r="N260" s="272"/>
      <c r="O260" s="272"/>
      <c r="P260" s="272"/>
      <c r="Q260" s="272"/>
      <c r="R260" s="272"/>
      <c r="S260" s="272"/>
      <c r="T260" s="272"/>
      <c r="U260" s="272"/>
      <c r="V260" s="272"/>
      <c r="W260" s="272"/>
      <c r="X260" s="272"/>
      <c r="Y260" s="272"/>
      <c r="Z260" s="272"/>
    </row>
    <row r="261" spans="1:26" ht="15.75" customHeight="1">
      <c r="A261" s="40"/>
      <c r="B261" s="40"/>
      <c r="C261" s="40"/>
      <c r="D261" s="40"/>
      <c r="E261" s="40"/>
      <c r="F261" s="40"/>
      <c r="G261" s="40"/>
      <c r="H261" s="272"/>
      <c r="I261" s="272"/>
      <c r="J261" s="272"/>
      <c r="K261" s="272"/>
      <c r="L261" s="272"/>
      <c r="M261" s="272"/>
      <c r="N261" s="272"/>
      <c r="O261" s="272"/>
      <c r="P261" s="272"/>
      <c r="Q261" s="272"/>
      <c r="R261" s="272"/>
      <c r="S261" s="272"/>
      <c r="T261" s="272"/>
      <c r="U261" s="272"/>
      <c r="V261" s="272"/>
      <c r="W261" s="272"/>
      <c r="X261" s="272"/>
      <c r="Y261" s="272"/>
      <c r="Z261" s="272"/>
    </row>
    <row r="262" spans="1:26" ht="15.75" customHeight="1">
      <c r="A262" s="40"/>
      <c r="B262" s="40"/>
      <c r="C262" s="40"/>
      <c r="D262" s="40"/>
      <c r="E262" s="40"/>
      <c r="F262" s="40"/>
      <c r="G262" s="40"/>
      <c r="H262" s="272"/>
      <c r="I262" s="272"/>
      <c r="J262" s="272"/>
      <c r="K262" s="272"/>
      <c r="L262" s="272"/>
      <c r="M262" s="272"/>
      <c r="N262" s="272"/>
      <c r="O262" s="272"/>
      <c r="P262" s="272"/>
      <c r="Q262" s="272"/>
      <c r="R262" s="272"/>
      <c r="S262" s="272"/>
      <c r="T262" s="272"/>
      <c r="U262" s="272"/>
      <c r="V262" s="272"/>
      <c r="W262" s="272"/>
      <c r="X262" s="272"/>
      <c r="Y262" s="272"/>
      <c r="Z262" s="272"/>
    </row>
    <row r="263" spans="1:26" ht="15.75" customHeight="1">
      <c r="A263" s="40"/>
      <c r="B263" s="40"/>
      <c r="C263" s="40"/>
      <c r="D263" s="40"/>
      <c r="E263" s="40"/>
      <c r="F263" s="40"/>
      <c r="G263" s="40"/>
      <c r="H263" s="272"/>
      <c r="I263" s="272"/>
      <c r="J263" s="272"/>
      <c r="K263" s="272"/>
      <c r="L263" s="272"/>
      <c r="M263" s="272"/>
      <c r="N263" s="272"/>
      <c r="O263" s="272"/>
      <c r="P263" s="272"/>
      <c r="Q263" s="272"/>
      <c r="R263" s="272"/>
      <c r="S263" s="272"/>
      <c r="T263" s="272"/>
      <c r="U263" s="272"/>
      <c r="V263" s="272"/>
      <c r="W263" s="272"/>
      <c r="X263" s="272"/>
      <c r="Y263" s="272"/>
      <c r="Z263" s="272"/>
    </row>
    <row r="264" spans="1:26" ht="15.75" customHeight="1">
      <c r="A264" s="40"/>
      <c r="B264" s="40"/>
      <c r="C264" s="40"/>
      <c r="D264" s="40"/>
      <c r="E264" s="40"/>
      <c r="F264" s="40"/>
      <c r="G264" s="40"/>
      <c r="H264" s="272"/>
      <c r="I264" s="272"/>
      <c r="J264" s="272"/>
      <c r="K264" s="272"/>
      <c r="L264" s="272"/>
      <c r="M264" s="272"/>
      <c r="N264" s="272"/>
      <c r="O264" s="272"/>
      <c r="P264" s="272"/>
      <c r="Q264" s="272"/>
      <c r="R264" s="272"/>
      <c r="S264" s="272"/>
      <c r="T264" s="272"/>
      <c r="U264" s="272"/>
      <c r="V264" s="272"/>
      <c r="W264" s="272"/>
      <c r="X264" s="272"/>
      <c r="Y264" s="272"/>
      <c r="Z264" s="272"/>
    </row>
    <row r="265" spans="1:26" ht="15.75" customHeight="1">
      <c r="A265" s="40"/>
      <c r="B265" s="40"/>
      <c r="C265" s="40"/>
      <c r="D265" s="40"/>
      <c r="E265" s="40"/>
      <c r="F265" s="40"/>
      <c r="G265" s="40"/>
      <c r="H265" s="272"/>
      <c r="I265" s="272"/>
      <c r="J265" s="272"/>
      <c r="K265" s="272"/>
      <c r="L265" s="272"/>
      <c r="M265" s="272"/>
      <c r="N265" s="272"/>
      <c r="O265" s="272"/>
      <c r="P265" s="272"/>
      <c r="Q265" s="272"/>
      <c r="R265" s="272"/>
      <c r="S265" s="272"/>
      <c r="T265" s="272"/>
      <c r="U265" s="272"/>
      <c r="V265" s="272"/>
      <c r="W265" s="272"/>
      <c r="X265" s="272"/>
      <c r="Y265" s="272"/>
      <c r="Z265" s="272"/>
    </row>
    <row r="266" spans="1:26" ht="15.75" customHeight="1">
      <c r="A266" s="40"/>
      <c r="B266" s="40"/>
      <c r="C266" s="40"/>
      <c r="D266" s="40"/>
      <c r="E266" s="40"/>
      <c r="F266" s="40"/>
      <c r="G266" s="40"/>
      <c r="H266" s="272"/>
      <c r="I266" s="272"/>
      <c r="J266" s="272"/>
      <c r="K266" s="272"/>
      <c r="L266" s="272"/>
      <c r="M266" s="272"/>
      <c r="N266" s="272"/>
      <c r="O266" s="272"/>
      <c r="P266" s="272"/>
      <c r="Q266" s="272"/>
      <c r="R266" s="272"/>
      <c r="S266" s="272"/>
      <c r="T266" s="272"/>
      <c r="U266" s="272"/>
      <c r="V266" s="272"/>
      <c r="W266" s="272"/>
      <c r="X266" s="272"/>
      <c r="Y266" s="272"/>
      <c r="Z266" s="272"/>
    </row>
    <row r="267" spans="1:26" ht="15.75" customHeight="1">
      <c r="A267" s="40"/>
      <c r="B267" s="40"/>
      <c r="C267" s="40"/>
      <c r="D267" s="40"/>
      <c r="E267" s="40"/>
      <c r="F267" s="40"/>
      <c r="G267" s="40"/>
      <c r="H267" s="272"/>
      <c r="I267" s="272"/>
      <c r="J267" s="272"/>
      <c r="K267" s="272"/>
      <c r="L267" s="272"/>
      <c r="M267" s="272"/>
      <c r="N267" s="272"/>
      <c r="O267" s="272"/>
      <c r="P267" s="272"/>
      <c r="Q267" s="272"/>
      <c r="R267" s="272"/>
      <c r="S267" s="272"/>
      <c r="T267" s="272"/>
      <c r="U267" s="272"/>
      <c r="V267" s="272"/>
      <c r="W267" s="272"/>
      <c r="X267" s="272"/>
      <c r="Y267" s="272"/>
      <c r="Z267" s="272"/>
    </row>
    <row r="268" spans="1:26" ht="15.75" customHeight="1">
      <c r="A268" s="40"/>
      <c r="B268" s="40"/>
      <c r="C268" s="40"/>
      <c r="D268" s="40"/>
      <c r="E268" s="40"/>
      <c r="F268" s="40"/>
      <c r="G268" s="40"/>
      <c r="H268" s="272"/>
      <c r="I268" s="272"/>
      <c r="J268" s="272"/>
      <c r="K268" s="272"/>
      <c r="L268" s="272"/>
      <c r="M268" s="272"/>
      <c r="N268" s="272"/>
      <c r="O268" s="272"/>
      <c r="P268" s="272"/>
      <c r="Q268" s="272"/>
      <c r="R268" s="272"/>
      <c r="S268" s="272"/>
      <c r="T268" s="272"/>
      <c r="U268" s="272"/>
      <c r="V268" s="272"/>
      <c r="W268" s="272"/>
      <c r="X268" s="272"/>
      <c r="Y268" s="272"/>
      <c r="Z268" s="272"/>
    </row>
    <row r="269" spans="1:26" ht="15.75" customHeight="1">
      <c r="A269" s="40"/>
      <c r="B269" s="40"/>
      <c r="C269" s="40"/>
      <c r="D269" s="40"/>
      <c r="E269" s="40"/>
      <c r="F269" s="40"/>
      <c r="G269" s="40"/>
      <c r="H269" s="272"/>
      <c r="I269" s="272"/>
      <c r="J269" s="272"/>
      <c r="K269" s="272"/>
      <c r="L269" s="272"/>
      <c r="M269" s="272"/>
      <c r="N269" s="272"/>
      <c r="O269" s="272"/>
      <c r="P269" s="272"/>
      <c r="Q269" s="272"/>
      <c r="R269" s="272"/>
      <c r="S269" s="272"/>
      <c r="T269" s="272"/>
      <c r="U269" s="272"/>
      <c r="V269" s="272"/>
      <c r="W269" s="272"/>
      <c r="X269" s="272"/>
      <c r="Y269" s="272"/>
      <c r="Z269" s="272"/>
    </row>
    <row r="270" spans="1:26" ht="15.75" customHeight="1">
      <c r="A270" s="40"/>
      <c r="B270" s="40"/>
      <c r="C270" s="40"/>
      <c r="D270" s="40"/>
      <c r="E270" s="40"/>
      <c r="F270" s="40"/>
      <c r="G270" s="40"/>
      <c r="H270" s="272"/>
      <c r="I270" s="272"/>
      <c r="J270" s="272"/>
      <c r="K270" s="272"/>
      <c r="L270" s="272"/>
      <c r="M270" s="272"/>
      <c r="N270" s="272"/>
      <c r="O270" s="272"/>
      <c r="P270" s="272"/>
      <c r="Q270" s="272"/>
      <c r="R270" s="272"/>
      <c r="S270" s="272"/>
      <c r="T270" s="272"/>
      <c r="U270" s="272"/>
      <c r="V270" s="272"/>
      <c r="W270" s="272"/>
      <c r="X270" s="272"/>
      <c r="Y270" s="272"/>
      <c r="Z270" s="272"/>
    </row>
    <row r="271" spans="1:26" ht="15.75" customHeight="1">
      <c r="A271" s="40"/>
      <c r="B271" s="40"/>
      <c r="C271" s="40"/>
      <c r="D271" s="40"/>
      <c r="E271" s="40"/>
      <c r="F271" s="40"/>
      <c r="G271" s="40"/>
      <c r="H271" s="272"/>
      <c r="I271" s="272"/>
      <c r="J271" s="272"/>
      <c r="K271" s="272"/>
      <c r="L271" s="272"/>
      <c r="M271" s="272"/>
      <c r="N271" s="272"/>
      <c r="O271" s="272"/>
      <c r="P271" s="272"/>
      <c r="Q271" s="272"/>
      <c r="R271" s="272"/>
      <c r="S271" s="272"/>
      <c r="T271" s="272"/>
      <c r="U271" s="272"/>
      <c r="V271" s="272"/>
      <c r="W271" s="272"/>
      <c r="X271" s="272"/>
      <c r="Y271" s="272"/>
      <c r="Z271" s="272"/>
    </row>
    <row r="272" spans="1:26" ht="15.75" customHeight="1">
      <c r="A272" s="40"/>
      <c r="B272" s="40"/>
      <c r="C272" s="40"/>
      <c r="D272" s="40"/>
      <c r="E272" s="40"/>
      <c r="F272" s="40"/>
      <c r="G272" s="40"/>
      <c r="H272" s="272"/>
      <c r="I272" s="272"/>
      <c r="J272" s="272"/>
      <c r="K272" s="272"/>
      <c r="L272" s="272"/>
      <c r="M272" s="272"/>
      <c r="N272" s="272"/>
      <c r="O272" s="272"/>
      <c r="P272" s="272"/>
      <c r="Q272" s="272"/>
      <c r="R272" s="272"/>
      <c r="S272" s="272"/>
      <c r="T272" s="272"/>
      <c r="U272" s="272"/>
      <c r="V272" s="272"/>
      <c r="W272" s="272"/>
      <c r="X272" s="272"/>
      <c r="Y272" s="272"/>
      <c r="Z272" s="272"/>
    </row>
    <row r="273" spans="1:26" ht="15.75" customHeight="1">
      <c r="A273" s="40"/>
      <c r="B273" s="40"/>
      <c r="C273" s="40"/>
      <c r="D273" s="40"/>
      <c r="E273" s="40"/>
      <c r="F273" s="40"/>
      <c r="G273" s="40"/>
      <c r="H273" s="272"/>
      <c r="I273" s="272"/>
      <c r="J273" s="272"/>
      <c r="K273" s="272"/>
      <c r="L273" s="272"/>
      <c r="M273" s="272"/>
      <c r="N273" s="272"/>
      <c r="O273" s="272"/>
      <c r="P273" s="272"/>
      <c r="Q273" s="272"/>
      <c r="R273" s="272"/>
      <c r="S273" s="272"/>
      <c r="T273" s="272"/>
      <c r="U273" s="272"/>
      <c r="V273" s="272"/>
      <c r="W273" s="272"/>
      <c r="X273" s="272"/>
      <c r="Y273" s="272"/>
      <c r="Z273" s="272"/>
    </row>
    <row r="274" spans="1:26" ht="15.75" customHeight="1">
      <c r="A274" s="40"/>
      <c r="B274" s="40"/>
      <c r="C274" s="40"/>
      <c r="D274" s="40"/>
      <c r="E274" s="40"/>
      <c r="F274" s="40"/>
      <c r="G274" s="40"/>
      <c r="H274" s="272"/>
      <c r="I274" s="272"/>
      <c r="J274" s="272"/>
      <c r="K274" s="272"/>
      <c r="L274" s="272"/>
      <c r="M274" s="272"/>
      <c r="N274" s="272"/>
      <c r="O274" s="272"/>
      <c r="P274" s="272"/>
      <c r="Q274" s="272"/>
      <c r="R274" s="272"/>
      <c r="S274" s="272"/>
      <c r="T274" s="272"/>
      <c r="U274" s="272"/>
      <c r="V274" s="272"/>
      <c r="W274" s="272"/>
      <c r="X274" s="272"/>
      <c r="Y274" s="272"/>
      <c r="Z274" s="272"/>
    </row>
    <row r="275" spans="1:26" ht="15.75" customHeight="1">
      <c r="A275" s="40"/>
      <c r="B275" s="40"/>
      <c r="C275" s="40"/>
      <c r="D275" s="40"/>
      <c r="E275" s="40"/>
      <c r="F275" s="40"/>
      <c r="G275" s="40"/>
      <c r="H275" s="272"/>
      <c r="I275" s="272"/>
      <c r="J275" s="272"/>
      <c r="K275" s="272"/>
      <c r="L275" s="272"/>
      <c r="M275" s="272"/>
      <c r="N275" s="272"/>
      <c r="O275" s="272"/>
      <c r="P275" s="272"/>
      <c r="Q275" s="272"/>
      <c r="R275" s="272"/>
      <c r="S275" s="272"/>
      <c r="T275" s="272"/>
      <c r="U275" s="272"/>
      <c r="V275" s="272"/>
      <c r="W275" s="272"/>
      <c r="X275" s="272"/>
      <c r="Y275" s="272"/>
      <c r="Z275" s="272"/>
    </row>
    <row r="276" spans="1:26" ht="15.75" customHeight="1">
      <c r="A276" s="40"/>
      <c r="B276" s="40"/>
      <c r="C276" s="40"/>
      <c r="D276" s="40"/>
      <c r="E276" s="40"/>
      <c r="F276" s="40"/>
      <c r="G276" s="40"/>
      <c r="H276" s="272"/>
      <c r="I276" s="272"/>
      <c r="J276" s="272"/>
      <c r="K276" s="272"/>
      <c r="L276" s="272"/>
      <c r="M276" s="272"/>
      <c r="N276" s="272"/>
      <c r="O276" s="272"/>
      <c r="P276" s="272"/>
      <c r="Q276" s="272"/>
      <c r="R276" s="272"/>
      <c r="S276" s="272"/>
      <c r="T276" s="272"/>
      <c r="U276" s="272"/>
      <c r="V276" s="272"/>
      <c r="W276" s="272"/>
      <c r="X276" s="272"/>
      <c r="Y276" s="272"/>
      <c r="Z276" s="272"/>
    </row>
    <row r="277" spans="1:26" ht="15.75" customHeight="1">
      <c r="A277" s="40"/>
      <c r="B277" s="40"/>
      <c r="C277" s="40"/>
      <c r="D277" s="40"/>
      <c r="E277" s="40"/>
      <c r="F277" s="40"/>
      <c r="G277" s="40"/>
      <c r="H277" s="272"/>
      <c r="I277" s="272"/>
      <c r="J277" s="272"/>
      <c r="K277" s="272"/>
      <c r="L277" s="272"/>
      <c r="M277" s="272"/>
      <c r="N277" s="272"/>
      <c r="O277" s="272"/>
      <c r="P277" s="272"/>
      <c r="Q277" s="272"/>
      <c r="R277" s="272"/>
      <c r="S277" s="272"/>
      <c r="T277" s="272"/>
      <c r="U277" s="272"/>
      <c r="V277" s="272"/>
      <c r="W277" s="272"/>
      <c r="X277" s="272"/>
      <c r="Y277" s="272"/>
      <c r="Z277" s="272"/>
    </row>
    <row r="278" spans="1:26" ht="15.75" customHeight="1">
      <c r="A278" s="40"/>
      <c r="B278" s="40"/>
      <c r="C278" s="40"/>
      <c r="D278" s="40"/>
      <c r="E278" s="40"/>
      <c r="F278" s="40"/>
      <c r="G278" s="40"/>
      <c r="H278" s="272"/>
      <c r="I278" s="272"/>
      <c r="J278" s="272"/>
      <c r="K278" s="272"/>
      <c r="L278" s="272"/>
      <c r="M278" s="272"/>
      <c r="N278" s="272"/>
      <c r="O278" s="272"/>
      <c r="P278" s="272"/>
      <c r="Q278" s="272"/>
      <c r="R278" s="272"/>
      <c r="S278" s="272"/>
      <c r="T278" s="272"/>
      <c r="U278" s="272"/>
      <c r="V278" s="272"/>
      <c r="W278" s="272"/>
      <c r="X278" s="272"/>
      <c r="Y278" s="272"/>
      <c r="Z278" s="272"/>
    </row>
    <row r="279" spans="1:26" ht="15.75" customHeight="1">
      <c r="A279" s="40"/>
      <c r="B279" s="40"/>
      <c r="C279" s="40"/>
      <c r="D279" s="40"/>
      <c r="E279" s="40"/>
      <c r="F279" s="40"/>
      <c r="G279" s="40"/>
      <c r="H279" s="272"/>
      <c r="I279" s="272"/>
      <c r="J279" s="272"/>
      <c r="K279" s="272"/>
      <c r="L279" s="272"/>
      <c r="M279" s="272"/>
      <c r="N279" s="272"/>
      <c r="O279" s="272"/>
      <c r="P279" s="272"/>
      <c r="Q279" s="272"/>
      <c r="R279" s="272"/>
      <c r="S279" s="272"/>
      <c r="T279" s="272"/>
      <c r="U279" s="272"/>
      <c r="V279" s="272"/>
      <c r="W279" s="272"/>
      <c r="X279" s="272"/>
      <c r="Y279" s="272"/>
      <c r="Z279" s="272"/>
    </row>
    <row r="280" spans="1:26" ht="15.75" customHeight="1">
      <c r="A280" s="40"/>
      <c r="B280" s="40"/>
      <c r="C280" s="40"/>
      <c r="D280" s="40"/>
      <c r="E280" s="40"/>
      <c r="F280" s="40"/>
      <c r="G280" s="40"/>
      <c r="H280" s="272"/>
      <c r="I280" s="272"/>
      <c r="J280" s="272"/>
      <c r="K280" s="272"/>
      <c r="L280" s="272"/>
      <c r="M280" s="272"/>
      <c r="N280" s="272"/>
      <c r="O280" s="272"/>
      <c r="P280" s="272"/>
      <c r="Q280" s="272"/>
      <c r="R280" s="272"/>
      <c r="S280" s="272"/>
      <c r="T280" s="272"/>
      <c r="U280" s="272"/>
      <c r="V280" s="272"/>
      <c r="W280" s="272"/>
      <c r="X280" s="272"/>
      <c r="Y280" s="272"/>
      <c r="Z280" s="272"/>
    </row>
    <row r="281" spans="1:26" ht="15.75" customHeight="1">
      <c r="A281" s="40"/>
      <c r="B281" s="40"/>
      <c r="C281" s="40"/>
      <c r="D281" s="40"/>
      <c r="E281" s="40"/>
      <c r="F281" s="40"/>
      <c r="G281" s="40"/>
      <c r="H281" s="272"/>
      <c r="I281" s="272"/>
      <c r="J281" s="272"/>
      <c r="K281" s="272"/>
      <c r="L281" s="272"/>
      <c r="M281" s="272"/>
      <c r="N281" s="272"/>
      <c r="O281" s="272"/>
      <c r="P281" s="272"/>
      <c r="Q281" s="272"/>
      <c r="R281" s="272"/>
      <c r="S281" s="272"/>
      <c r="T281" s="272"/>
      <c r="U281" s="272"/>
      <c r="V281" s="272"/>
      <c r="W281" s="272"/>
      <c r="X281" s="272"/>
      <c r="Y281" s="272"/>
      <c r="Z281" s="272"/>
    </row>
    <row r="282" spans="1:26" ht="15.75" customHeight="1">
      <c r="A282" s="40"/>
      <c r="B282" s="40"/>
      <c r="C282" s="40"/>
      <c r="D282" s="40"/>
      <c r="E282" s="40"/>
      <c r="F282" s="40"/>
      <c r="G282" s="40"/>
      <c r="H282" s="272"/>
      <c r="I282" s="272"/>
      <c r="J282" s="272"/>
      <c r="K282" s="272"/>
      <c r="L282" s="272"/>
      <c r="M282" s="272"/>
      <c r="N282" s="272"/>
      <c r="O282" s="272"/>
      <c r="P282" s="272"/>
      <c r="Q282" s="272"/>
      <c r="R282" s="272"/>
      <c r="S282" s="272"/>
      <c r="T282" s="272"/>
      <c r="U282" s="272"/>
      <c r="V282" s="272"/>
      <c r="W282" s="272"/>
      <c r="X282" s="272"/>
      <c r="Y282" s="272"/>
      <c r="Z282" s="272"/>
    </row>
    <row r="283" spans="1:26" ht="15.75" customHeight="1">
      <c r="A283" s="40"/>
      <c r="B283" s="40"/>
      <c r="C283" s="40"/>
      <c r="D283" s="40"/>
      <c r="E283" s="40"/>
      <c r="F283" s="40"/>
      <c r="G283" s="40"/>
      <c r="H283" s="272"/>
      <c r="I283" s="272"/>
      <c r="J283" s="272"/>
      <c r="K283" s="272"/>
      <c r="L283" s="272"/>
      <c r="M283" s="272"/>
      <c r="N283" s="272"/>
      <c r="O283" s="272"/>
      <c r="P283" s="272"/>
      <c r="Q283" s="272"/>
      <c r="R283" s="272"/>
      <c r="S283" s="272"/>
      <c r="T283" s="272"/>
      <c r="U283" s="272"/>
      <c r="V283" s="272"/>
      <c r="W283" s="272"/>
      <c r="X283" s="272"/>
      <c r="Y283" s="272"/>
      <c r="Z283" s="272"/>
    </row>
    <row r="284" spans="1:26" ht="15.75" customHeight="1">
      <c r="A284" s="40"/>
      <c r="B284" s="40"/>
      <c r="C284" s="40"/>
      <c r="D284" s="40"/>
      <c r="E284" s="40"/>
      <c r="F284" s="40"/>
      <c r="G284" s="40"/>
      <c r="H284" s="272"/>
      <c r="I284" s="272"/>
      <c r="J284" s="272"/>
      <c r="K284" s="272"/>
      <c r="L284" s="272"/>
      <c r="M284" s="272"/>
      <c r="N284" s="272"/>
      <c r="O284" s="272"/>
      <c r="P284" s="272"/>
      <c r="Q284" s="272"/>
      <c r="R284" s="272"/>
      <c r="S284" s="272"/>
      <c r="T284" s="272"/>
      <c r="U284" s="272"/>
      <c r="V284" s="272"/>
      <c r="W284" s="272"/>
      <c r="X284" s="272"/>
      <c r="Y284" s="272"/>
      <c r="Z284" s="272"/>
    </row>
    <row r="285" spans="1:26" ht="15.75" customHeight="1">
      <c r="A285" s="40"/>
      <c r="B285" s="40"/>
      <c r="C285" s="40"/>
      <c r="D285" s="40"/>
      <c r="E285" s="40"/>
      <c r="F285" s="40"/>
      <c r="G285" s="40"/>
      <c r="H285" s="272"/>
      <c r="I285" s="272"/>
      <c r="J285" s="272"/>
      <c r="K285" s="272"/>
      <c r="L285" s="272"/>
      <c r="M285" s="272"/>
      <c r="N285" s="272"/>
      <c r="O285" s="272"/>
      <c r="P285" s="272"/>
      <c r="Q285" s="272"/>
      <c r="R285" s="272"/>
      <c r="S285" s="272"/>
      <c r="T285" s="272"/>
      <c r="U285" s="272"/>
      <c r="V285" s="272"/>
      <c r="W285" s="272"/>
      <c r="X285" s="272"/>
      <c r="Y285" s="272"/>
      <c r="Z285" s="272"/>
    </row>
    <row r="286" spans="1:26" ht="15.75" customHeight="1">
      <c r="A286" s="40"/>
      <c r="B286" s="40"/>
      <c r="C286" s="40"/>
      <c r="D286" s="40"/>
      <c r="E286" s="40"/>
      <c r="F286" s="40"/>
      <c r="G286" s="40"/>
      <c r="H286" s="272"/>
      <c r="I286" s="272"/>
      <c r="J286" s="272"/>
      <c r="K286" s="272"/>
      <c r="L286" s="272"/>
      <c r="M286" s="272"/>
      <c r="N286" s="272"/>
      <c r="O286" s="272"/>
      <c r="P286" s="272"/>
      <c r="Q286" s="272"/>
      <c r="R286" s="272"/>
      <c r="S286" s="272"/>
      <c r="T286" s="272"/>
      <c r="U286" s="272"/>
      <c r="V286" s="272"/>
      <c r="W286" s="272"/>
      <c r="X286" s="272"/>
      <c r="Y286" s="272"/>
      <c r="Z286" s="272"/>
    </row>
    <row r="287" spans="1:26" ht="15.75" customHeight="1">
      <c r="A287" s="40"/>
      <c r="B287" s="40"/>
      <c r="C287" s="40"/>
      <c r="D287" s="40"/>
      <c r="E287" s="40"/>
      <c r="F287" s="40"/>
      <c r="G287" s="40"/>
      <c r="H287" s="272"/>
      <c r="I287" s="272"/>
      <c r="J287" s="272"/>
      <c r="K287" s="272"/>
      <c r="L287" s="272"/>
      <c r="M287" s="272"/>
      <c r="N287" s="272"/>
      <c r="O287" s="272"/>
      <c r="P287" s="272"/>
      <c r="Q287" s="272"/>
      <c r="R287" s="272"/>
      <c r="S287" s="272"/>
      <c r="T287" s="272"/>
      <c r="U287" s="272"/>
      <c r="V287" s="272"/>
      <c r="W287" s="272"/>
      <c r="X287" s="272"/>
      <c r="Y287" s="272"/>
      <c r="Z287" s="272"/>
    </row>
    <row r="288" spans="1:26" ht="15.75" customHeight="1">
      <c r="A288" s="40"/>
      <c r="B288" s="40"/>
      <c r="C288" s="40"/>
      <c r="D288" s="40"/>
      <c r="E288" s="40"/>
      <c r="F288" s="40"/>
      <c r="G288" s="40"/>
      <c r="H288" s="272"/>
      <c r="I288" s="272"/>
      <c r="J288" s="272"/>
      <c r="K288" s="272"/>
      <c r="L288" s="272"/>
      <c r="M288" s="272"/>
      <c r="N288" s="272"/>
      <c r="O288" s="272"/>
      <c r="P288" s="272"/>
      <c r="Q288" s="272"/>
      <c r="R288" s="272"/>
      <c r="S288" s="272"/>
      <c r="T288" s="272"/>
      <c r="U288" s="272"/>
      <c r="V288" s="272"/>
      <c r="W288" s="272"/>
      <c r="X288" s="272"/>
      <c r="Y288" s="272"/>
      <c r="Z288" s="272"/>
    </row>
    <row r="289" spans="1:26" ht="15.75" customHeight="1">
      <c r="A289" s="40"/>
      <c r="B289" s="40"/>
      <c r="C289" s="40"/>
      <c r="D289" s="40"/>
      <c r="E289" s="40"/>
      <c r="F289" s="40"/>
      <c r="G289" s="40"/>
      <c r="H289" s="272"/>
      <c r="I289" s="272"/>
      <c r="J289" s="272"/>
      <c r="K289" s="272"/>
      <c r="L289" s="272"/>
      <c r="M289" s="272"/>
      <c r="N289" s="272"/>
      <c r="O289" s="272"/>
      <c r="P289" s="272"/>
      <c r="Q289" s="272"/>
      <c r="R289" s="272"/>
      <c r="S289" s="272"/>
      <c r="T289" s="272"/>
      <c r="U289" s="272"/>
      <c r="V289" s="272"/>
      <c r="W289" s="272"/>
      <c r="X289" s="272"/>
      <c r="Y289" s="272"/>
      <c r="Z289" s="272"/>
    </row>
    <row r="290" spans="1:26" ht="15.75" customHeight="1">
      <c r="A290" s="40"/>
      <c r="B290" s="40"/>
      <c r="C290" s="40"/>
      <c r="D290" s="40"/>
      <c r="E290" s="40"/>
      <c r="F290" s="40"/>
      <c r="G290" s="40"/>
      <c r="H290" s="272"/>
      <c r="I290" s="272"/>
      <c r="J290" s="272"/>
      <c r="K290" s="272"/>
      <c r="L290" s="272"/>
      <c r="M290" s="272"/>
      <c r="N290" s="272"/>
      <c r="O290" s="272"/>
      <c r="P290" s="272"/>
      <c r="Q290" s="272"/>
      <c r="R290" s="272"/>
      <c r="S290" s="272"/>
      <c r="T290" s="272"/>
      <c r="U290" s="272"/>
      <c r="V290" s="272"/>
      <c r="W290" s="272"/>
      <c r="X290" s="272"/>
      <c r="Y290" s="272"/>
      <c r="Z290" s="272"/>
    </row>
    <row r="291" spans="1:26" ht="15.75" customHeight="1">
      <c r="A291" s="40"/>
      <c r="B291" s="40"/>
      <c r="C291" s="40"/>
      <c r="D291" s="40"/>
      <c r="E291" s="40"/>
      <c r="F291" s="40"/>
      <c r="G291" s="40"/>
      <c r="H291" s="272"/>
      <c r="I291" s="272"/>
      <c r="J291" s="272"/>
      <c r="K291" s="272"/>
      <c r="L291" s="272"/>
      <c r="M291" s="272"/>
      <c r="N291" s="272"/>
      <c r="O291" s="272"/>
      <c r="P291" s="272"/>
      <c r="Q291" s="272"/>
      <c r="R291" s="272"/>
      <c r="S291" s="272"/>
      <c r="T291" s="272"/>
      <c r="U291" s="272"/>
      <c r="V291" s="272"/>
      <c r="W291" s="272"/>
      <c r="X291" s="272"/>
      <c r="Y291" s="272"/>
      <c r="Z291" s="272"/>
    </row>
    <row r="292" spans="1:26" ht="15.75" customHeight="1">
      <c r="A292" s="40"/>
      <c r="B292" s="40"/>
      <c r="C292" s="40"/>
      <c r="D292" s="40"/>
      <c r="E292" s="40"/>
      <c r="F292" s="40"/>
      <c r="G292" s="40"/>
      <c r="H292" s="272"/>
      <c r="I292" s="272"/>
      <c r="J292" s="272"/>
      <c r="K292" s="272"/>
      <c r="L292" s="272"/>
      <c r="M292" s="272"/>
      <c r="N292" s="272"/>
      <c r="O292" s="272"/>
      <c r="P292" s="272"/>
      <c r="Q292" s="272"/>
      <c r="R292" s="272"/>
      <c r="S292" s="272"/>
      <c r="T292" s="272"/>
      <c r="U292" s="272"/>
      <c r="V292" s="272"/>
      <c r="W292" s="272"/>
      <c r="X292" s="272"/>
      <c r="Y292" s="272"/>
      <c r="Z292" s="272"/>
    </row>
    <row r="293" spans="1:26" ht="15.75" customHeight="1">
      <c r="A293" s="40"/>
      <c r="B293" s="40"/>
      <c r="C293" s="40"/>
      <c r="D293" s="40"/>
      <c r="E293" s="40"/>
      <c r="F293" s="40"/>
      <c r="G293" s="40"/>
      <c r="H293" s="272"/>
      <c r="I293" s="272"/>
      <c r="J293" s="272"/>
      <c r="K293" s="272"/>
      <c r="L293" s="272"/>
      <c r="M293" s="272"/>
      <c r="N293" s="272"/>
      <c r="O293" s="272"/>
      <c r="P293" s="272"/>
      <c r="Q293" s="272"/>
      <c r="R293" s="272"/>
      <c r="S293" s="272"/>
      <c r="T293" s="272"/>
      <c r="U293" s="272"/>
      <c r="V293" s="272"/>
      <c r="W293" s="272"/>
      <c r="X293" s="272"/>
      <c r="Y293" s="272"/>
      <c r="Z293" s="272"/>
    </row>
    <row r="294" spans="1:26" ht="15.75" customHeight="1">
      <c r="A294" s="40"/>
      <c r="B294" s="40"/>
      <c r="C294" s="40"/>
      <c r="D294" s="40"/>
      <c r="E294" s="40"/>
      <c r="F294" s="40"/>
      <c r="G294" s="40"/>
      <c r="H294" s="272"/>
      <c r="I294" s="272"/>
      <c r="J294" s="272"/>
      <c r="K294" s="272"/>
      <c r="L294" s="272"/>
      <c r="M294" s="272"/>
      <c r="N294" s="272"/>
      <c r="O294" s="272"/>
      <c r="P294" s="272"/>
      <c r="Q294" s="272"/>
      <c r="R294" s="272"/>
      <c r="S294" s="272"/>
      <c r="T294" s="272"/>
      <c r="U294" s="272"/>
      <c r="V294" s="272"/>
      <c r="W294" s="272"/>
      <c r="X294" s="272"/>
      <c r="Y294" s="272"/>
      <c r="Z294" s="272"/>
    </row>
    <row r="295" spans="1:26" ht="15.75" customHeight="1">
      <c r="A295" s="40"/>
      <c r="B295" s="40"/>
      <c r="C295" s="40"/>
      <c r="D295" s="40"/>
      <c r="E295" s="40"/>
      <c r="F295" s="40"/>
      <c r="G295" s="40"/>
      <c r="H295" s="272"/>
      <c r="I295" s="272"/>
      <c r="J295" s="272"/>
      <c r="K295" s="272"/>
      <c r="L295" s="272"/>
      <c r="M295" s="272"/>
      <c r="N295" s="272"/>
      <c r="O295" s="272"/>
      <c r="P295" s="272"/>
      <c r="Q295" s="272"/>
      <c r="R295" s="272"/>
      <c r="S295" s="272"/>
      <c r="T295" s="272"/>
      <c r="U295" s="272"/>
      <c r="V295" s="272"/>
      <c r="W295" s="272"/>
      <c r="X295" s="272"/>
      <c r="Y295" s="272"/>
      <c r="Z295" s="272"/>
    </row>
    <row r="296" spans="1:26" ht="15.75" customHeight="1">
      <c r="A296" s="40"/>
      <c r="B296" s="40"/>
      <c r="C296" s="40"/>
      <c r="D296" s="40"/>
      <c r="E296" s="40"/>
      <c r="F296" s="40"/>
      <c r="G296" s="40"/>
      <c r="H296" s="272"/>
      <c r="I296" s="272"/>
      <c r="J296" s="272"/>
      <c r="K296" s="272"/>
      <c r="L296" s="272"/>
      <c r="M296" s="272"/>
      <c r="N296" s="272"/>
      <c r="O296" s="272"/>
      <c r="P296" s="272"/>
      <c r="Q296" s="272"/>
      <c r="R296" s="272"/>
      <c r="S296" s="272"/>
      <c r="T296" s="272"/>
      <c r="U296" s="272"/>
      <c r="V296" s="272"/>
      <c r="W296" s="272"/>
      <c r="X296" s="272"/>
      <c r="Y296" s="272"/>
      <c r="Z296" s="272"/>
    </row>
    <row r="297" spans="1:26" ht="15.75" customHeight="1">
      <c r="A297" s="40"/>
      <c r="B297" s="40"/>
      <c r="C297" s="40"/>
      <c r="D297" s="40"/>
      <c r="E297" s="40"/>
      <c r="F297" s="40"/>
      <c r="G297" s="40"/>
      <c r="H297" s="272"/>
      <c r="I297" s="272"/>
      <c r="J297" s="272"/>
      <c r="K297" s="272"/>
      <c r="L297" s="272"/>
      <c r="M297" s="272"/>
      <c r="N297" s="272"/>
      <c r="O297" s="272"/>
      <c r="P297" s="272"/>
      <c r="Q297" s="272"/>
      <c r="R297" s="272"/>
      <c r="S297" s="272"/>
      <c r="T297" s="272"/>
      <c r="U297" s="272"/>
      <c r="V297" s="272"/>
      <c r="W297" s="272"/>
      <c r="X297" s="272"/>
      <c r="Y297" s="272"/>
      <c r="Z297" s="272"/>
    </row>
    <row r="298" spans="1:26" ht="15.75" customHeight="1">
      <c r="A298" s="40"/>
      <c r="B298" s="40"/>
      <c r="C298" s="40"/>
      <c r="D298" s="40"/>
      <c r="E298" s="40"/>
      <c r="F298" s="40"/>
      <c r="G298" s="40"/>
      <c r="H298" s="272"/>
      <c r="I298" s="272"/>
      <c r="J298" s="272"/>
      <c r="K298" s="272"/>
      <c r="L298" s="272"/>
      <c r="M298" s="272"/>
      <c r="N298" s="272"/>
      <c r="O298" s="272"/>
      <c r="P298" s="272"/>
      <c r="Q298" s="272"/>
      <c r="R298" s="272"/>
      <c r="S298" s="272"/>
      <c r="T298" s="272"/>
      <c r="U298" s="272"/>
      <c r="V298" s="272"/>
      <c r="W298" s="272"/>
      <c r="X298" s="272"/>
      <c r="Y298" s="272"/>
      <c r="Z298" s="272"/>
    </row>
    <row r="299" spans="1:26" ht="15.75" customHeight="1">
      <c r="A299" s="40"/>
      <c r="B299" s="40"/>
      <c r="C299" s="40"/>
      <c r="D299" s="40"/>
      <c r="E299" s="40"/>
      <c r="F299" s="40"/>
      <c r="G299" s="40"/>
      <c r="H299" s="272"/>
      <c r="I299" s="272"/>
      <c r="J299" s="272"/>
      <c r="K299" s="272"/>
      <c r="L299" s="272"/>
      <c r="M299" s="272"/>
      <c r="N299" s="272"/>
      <c r="O299" s="272"/>
      <c r="P299" s="272"/>
      <c r="Q299" s="272"/>
      <c r="R299" s="272"/>
      <c r="S299" s="272"/>
      <c r="T299" s="272"/>
      <c r="U299" s="272"/>
      <c r="V299" s="272"/>
      <c r="W299" s="272"/>
      <c r="X299" s="272"/>
      <c r="Y299" s="272"/>
      <c r="Z299" s="272"/>
    </row>
    <row r="300" spans="1:26" ht="15.75" customHeight="1">
      <c r="A300" s="40"/>
      <c r="B300" s="40"/>
      <c r="C300" s="40"/>
      <c r="D300" s="40"/>
      <c r="E300" s="40"/>
      <c r="F300" s="40"/>
      <c r="G300" s="40"/>
      <c r="H300" s="272"/>
      <c r="I300" s="272"/>
      <c r="J300" s="272"/>
      <c r="K300" s="272"/>
      <c r="L300" s="272"/>
      <c r="M300" s="272"/>
      <c r="N300" s="272"/>
      <c r="O300" s="272"/>
      <c r="P300" s="272"/>
      <c r="Q300" s="272"/>
      <c r="R300" s="272"/>
      <c r="S300" s="272"/>
      <c r="T300" s="272"/>
      <c r="U300" s="272"/>
      <c r="V300" s="272"/>
      <c r="W300" s="272"/>
      <c r="X300" s="272"/>
      <c r="Y300" s="272"/>
      <c r="Z300" s="272"/>
    </row>
    <row r="301" spans="1:26" ht="15.75" customHeight="1">
      <c r="A301" s="40"/>
      <c r="B301" s="40"/>
      <c r="C301" s="40"/>
      <c r="D301" s="40"/>
      <c r="E301" s="40"/>
      <c r="F301" s="40"/>
      <c r="G301" s="40"/>
      <c r="H301" s="272"/>
      <c r="I301" s="272"/>
      <c r="J301" s="272"/>
      <c r="K301" s="272"/>
      <c r="L301" s="272"/>
      <c r="M301" s="272"/>
      <c r="N301" s="272"/>
      <c r="O301" s="272"/>
      <c r="P301" s="272"/>
      <c r="Q301" s="272"/>
      <c r="R301" s="272"/>
      <c r="S301" s="272"/>
      <c r="T301" s="272"/>
      <c r="U301" s="272"/>
      <c r="V301" s="272"/>
      <c r="W301" s="272"/>
      <c r="X301" s="272"/>
      <c r="Y301" s="272"/>
      <c r="Z301" s="272"/>
    </row>
    <row r="302" spans="1:26" ht="15.75" customHeight="1">
      <c r="A302" s="40"/>
      <c r="B302" s="40"/>
      <c r="C302" s="40"/>
      <c r="D302" s="40"/>
      <c r="E302" s="40"/>
      <c r="F302" s="40"/>
      <c r="G302" s="40"/>
      <c r="H302" s="272"/>
      <c r="I302" s="272"/>
      <c r="J302" s="272"/>
      <c r="K302" s="272"/>
      <c r="L302" s="272"/>
      <c r="M302" s="272"/>
      <c r="N302" s="272"/>
      <c r="O302" s="272"/>
      <c r="P302" s="272"/>
      <c r="Q302" s="272"/>
      <c r="R302" s="272"/>
      <c r="S302" s="272"/>
      <c r="T302" s="272"/>
      <c r="U302" s="272"/>
      <c r="V302" s="272"/>
      <c r="W302" s="272"/>
      <c r="X302" s="272"/>
      <c r="Y302" s="272"/>
      <c r="Z302" s="272"/>
    </row>
    <row r="303" spans="1:26" ht="15.75" customHeight="1">
      <c r="A303" s="40"/>
      <c r="B303" s="40"/>
      <c r="C303" s="40"/>
      <c r="D303" s="40"/>
      <c r="E303" s="40"/>
      <c r="F303" s="40"/>
      <c r="G303" s="40"/>
      <c r="H303" s="272"/>
      <c r="I303" s="272"/>
      <c r="J303" s="272"/>
      <c r="K303" s="272"/>
      <c r="L303" s="272"/>
      <c r="M303" s="272"/>
      <c r="N303" s="272"/>
      <c r="O303" s="272"/>
      <c r="P303" s="272"/>
      <c r="Q303" s="272"/>
      <c r="R303" s="272"/>
      <c r="S303" s="272"/>
      <c r="T303" s="272"/>
      <c r="U303" s="272"/>
      <c r="V303" s="272"/>
      <c r="W303" s="272"/>
      <c r="X303" s="272"/>
      <c r="Y303" s="272"/>
      <c r="Z303" s="272"/>
    </row>
    <row r="304" spans="1:26" ht="15.75" customHeight="1">
      <c r="A304" s="40"/>
      <c r="B304" s="40"/>
      <c r="C304" s="40"/>
      <c r="D304" s="40"/>
      <c r="E304" s="40"/>
      <c r="F304" s="40"/>
      <c r="G304" s="40"/>
      <c r="H304" s="272"/>
      <c r="I304" s="272"/>
      <c r="J304" s="272"/>
      <c r="K304" s="272"/>
      <c r="L304" s="272"/>
      <c r="M304" s="272"/>
      <c r="N304" s="272"/>
      <c r="O304" s="272"/>
      <c r="P304" s="272"/>
      <c r="Q304" s="272"/>
      <c r="R304" s="272"/>
      <c r="S304" s="272"/>
      <c r="T304" s="272"/>
      <c r="U304" s="272"/>
      <c r="V304" s="272"/>
      <c r="W304" s="272"/>
      <c r="X304" s="272"/>
      <c r="Y304" s="272"/>
      <c r="Z304" s="272"/>
    </row>
    <row r="305" spans="1:26" ht="15.75" customHeight="1">
      <c r="A305" s="40"/>
      <c r="B305" s="40"/>
      <c r="C305" s="40"/>
      <c r="D305" s="40"/>
      <c r="E305" s="40"/>
      <c r="F305" s="40"/>
      <c r="G305" s="40"/>
      <c r="H305" s="272"/>
      <c r="I305" s="272"/>
      <c r="J305" s="272"/>
      <c r="K305" s="272"/>
      <c r="L305" s="272"/>
      <c r="M305" s="272"/>
      <c r="N305" s="272"/>
      <c r="O305" s="272"/>
      <c r="P305" s="272"/>
      <c r="Q305" s="272"/>
      <c r="R305" s="272"/>
      <c r="S305" s="272"/>
      <c r="T305" s="272"/>
      <c r="U305" s="272"/>
      <c r="V305" s="272"/>
      <c r="W305" s="272"/>
      <c r="X305" s="272"/>
      <c r="Y305" s="272"/>
      <c r="Z305" s="272"/>
    </row>
    <row r="306" spans="1:26" ht="15.75" customHeight="1">
      <c r="A306" s="40"/>
      <c r="B306" s="40"/>
      <c r="C306" s="40"/>
      <c r="D306" s="40"/>
      <c r="E306" s="40"/>
      <c r="F306" s="40"/>
      <c r="G306" s="40"/>
      <c r="H306" s="272"/>
      <c r="I306" s="272"/>
      <c r="J306" s="272"/>
      <c r="K306" s="272"/>
      <c r="L306" s="272"/>
      <c r="M306" s="272"/>
      <c r="N306" s="272"/>
      <c r="O306" s="272"/>
      <c r="P306" s="272"/>
      <c r="Q306" s="272"/>
      <c r="R306" s="272"/>
      <c r="S306" s="272"/>
      <c r="T306" s="272"/>
      <c r="U306" s="272"/>
      <c r="V306" s="272"/>
      <c r="W306" s="272"/>
      <c r="X306" s="272"/>
      <c r="Y306" s="272"/>
      <c r="Z306" s="272"/>
    </row>
    <row r="307" spans="1:26" ht="15.75" customHeight="1">
      <c r="A307" s="40"/>
      <c r="B307" s="40"/>
      <c r="C307" s="40"/>
      <c r="D307" s="40"/>
      <c r="E307" s="40"/>
      <c r="F307" s="40"/>
      <c r="G307" s="40"/>
      <c r="H307" s="272"/>
      <c r="I307" s="272"/>
      <c r="J307" s="272"/>
      <c r="K307" s="272"/>
      <c r="L307" s="272"/>
      <c r="M307" s="272"/>
      <c r="N307" s="272"/>
      <c r="O307" s="272"/>
      <c r="P307" s="272"/>
      <c r="Q307" s="272"/>
      <c r="R307" s="272"/>
      <c r="S307" s="272"/>
      <c r="T307" s="272"/>
      <c r="U307" s="272"/>
      <c r="V307" s="272"/>
      <c r="W307" s="272"/>
      <c r="X307" s="272"/>
      <c r="Y307" s="272"/>
      <c r="Z307" s="272"/>
    </row>
    <row r="308" spans="1:26" ht="15.75" customHeight="1">
      <c r="A308" s="40"/>
      <c r="B308" s="40"/>
      <c r="C308" s="40"/>
      <c r="D308" s="40"/>
      <c r="E308" s="40"/>
      <c r="F308" s="40"/>
      <c r="G308" s="40"/>
      <c r="H308" s="272"/>
      <c r="I308" s="272"/>
      <c r="J308" s="272"/>
      <c r="K308" s="272"/>
      <c r="L308" s="272"/>
      <c r="M308" s="272"/>
      <c r="N308" s="272"/>
      <c r="O308" s="272"/>
      <c r="P308" s="272"/>
      <c r="Q308" s="272"/>
      <c r="R308" s="272"/>
      <c r="S308" s="272"/>
      <c r="T308" s="272"/>
      <c r="U308" s="272"/>
      <c r="V308" s="272"/>
      <c r="W308" s="272"/>
      <c r="X308" s="272"/>
      <c r="Y308" s="272"/>
      <c r="Z308" s="272"/>
    </row>
    <row r="309" spans="1:26" ht="15.75" customHeight="1">
      <c r="A309" s="40"/>
      <c r="B309" s="40"/>
      <c r="C309" s="40"/>
      <c r="D309" s="40"/>
      <c r="E309" s="40"/>
      <c r="F309" s="40"/>
      <c r="G309" s="40"/>
      <c r="H309" s="272"/>
      <c r="I309" s="272"/>
      <c r="J309" s="272"/>
      <c r="K309" s="272"/>
      <c r="L309" s="272"/>
      <c r="M309" s="272"/>
      <c r="N309" s="272"/>
      <c r="O309" s="272"/>
      <c r="P309" s="272"/>
      <c r="Q309" s="272"/>
      <c r="R309" s="272"/>
      <c r="S309" s="272"/>
      <c r="T309" s="272"/>
      <c r="U309" s="272"/>
      <c r="V309" s="272"/>
      <c r="W309" s="272"/>
      <c r="X309" s="272"/>
      <c r="Y309" s="272"/>
      <c r="Z309" s="272"/>
    </row>
    <row r="310" spans="1:26" ht="15.75" customHeight="1">
      <c r="A310" s="40"/>
      <c r="B310" s="40"/>
      <c r="C310" s="40"/>
      <c r="D310" s="40"/>
      <c r="E310" s="40"/>
      <c r="F310" s="40"/>
      <c r="G310" s="40"/>
      <c r="H310" s="272"/>
      <c r="I310" s="272"/>
      <c r="J310" s="272"/>
      <c r="K310" s="272"/>
      <c r="L310" s="272"/>
      <c r="M310" s="272"/>
      <c r="N310" s="272"/>
      <c r="O310" s="272"/>
      <c r="P310" s="272"/>
      <c r="Q310" s="272"/>
      <c r="R310" s="272"/>
      <c r="S310" s="272"/>
      <c r="T310" s="272"/>
      <c r="U310" s="272"/>
      <c r="V310" s="272"/>
      <c r="W310" s="272"/>
      <c r="X310" s="272"/>
      <c r="Y310" s="272"/>
      <c r="Z310" s="272"/>
    </row>
    <row r="311" spans="1:26" ht="15.75" customHeight="1">
      <c r="A311" s="40"/>
      <c r="B311" s="40"/>
      <c r="C311" s="40"/>
      <c r="D311" s="40"/>
      <c r="E311" s="40"/>
      <c r="F311" s="40"/>
      <c r="G311" s="40"/>
      <c r="H311" s="272"/>
      <c r="I311" s="272"/>
      <c r="J311" s="272"/>
      <c r="K311" s="272"/>
      <c r="L311" s="272"/>
      <c r="M311" s="272"/>
      <c r="N311" s="272"/>
      <c r="O311" s="272"/>
      <c r="P311" s="272"/>
      <c r="Q311" s="272"/>
      <c r="R311" s="272"/>
      <c r="S311" s="272"/>
      <c r="T311" s="272"/>
      <c r="U311" s="272"/>
      <c r="V311" s="272"/>
      <c r="W311" s="272"/>
      <c r="X311" s="272"/>
      <c r="Y311" s="272"/>
      <c r="Z311" s="272"/>
    </row>
    <row r="312" spans="1:26" ht="15.75" customHeight="1">
      <c r="A312" s="40"/>
      <c r="B312" s="40"/>
      <c r="C312" s="40"/>
      <c r="D312" s="40"/>
      <c r="E312" s="40"/>
      <c r="F312" s="40"/>
      <c r="G312" s="40"/>
      <c r="H312" s="272"/>
      <c r="I312" s="272"/>
      <c r="J312" s="272"/>
      <c r="K312" s="272"/>
      <c r="L312" s="272"/>
      <c r="M312" s="272"/>
      <c r="N312" s="272"/>
      <c r="O312" s="272"/>
      <c r="P312" s="272"/>
      <c r="Q312" s="272"/>
      <c r="R312" s="272"/>
      <c r="S312" s="272"/>
      <c r="T312" s="272"/>
      <c r="U312" s="272"/>
      <c r="V312" s="272"/>
      <c r="W312" s="272"/>
      <c r="X312" s="272"/>
      <c r="Y312" s="272"/>
      <c r="Z312" s="272"/>
    </row>
    <row r="313" spans="1:26" ht="15.75" customHeight="1">
      <c r="A313" s="40"/>
      <c r="B313" s="40"/>
      <c r="C313" s="40"/>
      <c r="D313" s="40"/>
      <c r="E313" s="40"/>
      <c r="F313" s="40"/>
      <c r="G313" s="40"/>
      <c r="H313" s="272"/>
      <c r="I313" s="272"/>
      <c r="J313" s="272"/>
      <c r="K313" s="272"/>
      <c r="L313" s="272"/>
      <c r="M313" s="272"/>
      <c r="N313" s="272"/>
      <c r="O313" s="272"/>
      <c r="P313" s="272"/>
      <c r="Q313" s="272"/>
      <c r="R313" s="272"/>
      <c r="S313" s="272"/>
      <c r="T313" s="272"/>
      <c r="U313" s="272"/>
      <c r="V313" s="272"/>
      <c r="W313" s="272"/>
      <c r="X313" s="272"/>
      <c r="Y313" s="272"/>
      <c r="Z313" s="272"/>
    </row>
    <row r="314" spans="1:26" ht="15.75" customHeight="1">
      <c r="A314" s="40"/>
      <c r="B314" s="40"/>
      <c r="C314" s="40"/>
      <c r="D314" s="40"/>
      <c r="E314" s="40"/>
      <c r="F314" s="40"/>
      <c r="G314" s="40"/>
      <c r="H314" s="272"/>
      <c r="I314" s="272"/>
      <c r="J314" s="272"/>
      <c r="K314" s="272"/>
      <c r="L314" s="272"/>
      <c r="M314" s="272"/>
      <c r="N314" s="272"/>
      <c r="O314" s="272"/>
      <c r="P314" s="272"/>
      <c r="Q314" s="272"/>
      <c r="R314" s="272"/>
      <c r="S314" s="272"/>
      <c r="T314" s="272"/>
      <c r="U314" s="272"/>
      <c r="V314" s="272"/>
      <c r="W314" s="272"/>
      <c r="X314" s="272"/>
      <c r="Y314" s="272"/>
      <c r="Z314" s="272"/>
    </row>
    <row r="315" spans="1:26" ht="15.75" customHeight="1">
      <c r="A315" s="40"/>
      <c r="B315" s="40"/>
      <c r="C315" s="40"/>
      <c r="D315" s="40"/>
      <c r="E315" s="40"/>
      <c r="F315" s="40"/>
      <c r="G315" s="40"/>
      <c r="H315" s="272"/>
      <c r="I315" s="272"/>
      <c r="J315" s="272"/>
      <c r="K315" s="272"/>
      <c r="L315" s="272"/>
      <c r="M315" s="272"/>
      <c r="N315" s="272"/>
      <c r="O315" s="272"/>
      <c r="P315" s="272"/>
      <c r="Q315" s="272"/>
      <c r="R315" s="272"/>
      <c r="S315" s="272"/>
      <c r="T315" s="272"/>
      <c r="U315" s="272"/>
      <c r="V315" s="272"/>
      <c r="W315" s="272"/>
      <c r="X315" s="272"/>
      <c r="Y315" s="272"/>
      <c r="Z315" s="272"/>
    </row>
    <row r="316" spans="1:26" ht="15.75" customHeight="1">
      <c r="A316" s="40"/>
      <c r="B316" s="40"/>
      <c r="C316" s="40"/>
      <c r="D316" s="40"/>
      <c r="E316" s="40"/>
      <c r="F316" s="40"/>
      <c r="G316" s="40"/>
      <c r="H316" s="272"/>
      <c r="I316" s="272"/>
      <c r="J316" s="272"/>
      <c r="K316" s="272"/>
      <c r="L316" s="272"/>
      <c r="M316" s="272"/>
      <c r="N316" s="272"/>
      <c r="O316" s="272"/>
      <c r="P316" s="272"/>
      <c r="Q316" s="272"/>
      <c r="R316" s="272"/>
      <c r="S316" s="272"/>
      <c r="T316" s="272"/>
      <c r="U316" s="272"/>
      <c r="V316" s="272"/>
      <c r="W316" s="272"/>
      <c r="X316" s="272"/>
      <c r="Y316" s="272"/>
      <c r="Z316" s="272"/>
    </row>
    <row r="317" spans="1:26" ht="15.75" customHeight="1">
      <c r="A317" s="40"/>
      <c r="B317" s="40"/>
      <c r="C317" s="40"/>
      <c r="D317" s="40"/>
      <c r="E317" s="40"/>
      <c r="F317" s="40"/>
      <c r="G317" s="40"/>
      <c r="H317" s="272"/>
      <c r="I317" s="272"/>
      <c r="J317" s="272"/>
      <c r="K317" s="272"/>
      <c r="L317" s="272"/>
      <c r="M317" s="272"/>
      <c r="N317" s="272"/>
      <c r="O317" s="272"/>
      <c r="P317" s="272"/>
      <c r="Q317" s="272"/>
      <c r="R317" s="272"/>
      <c r="S317" s="272"/>
      <c r="T317" s="272"/>
      <c r="U317" s="272"/>
      <c r="V317" s="272"/>
      <c r="W317" s="272"/>
      <c r="X317" s="272"/>
      <c r="Y317" s="272"/>
      <c r="Z317" s="272"/>
    </row>
    <row r="318" spans="1:26" ht="15.75" customHeight="1">
      <c r="A318" s="40"/>
      <c r="B318" s="40"/>
      <c r="C318" s="40"/>
      <c r="D318" s="40"/>
      <c r="E318" s="40"/>
      <c r="F318" s="40"/>
      <c r="G318" s="40"/>
      <c r="H318" s="272"/>
      <c r="I318" s="272"/>
      <c r="J318" s="272"/>
      <c r="K318" s="272"/>
      <c r="L318" s="272"/>
      <c r="M318" s="272"/>
      <c r="N318" s="272"/>
      <c r="O318" s="272"/>
      <c r="P318" s="272"/>
      <c r="Q318" s="272"/>
      <c r="R318" s="272"/>
      <c r="S318" s="272"/>
      <c r="T318" s="272"/>
      <c r="U318" s="272"/>
      <c r="V318" s="272"/>
      <c r="W318" s="272"/>
      <c r="X318" s="272"/>
      <c r="Y318" s="272"/>
      <c r="Z318" s="272"/>
    </row>
    <row r="319" spans="1:26" ht="15.75" customHeight="1">
      <c r="A319" s="40"/>
      <c r="B319" s="40"/>
      <c r="C319" s="40"/>
      <c r="D319" s="40"/>
      <c r="E319" s="40"/>
      <c r="F319" s="40"/>
      <c r="G319" s="40"/>
      <c r="H319" s="272"/>
      <c r="I319" s="272"/>
      <c r="J319" s="272"/>
      <c r="K319" s="272"/>
      <c r="L319" s="272"/>
      <c r="M319" s="272"/>
      <c r="N319" s="272"/>
      <c r="O319" s="272"/>
      <c r="P319" s="272"/>
      <c r="Q319" s="272"/>
      <c r="R319" s="272"/>
      <c r="S319" s="272"/>
      <c r="T319" s="272"/>
      <c r="U319" s="272"/>
      <c r="V319" s="272"/>
      <c r="W319" s="272"/>
      <c r="X319" s="272"/>
      <c r="Y319" s="272"/>
      <c r="Z319" s="272"/>
    </row>
    <row r="320" spans="1:26" ht="15.75" customHeight="1">
      <c r="A320" s="40"/>
      <c r="B320" s="40"/>
      <c r="C320" s="40"/>
      <c r="D320" s="40"/>
      <c r="E320" s="40"/>
      <c r="F320" s="40"/>
      <c r="G320" s="40"/>
      <c r="H320" s="272"/>
      <c r="I320" s="272"/>
      <c r="J320" s="272"/>
      <c r="K320" s="272"/>
      <c r="L320" s="272"/>
      <c r="M320" s="272"/>
      <c r="N320" s="272"/>
      <c r="O320" s="272"/>
      <c r="P320" s="272"/>
      <c r="Q320" s="272"/>
      <c r="R320" s="272"/>
      <c r="S320" s="272"/>
      <c r="T320" s="272"/>
      <c r="U320" s="272"/>
      <c r="V320" s="272"/>
      <c r="W320" s="272"/>
      <c r="X320" s="272"/>
      <c r="Y320" s="272"/>
      <c r="Z320" s="272"/>
    </row>
    <row r="321" spans="1:26" ht="15.75" customHeight="1">
      <c r="A321" s="40"/>
      <c r="B321" s="40"/>
      <c r="C321" s="40"/>
      <c r="D321" s="40"/>
      <c r="E321" s="40"/>
      <c r="F321" s="40"/>
      <c r="G321" s="40"/>
      <c r="H321" s="272"/>
      <c r="I321" s="272"/>
      <c r="J321" s="272"/>
      <c r="K321" s="272"/>
      <c r="L321" s="272"/>
      <c r="M321" s="272"/>
      <c r="N321" s="272"/>
      <c r="O321" s="272"/>
      <c r="P321" s="272"/>
      <c r="Q321" s="272"/>
      <c r="R321" s="272"/>
      <c r="S321" s="272"/>
      <c r="T321" s="272"/>
      <c r="U321" s="272"/>
      <c r="V321" s="272"/>
      <c r="W321" s="272"/>
      <c r="X321" s="272"/>
      <c r="Y321" s="272"/>
      <c r="Z321" s="272"/>
    </row>
    <row r="322" spans="1:26" ht="15.75" customHeight="1">
      <c r="A322" s="40"/>
      <c r="B322" s="40"/>
      <c r="C322" s="40"/>
      <c r="D322" s="40"/>
      <c r="E322" s="40"/>
      <c r="F322" s="40"/>
      <c r="G322" s="40"/>
      <c r="H322" s="272"/>
      <c r="I322" s="272"/>
      <c r="J322" s="272"/>
      <c r="K322" s="272"/>
      <c r="L322" s="272"/>
      <c r="M322" s="272"/>
      <c r="N322" s="272"/>
      <c r="O322" s="272"/>
      <c r="P322" s="272"/>
      <c r="Q322" s="272"/>
      <c r="R322" s="272"/>
      <c r="S322" s="272"/>
      <c r="T322" s="272"/>
      <c r="U322" s="272"/>
      <c r="V322" s="272"/>
      <c r="W322" s="272"/>
      <c r="X322" s="272"/>
      <c r="Y322" s="272"/>
      <c r="Z322" s="272"/>
    </row>
    <row r="323" spans="1:26" ht="15.75" customHeight="1">
      <c r="A323" s="40"/>
      <c r="B323" s="40"/>
      <c r="C323" s="40"/>
      <c r="D323" s="40"/>
      <c r="E323" s="40"/>
      <c r="F323" s="40"/>
      <c r="G323" s="40"/>
      <c r="H323" s="272"/>
      <c r="I323" s="272"/>
      <c r="J323" s="272"/>
      <c r="K323" s="272"/>
      <c r="L323" s="272"/>
      <c r="M323" s="272"/>
      <c r="N323" s="272"/>
      <c r="O323" s="272"/>
      <c r="P323" s="272"/>
      <c r="Q323" s="272"/>
      <c r="R323" s="272"/>
      <c r="S323" s="272"/>
      <c r="T323" s="272"/>
      <c r="U323" s="272"/>
      <c r="V323" s="272"/>
      <c r="W323" s="272"/>
      <c r="X323" s="272"/>
      <c r="Y323" s="272"/>
      <c r="Z323" s="272"/>
    </row>
    <row r="324" spans="1:26" ht="15.75" customHeight="1">
      <c r="A324" s="40"/>
      <c r="B324" s="40"/>
      <c r="C324" s="40"/>
      <c r="D324" s="40"/>
      <c r="E324" s="40"/>
      <c r="F324" s="40"/>
      <c r="G324" s="40"/>
      <c r="H324" s="272"/>
      <c r="I324" s="272"/>
      <c r="J324" s="272"/>
      <c r="K324" s="272"/>
      <c r="L324" s="272"/>
      <c r="M324" s="272"/>
      <c r="N324" s="272"/>
      <c r="O324" s="272"/>
      <c r="P324" s="272"/>
      <c r="Q324" s="272"/>
      <c r="R324" s="272"/>
      <c r="S324" s="272"/>
      <c r="T324" s="272"/>
      <c r="U324" s="272"/>
      <c r="V324" s="272"/>
      <c r="W324" s="272"/>
      <c r="X324" s="272"/>
      <c r="Y324" s="272"/>
      <c r="Z324" s="272"/>
    </row>
    <row r="325" spans="1:26" ht="15.75" customHeight="1">
      <c r="A325" s="40"/>
      <c r="B325" s="40"/>
      <c r="C325" s="40"/>
      <c r="D325" s="40"/>
      <c r="E325" s="40"/>
      <c r="F325" s="40"/>
      <c r="G325" s="40"/>
      <c r="H325" s="272"/>
      <c r="I325" s="272"/>
      <c r="J325" s="272"/>
      <c r="K325" s="272"/>
      <c r="L325" s="272"/>
      <c r="M325" s="272"/>
      <c r="N325" s="272"/>
      <c r="O325" s="272"/>
      <c r="P325" s="272"/>
      <c r="Q325" s="272"/>
      <c r="R325" s="272"/>
      <c r="S325" s="272"/>
      <c r="T325" s="272"/>
      <c r="U325" s="272"/>
      <c r="V325" s="272"/>
      <c r="W325" s="272"/>
      <c r="X325" s="272"/>
      <c r="Y325" s="272"/>
      <c r="Z325" s="272"/>
    </row>
    <row r="326" spans="1:26" ht="15.75" customHeight="1">
      <c r="A326" s="40"/>
      <c r="B326" s="40"/>
      <c r="C326" s="40"/>
      <c r="D326" s="40"/>
      <c r="E326" s="40"/>
      <c r="F326" s="40"/>
      <c r="G326" s="40"/>
      <c r="H326" s="272"/>
      <c r="I326" s="272"/>
      <c r="J326" s="272"/>
      <c r="K326" s="272"/>
      <c r="L326" s="272"/>
      <c r="M326" s="272"/>
      <c r="N326" s="272"/>
      <c r="O326" s="272"/>
      <c r="P326" s="272"/>
      <c r="Q326" s="272"/>
      <c r="R326" s="272"/>
      <c r="S326" s="272"/>
      <c r="T326" s="272"/>
      <c r="U326" s="272"/>
      <c r="V326" s="272"/>
      <c r="W326" s="272"/>
      <c r="X326" s="272"/>
      <c r="Y326" s="272"/>
      <c r="Z326" s="272"/>
    </row>
    <row r="327" spans="1:26" ht="15.75" customHeight="1">
      <c r="A327" s="40"/>
      <c r="B327" s="40"/>
      <c r="C327" s="40"/>
      <c r="D327" s="40"/>
      <c r="E327" s="40"/>
      <c r="F327" s="40"/>
      <c r="G327" s="40"/>
      <c r="H327" s="272"/>
      <c r="I327" s="272"/>
      <c r="J327" s="272"/>
      <c r="K327" s="272"/>
      <c r="L327" s="272"/>
      <c r="M327" s="272"/>
      <c r="N327" s="272"/>
      <c r="O327" s="272"/>
      <c r="P327" s="272"/>
      <c r="Q327" s="272"/>
      <c r="R327" s="272"/>
      <c r="S327" s="272"/>
      <c r="T327" s="272"/>
      <c r="U327" s="272"/>
      <c r="V327" s="272"/>
      <c r="W327" s="272"/>
      <c r="X327" s="272"/>
      <c r="Y327" s="272"/>
      <c r="Z327" s="272"/>
    </row>
    <row r="328" spans="1:26" ht="15.75" customHeight="1">
      <c r="A328" s="40"/>
      <c r="B328" s="40"/>
      <c r="C328" s="40"/>
      <c r="D328" s="40"/>
      <c r="E328" s="40"/>
      <c r="F328" s="40"/>
      <c r="G328" s="40"/>
      <c r="H328" s="272"/>
      <c r="I328" s="272"/>
      <c r="J328" s="272"/>
      <c r="K328" s="272"/>
      <c r="L328" s="272"/>
      <c r="M328" s="272"/>
      <c r="N328" s="272"/>
      <c r="O328" s="272"/>
      <c r="P328" s="272"/>
      <c r="Q328" s="272"/>
      <c r="R328" s="272"/>
      <c r="S328" s="272"/>
      <c r="T328" s="272"/>
      <c r="U328" s="272"/>
      <c r="V328" s="272"/>
      <c r="W328" s="272"/>
      <c r="X328" s="272"/>
      <c r="Y328" s="272"/>
      <c r="Z328" s="272"/>
    </row>
    <row r="329" spans="1:26" ht="15.75" customHeight="1">
      <c r="A329" s="40"/>
      <c r="B329" s="40"/>
      <c r="C329" s="40"/>
      <c r="D329" s="40"/>
      <c r="E329" s="40"/>
      <c r="F329" s="40"/>
      <c r="G329" s="40"/>
      <c r="H329" s="272"/>
      <c r="I329" s="272"/>
      <c r="J329" s="272"/>
      <c r="K329" s="272"/>
      <c r="L329" s="272"/>
      <c r="M329" s="272"/>
      <c r="N329" s="272"/>
      <c r="O329" s="272"/>
      <c r="P329" s="272"/>
      <c r="Q329" s="272"/>
      <c r="R329" s="272"/>
      <c r="S329" s="272"/>
      <c r="T329" s="272"/>
      <c r="U329" s="272"/>
      <c r="V329" s="272"/>
      <c r="W329" s="272"/>
      <c r="X329" s="272"/>
      <c r="Y329" s="272"/>
      <c r="Z329" s="272"/>
    </row>
    <row r="330" spans="1:26" ht="15.75" customHeight="1">
      <c r="A330" s="40"/>
      <c r="B330" s="40"/>
      <c r="C330" s="40"/>
      <c r="D330" s="40"/>
      <c r="E330" s="40"/>
      <c r="F330" s="40"/>
      <c r="G330" s="40"/>
      <c r="H330" s="272"/>
      <c r="I330" s="272"/>
      <c r="J330" s="272"/>
      <c r="K330" s="272"/>
      <c r="L330" s="272"/>
      <c r="M330" s="272"/>
      <c r="N330" s="272"/>
      <c r="O330" s="272"/>
      <c r="P330" s="272"/>
      <c r="Q330" s="272"/>
      <c r="R330" s="272"/>
      <c r="S330" s="272"/>
      <c r="T330" s="272"/>
      <c r="U330" s="272"/>
      <c r="V330" s="272"/>
      <c r="W330" s="272"/>
      <c r="X330" s="272"/>
      <c r="Y330" s="272"/>
      <c r="Z330" s="272"/>
    </row>
    <row r="331" spans="1:26" ht="15.75" customHeight="1">
      <c r="A331" s="40"/>
      <c r="B331" s="40"/>
      <c r="C331" s="40"/>
      <c r="D331" s="40"/>
      <c r="E331" s="40"/>
      <c r="F331" s="40"/>
      <c r="G331" s="40"/>
      <c r="H331" s="272"/>
      <c r="I331" s="272"/>
      <c r="J331" s="272"/>
      <c r="K331" s="272"/>
      <c r="L331" s="272"/>
      <c r="M331" s="272"/>
      <c r="N331" s="272"/>
      <c r="O331" s="272"/>
      <c r="P331" s="272"/>
      <c r="Q331" s="272"/>
      <c r="R331" s="272"/>
      <c r="S331" s="272"/>
      <c r="T331" s="272"/>
      <c r="U331" s="272"/>
      <c r="V331" s="272"/>
      <c r="W331" s="272"/>
      <c r="X331" s="272"/>
      <c r="Y331" s="272"/>
      <c r="Z331" s="272"/>
    </row>
    <row r="332" spans="1:26" ht="15.75" customHeight="1">
      <c r="A332" s="40"/>
      <c r="B332" s="40"/>
      <c r="C332" s="40"/>
      <c r="D332" s="40"/>
      <c r="E332" s="40"/>
      <c r="F332" s="40"/>
      <c r="G332" s="40"/>
      <c r="H332" s="272"/>
      <c r="I332" s="272"/>
      <c r="J332" s="272"/>
      <c r="K332" s="272"/>
      <c r="L332" s="272"/>
      <c r="M332" s="272"/>
      <c r="N332" s="272"/>
      <c r="O332" s="272"/>
      <c r="P332" s="272"/>
      <c r="Q332" s="272"/>
      <c r="R332" s="272"/>
      <c r="S332" s="272"/>
      <c r="T332" s="272"/>
      <c r="U332" s="272"/>
      <c r="V332" s="272"/>
      <c r="W332" s="272"/>
      <c r="X332" s="272"/>
      <c r="Y332" s="272"/>
      <c r="Z332" s="272"/>
    </row>
    <row r="333" spans="1:26" ht="15.75" customHeight="1">
      <c r="A333" s="40"/>
      <c r="B333" s="40"/>
      <c r="C333" s="40"/>
      <c r="D333" s="40"/>
      <c r="E333" s="40"/>
      <c r="F333" s="40"/>
      <c r="G333" s="40"/>
      <c r="H333" s="272"/>
      <c r="I333" s="272"/>
      <c r="J333" s="272"/>
      <c r="K333" s="272"/>
      <c r="L333" s="272"/>
      <c r="M333" s="272"/>
      <c r="N333" s="272"/>
      <c r="O333" s="272"/>
      <c r="P333" s="272"/>
      <c r="Q333" s="272"/>
      <c r="R333" s="272"/>
      <c r="S333" s="272"/>
      <c r="T333" s="272"/>
      <c r="U333" s="272"/>
      <c r="V333" s="272"/>
      <c r="W333" s="272"/>
      <c r="X333" s="272"/>
      <c r="Y333" s="272"/>
      <c r="Z333" s="272"/>
    </row>
    <row r="334" spans="1:26" ht="15.75" customHeight="1">
      <c r="A334" s="40"/>
      <c r="B334" s="40"/>
      <c r="C334" s="40"/>
      <c r="D334" s="40"/>
      <c r="E334" s="40"/>
      <c r="F334" s="40"/>
      <c r="G334" s="40"/>
      <c r="H334" s="272"/>
      <c r="I334" s="272"/>
      <c r="J334" s="272"/>
      <c r="K334" s="272"/>
      <c r="L334" s="272"/>
      <c r="M334" s="272"/>
      <c r="N334" s="272"/>
      <c r="O334" s="272"/>
      <c r="P334" s="272"/>
      <c r="Q334" s="272"/>
      <c r="R334" s="272"/>
      <c r="S334" s="272"/>
      <c r="T334" s="272"/>
      <c r="U334" s="272"/>
      <c r="V334" s="272"/>
      <c r="W334" s="272"/>
      <c r="X334" s="272"/>
      <c r="Y334" s="272"/>
      <c r="Z334" s="272"/>
    </row>
    <row r="335" spans="1:26" ht="15.75" customHeight="1">
      <c r="A335" s="40"/>
      <c r="B335" s="40"/>
      <c r="C335" s="40"/>
      <c r="D335" s="40"/>
      <c r="E335" s="40"/>
      <c r="F335" s="40"/>
      <c r="G335" s="40"/>
      <c r="H335" s="272"/>
      <c r="I335" s="272"/>
      <c r="J335" s="272"/>
      <c r="K335" s="272"/>
      <c r="L335" s="272"/>
      <c r="M335" s="272"/>
      <c r="N335" s="272"/>
      <c r="O335" s="272"/>
      <c r="P335" s="272"/>
      <c r="Q335" s="272"/>
      <c r="R335" s="272"/>
      <c r="S335" s="272"/>
      <c r="T335" s="272"/>
      <c r="U335" s="272"/>
      <c r="V335" s="272"/>
      <c r="W335" s="272"/>
      <c r="X335" s="272"/>
      <c r="Y335" s="272"/>
      <c r="Z335" s="272"/>
    </row>
    <row r="336" spans="1:26" ht="15.75" customHeight="1">
      <c r="A336" s="40"/>
      <c r="B336" s="40"/>
      <c r="C336" s="40"/>
      <c r="D336" s="40"/>
      <c r="E336" s="40"/>
      <c r="F336" s="40"/>
      <c r="G336" s="40"/>
      <c r="H336" s="272"/>
      <c r="I336" s="272"/>
      <c r="J336" s="272"/>
      <c r="K336" s="272"/>
      <c r="L336" s="272"/>
      <c r="M336" s="272"/>
      <c r="N336" s="272"/>
      <c r="O336" s="272"/>
      <c r="P336" s="272"/>
      <c r="Q336" s="272"/>
      <c r="R336" s="272"/>
      <c r="S336" s="272"/>
      <c r="T336" s="272"/>
      <c r="U336" s="272"/>
      <c r="V336" s="272"/>
      <c r="W336" s="272"/>
      <c r="X336" s="272"/>
      <c r="Y336" s="272"/>
      <c r="Z336" s="272"/>
    </row>
    <row r="337" spans="1:26" ht="15.75" customHeight="1">
      <c r="A337" s="40"/>
      <c r="B337" s="40"/>
      <c r="C337" s="40"/>
      <c r="D337" s="40"/>
      <c r="E337" s="40"/>
      <c r="F337" s="40"/>
      <c r="G337" s="40"/>
      <c r="H337" s="272"/>
      <c r="I337" s="272"/>
      <c r="J337" s="272"/>
      <c r="K337" s="272"/>
      <c r="L337" s="272"/>
      <c r="M337" s="272"/>
      <c r="N337" s="272"/>
      <c r="O337" s="272"/>
      <c r="P337" s="272"/>
      <c r="Q337" s="272"/>
      <c r="R337" s="272"/>
      <c r="S337" s="272"/>
      <c r="T337" s="272"/>
      <c r="U337" s="272"/>
      <c r="V337" s="272"/>
      <c r="W337" s="272"/>
      <c r="X337" s="272"/>
      <c r="Y337" s="272"/>
      <c r="Z337" s="272"/>
    </row>
    <row r="338" spans="1:26" ht="15.75" customHeight="1">
      <c r="A338" s="40"/>
      <c r="B338" s="40"/>
      <c r="C338" s="40"/>
      <c r="D338" s="40"/>
      <c r="E338" s="40"/>
      <c r="F338" s="40"/>
      <c r="G338" s="40"/>
      <c r="H338" s="272"/>
      <c r="I338" s="272"/>
      <c r="J338" s="272"/>
      <c r="K338" s="272"/>
      <c r="L338" s="272"/>
      <c r="M338" s="272"/>
      <c r="N338" s="272"/>
      <c r="O338" s="272"/>
      <c r="P338" s="272"/>
      <c r="Q338" s="272"/>
      <c r="R338" s="272"/>
      <c r="S338" s="272"/>
      <c r="T338" s="272"/>
      <c r="U338" s="272"/>
      <c r="V338" s="272"/>
      <c r="W338" s="272"/>
      <c r="X338" s="272"/>
      <c r="Y338" s="272"/>
      <c r="Z338" s="272"/>
    </row>
    <row r="339" spans="1:26" ht="15.75" customHeight="1">
      <c r="A339" s="40"/>
      <c r="B339" s="40"/>
      <c r="C339" s="40"/>
      <c r="D339" s="40"/>
      <c r="E339" s="40"/>
      <c r="F339" s="40"/>
      <c r="G339" s="40"/>
      <c r="H339" s="272"/>
      <c r="I339" s="272"/>
      <c r="J339" s="272"/>
      <c r="K339" s="272"/>
      <c r="L339" s="272"/>
      <c r="M339" s="272"/>
      <c r="N339" s="272"/>
      <c r="O339" s="272"/>
      <c r="P339" s="272"/>
      <c r="Q339" s="272"/>
      <c r="R339" s="272"/>
      <c r="S339" s="272"/>
      <c r="T339" s="272"/>
      <c r="U339" s="272"/>
      <c r="V339" s="272"/>
      <c r="W339" s="272"/>
      <c r="X339" s="272"/>
      <c r="Y339" s="272"/>
      <c r="Z339" s="272"/>
    </row>
    <row r="340" spans="1:26" ht="15.75" customHeight="1">
      <c r="A340" s="40"/>
      <c r="B340" s="40"/>
      <c r="C340" s="40"/>
      <c r="D340" s="40"/>
      <c r="E340" s="40"/>
      <c r="F340" s="40"/>
      <c r="G340" s="40"/>
      <c r="H340" s="272"/>
      <c r="I340" s="272"/>
      <c r="J340" s="272"/>
      <c r="K340" s="272"/>
      <c r="L340" s="272"/>
      <c r="M340" s="272"/>
      <c r="N340" s="272"/>
      <c r="O340" s="272"/>
      <c r="P340" s="272"/>
      <c r="Q340" s="272"/>
      <c r="R340" s="272"/>
      <c r="S340" s="272"/>
      <c r="T340" s="272"/>
      <c r="U340" s="272"/>
      <c r="V340" s="272"/>
      <c r="W340" s="272"/>
      <c r="X340" s="272"/>
      <c r="Y340" s="272"/>
      <c r="Z340" s="272"/>
    </row>
    <row r="341" spans="1:26" ht="15.75" customHeight="1">
      <c r="A341" s="40"/>
      <c r="B341" s="40"/>
      <c r="C341" s="40"/>
      <c r="D341" s="40"/>
      <c r="E341" s="40"/>
      <c r="F341" s="40"/>
      <c r="G341" s="40"/>
      <c r="H341" s="272"/>
      <c r="I341" s="272"/>
      <c r="J341" s="272"/>
      <c r="K341" s="272"/>
      <c r="L341" s="272"/>
      <c r="M341" s="272"/>
      <c r="N341" s="272"/>
      <c r="O341" s="272"/>
      <c r="P341" s="272"/>
      <c r="Q341" s="272"/>
      <c r="R341" s="272"/>
      <c r="S341" s="272"/>
      <c r="T341" s="272"/>
      <c r="U341" s="272"/>
      <c r="V341" s="272"/>
      <c r="W341" s="272"/>
      <c r="X341" s="272"/>
      <c r="Y341" s="272"/>
      <c r="Z341" s="272"/>
    </row>
    <row r="342" spans="1:26" ht="15.75" customHeight="1">
      <c r="A342" s="40"/>
      <c r="B342" s="40"/>
      <c r="C342" s="40"/>
      <c r="D342" s="40"/>
      <c r="E342" s="40"/>
      <c r="F342" s="40"/>
      <c r="G342" s="40"/>
      <c r="H342" s="272"/>
      <c r="I342" s="272"/>
      <c r="J342" s="272"/>
      <c r="K342" s="272"/>
      <c r="L342" s="272"/>
      <c r="M342" s="272"/>
      <c r="N342" s="272"/>
      <c r="O342" s="272"/>
      <c r="P342" s="272"/>
      <c r="Q342" s="272"/>
      <c r="R342" s="272"/>
      <c r="S342" s="272"/>
      <c r="T342" s="272"/>
      <c r="U342" s="272"/>
      <c r="V342" s="272"/>
      <c r="W342" s="272"/>
      <c r="X342" s="272"/>
      <c r="Y342" s="272"/>
      <c r="Z342" s="272"/>
    </row>
    <row r="343" spans="1:26" ht="15.75" customHeight="1">
      <c r="A343" s="40"/>
      <c r="B343" s="40"/>
      <c r="C343" s="40"/>
      <c r="D343" s="40"/>
      <c r="E343" s="40"/>
      <c r="F343" s="40"/>
      <c r="G343" s="40"/>
      <c r="H343" s="272"/>
      <c r="I343" s="272"/>
      <c r="J343" s="272"/>
      <c r="K343" s="272"/>
      <c r="L343" s="272"/>
      <c r="M343" s="272"/>
      <c r="N343" s="272"/>
      <c r="O343" s="272"/>
      <c r="P343" s="272"/>
      <c r="Q343" s="272"/>
      <c r="R343" s="272"/>
      <c r="S343" s="272"/>
      <c r="T343" s="272"/>
      <c r="U343" s="272"/>
      <c r="V343" s="272"/>
      <c r="W343" s="272"/>
      <c r="X343" s="272"/>
      <c r="Y343" s="272"/>
      <c r="Z343" s="272"/>
    </row>
    <row r="344" spans="1:26" ht="15.75" customHeight="1">
      <c r="A344" s="40"/>
      <c r="B344" s="40"/>
      <c r="C344" s="40"/>
      <c r="D344" s="40"/>
      <c r="E344" s="40"/>
      <c r="F344" s="40"/>
      <c r="G344" s="40"/>
      <c r="H344" s="272"/>
      <c r="I344" s="272"/>
      <c r="J344" s="272"/>
      <c r="K344" s="272"/>
      <c r="L344" s="272"/>
      <c r="M344" s="272"/>
      <c r="N344" s="272"/>
      <c r="O344" s="272"/>
      <c r="P344" s="272"/>
      <c r="Q344" s="272"/>
      <c r="R344" s="272"/>
      <c r="S344" s="272"/>
      <c r="T344" s="272"/>
      <c r="U344" s="272"/>
      <c r="V344" s="272"/>
      <c r="W344" s="272"/>
      <c r="X344" s="272"/>
      <c r="Y344" s="272"/>
      <c r="Z344" s="272"/>
    </row>
    <row r="345" spans="1:26" ht="15.75" customHeight="1">
      <c r="A345" s="40"/>
      <c r="B345" s="40"/>
      <c r="C345" s="40"/>
      <c r="D345" s="40"/>
      <c r="E345" s="40"/>
      <c r="F345" s="40"/>
      <c r="G345" s="40"/>
      <c r="H345" s="272"/>
      <c r="I345" s="272"/>
      <c r="J345" s="272"/>
      <c r="K345" s="272"/>
      <c r="L345" s="272"/>
      <c r="M345" s="272"/>
      <c r="N345" s="272"/>
      <c r="O345" s="272"/>
      <c r="P345" s="272"/>
      <c r="Q345" s="272"/>
      <c r="R345" s="272"/>
      <c r="S345" s="272"/>
      <c r="T345" s="272"/>
      <c r="U345" s="272"/>
      <c r="V345" s="272"/>
      <c r="W345" s="272"/>
      <c r="X345" s="272"/>
      <c r="Y345" s="272"/>
      <c r="Z345" s="272"/>
    </row>
    <row r="346" spans="1:26" ht="15.75" customHeight="1">
      <c r="A346" s="40"/>
      <c r="B346" s="40"/>
      <c r="C346" s="40"/>
      <c r="D346" s="40"/>
      <c r="E346" s="40"/>
      <c r="F346" s="40"/>
      <c r="G346" s="40"/>
      <c r="H346" s="272"/>
      <c r="I346" s="272"/>
      <c r="J346" s="272"/>
      <c r="K346" s="272"/>
      <c r="L346" s="272"/>
      <c r="M346" s="272"/>
      <c r="N346" s="272"/>
      <c r="O346" s="272"/>
      <c r="P346" s="272"/>
      <c r="Q346" s="272"/>
      <c r="R346" s="272"/>
      <c r="S346" s="272"/>
      <c r="T346" s="272"/>
      <c r="U346" s="272"/>
      <c r="V346" s="272"/>
      <c r="W346" s="272"/>
      <c r="X346" s="272"/>
      <c r="Y346" s="272"/>
      <c r="Z346" s="272"/>
    </row>
    <row r="347" spans="1:26" ht="15.75" customHeight="1">
      <c r="A347" s="40"/>
      <c r="B347" s="40"/>
      <c r="C347" s="40"/>
      <c r="D347" s="40"/>
      <c r="E347" s="40"/>
      <c r="F347" s="40"/>
      <c r="G347" s="40"/>
      <c r="H347" s="272"/>
      <c r="I347" s="272"/>
      <c r="J347" s="272"/>
      <c r="K347" s="272"/>
      <c r="L347" s="272"/>
      <c r="M347" s="272"/>
      <c r="N347" s="272"/>
      <c r="O347" s="272"/>
      <c r="P347" s="272"/>
      <c r="Q347" s="272"/>
      <c r="R347" s="272"/>
      <c r="S347" s="272"/>
      <c r="T347" s="272"/>
      <c r="U347" s="272"/>
      <c r="V347" s="272"/>
      <c r="W347" s="272"/>
      <c r="X347" s="272"/>
      <c r="Y347" s="272"/>
      <c r="Z347" s="272"/>
    </row>
    <row r="348" spans="1:26" ht="15.75" customHeight="1">
      <c r="A348" s="40"/>
      <c r="B348" s="40"/>
      <c r="C348" s="40"/>
      <c r="D348" s="40"/>
      <c r="E348" s="40"/>
      <c r="F348" s="40"/>
      <c r="G348" s="40"/>
      <c r="H348" s="272"/>
      <c r="I348" s="272"/>
      <c r="J348" s="272"/>
      <c r="K348" s="272"/>
      <c r="L348" s="272"/>
      <c r="M348" s="272"/>
      <c r="N348" s="272"/>
      <c r="O348" s="272"/>
      <c r="P348" s="272"/>
      <c r="Q348" s="272"/>
      <c r="R348" s="272"/>
      <c r="S348" s="272"/>
      <c r="T348" s="272"/>
      <c r="U348" s="272"/>
      <c r="V348" s="272"/>
      <c r="W348" s="272"/>
      <c r="X348" s="272"/>
      <c r="Y348" s="272"/>
      <c r="Z348" s="272"/>
    </row>
    <row r="349" spans="1:26" ht="15.75" customHeight="1">
      <c r="A349" s="40"/>
      <c r="B349" s="40"/>
      <c r="C349" s="40"/>
      <c r="D349" s="40"/>
      <c r="E349" s="40"/>
      <c r="F349" s="40"/>
      <c r="G349" s="40"/>
      <c r="H349" s="272"/>
      <c r="I349" s="272"/>
      <c r="J349" s="272"/>
      <c r="K349" s="272"/>
      <c r="L349" s="272"/>
      <c r="M349" s="272"/>
      <c r="N349" s="272"/>
      <c r="O349" s="272"/>
      <c r="P349" s="272"/>
      <c r="Q349" s="272"/>
      <c r="R349" s="272"/>
      <c r="S349" s="272"/>
      <c r="T349" s="272"/>
      <c r="U349" s="272"/>
      <c r="V349" s="272"/>
      <c r="W349" s="272"/>
      <c r="X349" s="272"/>
      <c r="Y349" s="272"/>
      <c r="Z349" s="272"/>
    </row>
    <row r="350" spans="1:26" ht="15.75" customHeight="1">
      <c r="A350" s="40"/>
      <c r="B350" s="40"/>
      <c r="C350" s="40"/>
      <c r="D350" s="40"/>
      <c r="E350" s="40"/>
      <c r="F350" s="40"/>
      <c r="G350" s="40"/>
      <c r="H350" s="272"/>
      <c r="I350" s="272"/>
      <c r="J350" s="272"/>
      <c r="K350" s="272"/>
      <c r="L350" s="272"/>
      <c r="M350" s="272"/>
      <c r="N350" s="272"/>
      <c r="O350" s="272"/>
      <c r="P350" s="272"/>
      <c r="Q350" s="272"/>
      <c r="R350" s="272"/>
      <c r="S350" s="272"/>
      <c r="T350" s="272"/>
      <c r="U350" s="272"/>
      <c r="V350" s="272"/>
      <c r="W350" s="272"/>
      <c r="X350" s="272"/>
      <c r="Y350" s="272"/>
      <c r="Z350" s="272"/>
    </row>
    <row r="351" spans="1:26" ht="15.75" customHeight="1">
      <c r="A351" s="40"/>
      <c r="B351" s="40"/>
      <c r="C351" s="40"/>
      <c r="D351" s="40"/>
      <c r="E351" s="40"/>
      <c r="F351" s="40"/>
      <c r="G351" s="40"/>
      <c r="H351" s="272"/>
      <c r="I351" s="272"/>
      <c r="J351" s="272"/>
      <c r="K351" s="272"/>
      <c r="L351" s="272"/>
      <c r="M351" s="272"/>
      <c r="N351" s="272"/>
      <c r="O351" s="272"/>
      <c r="P351" s="272"/>
      <c r="Q351" s="272"/>
      <c r="R351" s="272"/>
      <c r="S351" s="272"/>
      <c r="T351" s="272"/>
      <c r="U351" s="272"/>
      <c r="V351" s="272"/>
      <c r="W351" s="272"/>
      <c r="X351" s="272"/>
      <c r="Y351" s="272"/>
      <c r="Z351" s="272"/>
    </row>
    <row r="352" spans="1:26" ht="15.75" customHeight="1">
      <c r="A352" s="40"/>
      <c r="B352" s="40"/>
      <c r="C352" s="40"/>
      <c r="D352" s="40"/>
      <c r="E352" s="40"/>
      <c r="F352" s="40"/>
      <c r="G352" s="40"/>
      <c r="H352" s="272"/>
      <c r="I352" s="272"/>
      <c r="J352" s="272"/>
      <c r="K352" s="272"/>
      <c r="L352" s="272"/>
      <c r="M352" s="272"/>
      <c r="N352" s="272"/>
      <c r="O352" s="272"/>
      <c r="P352" s="272"/>
      <c r="Q352" s="272"/>
      <c r="R352" s="272"/>
      <c r="S352" s="272"/>
      <c r="T352" s="272"/>
      <c r="U352" s="272"/>
      <c r="V352" s="272"/>
      <c r="W352" s="272"/>
      <c r="X352" s="272"/>
      <c r="Y352" s="272"/>
      <c r="Z352" s="272"/>
    </row>
    <row r="353" spans="1:26" ht="15.75" customHeight="1">
      <c r="A353" s="40"/>
      <c r="B353" s="40"/>
      <c r="C353" s="40"/>
      <c r="D353" s="40"/>
      <c r="E353" s="40"/>
      <c r="F353" s="40"/>
      <c r="G353" s="40"/>
      <c r="H353" s="272"/>
      <c r="I353" s="272"/>
      <c r="J353" s="272"/>
      <c r="K353" s="272"/>
      <c r="L353" s="272"/>
      <c r="M353" s="272"/>
      <c r="N353" s="272"/>
      <c r="O353" s="272"/>
      <c r="P353" s="272"/>
      <c r="Q353" s="272"/>
      <c r="R353" s="272"/>
      <c r="S353" s="272"/>
      <c r="T353" s="272"/>
      <c r="U353" s="272"/>
      <c r="V353" s="272"/>
      <c r="W353" s="272"/>
      <c r="X353" s="272"/>
      <c r="Y353" s="272"/>
      <c r="Z353" s="272"/>
    </row>
    <row r="354" spans="1:26" ht="15.75" customHeight="1">
      <c r="A354" s="40"/>
      <c r="B354" s="40"/>
      <c r="C354" s="40"/>
      <c r="D354" s="40"/>
      <c r="E354" s="40"/>
      <c r="F354" s="40"/>
      <c r="G354" s="40"/>
      <c r="H354" s="272"/>
      <c r="I354" s="272"/>
      <c r="J354" s="272"/>
      <c r="K354" s="272"/>
      <c r="L354" s="272"/>
      <c r="M354" s="272"/>
      <c r="N354" s="272"/>
      <c r="O354" s="272"/>
      <c r="P354" s="272"/>
      <c r="Q354" s="272"/>
      <c r="R354" s="272"/>
      <c r="S354" s="272"/>
      <c r="T354" s="272"/>
      <c r="U354" s="272"/>
      <c r="V354" s="272"/>
      <c r="W354" s="272"/>
      <c r="X354" s="272"/>
      <c r="Y354" s="272"/>
      <c r="Z354" s="272"/>
    </row>
    <row r="355" spans="1:26" ht="15.75" customHeight="1">
      <c r="A355" s="40"/>
      <c r="B355" s="40"/>
      <c r="C355" s="40"/>
      <c r="D355" s="40"/>
      <c r="E355" s="40"/>
      <c r="F355" s="40"/>
      <c r="G355" s="40"/>
      <c r="H355" s="272"/>
      <c r="I355" s="272"/>
      <c r="J355" s="272"/>
      <c r="K355" s="272"/>
      <c r="L355" s="272"/>
      <c r="M355" s="272"/>
      <c r="N355" s="272"/>
      <c r="O355" s="272"/>
      <c r="P355" s="272"/>
      <c r="Q355" s="272"/>
      <c r="R355" s="272"/>
      <c r="S355" s="272"/>
      <c r="T355" s="272"/>
      <c r="U355" s="272"/>
      <c r="V355" s="272"/>
      <c r="W355" s="272"/>
      <c r="X355" s="272"/>
      <c r="Y355" s="272"/>
      <c r="Z355" s="272"/>
    </row>
    <row r="356" spans="1:26" ht="15.75" customHeight="1">
      <c r="A356" s="40"/>
      <c r="B356" s="40"/>
      <c r="C356" s="40"/>
      <c r="D356" s="40"/>
      <c r="E356" s="40"/>
      <c r="F356" s="40"/>
      <c r="G356" s="40"/>
      <c r="H356" s="272"/>
      <c r="I356" s="272"/>
      <c r="J356" s="272"/>
      <c r="K356" s="272"/>
      <c r="L356" s="272"/>
      <c r="M356" s="272"/>
      <c r="N356" s="272"/>
      <c r="O356" s="272"/>
      <c r="P356" s="272"/>
      <c r="Q356" s="272"/>
      <c r="R356" s="272"/>
      <c r="S356" s="272"/>
      <c r="T356" s="272"/>
      <c r="U356" s="272"/>
      <c r="V356" s="272"/>
      <c r="W356" s="272"/>
      <c r="X356" s="272"/>
      <c r="Y356" s="272"/>
      <c r="Z356" s="272"/>
    </row>
    <row r="357" spans="1:26" ht="15.75" customHeight="1">
      <c r="A357" s="40"/>
      <c r="B357" s="40"/>
      <c r="C357" s="40"/>
      <c r="D357" s="40"/>
      <c r="E357" s="40"/>
      <c r="F357" s="40"/>
      <c r="G357" s="40"/>
      <c r="H357" s="272"/>
      <c r="I357" s="272"/>
      <c r="J357" s="272"/>
      <c r="K357" s="272"/>
      <c r="L357" s="272"/>
      <c r="M357" s="272"/>
      <c r="N357" s="272"/>
      <c r="O357" s="272"/>
      <c r="P357" s="272"/>
      <c r="Q357" s="272"/>
      <c r="R357" s="272"/>
      <c r="S357" s="272"/>
      <c r="T357" s="272"/>
      <c r="U357" s="272"/>
      <c r="V357" s="272"/>
      <c r="W357" s="272"/>
      <c r="X357" s="272"/>
      <c r="Y357" s="272"/>
      <c r="Z357" s="272"/>
    </row>
    <row r="358" spans="1:26" ht="15.75" customHeight="1">
      <c r="A358" s="40"/>
      <c r="B358" s="40"/>
      <c r="C358" s="40"/>
      <c r="D358" s="40"/>
      <c r="E358" s="40"/>
      <c r="F358" s="40"/>
      <c r="G358" s="40"/>
      <c r="H358" s="272"/>
      <c r="I358" s="272"/>
      <c r="J358" s="272"/>
      <c r="K358" s="272"/>
      <c r="L358" s="272"/>
      <c r="M358" s="272"/>
      <c r="N358" s="272"/>
      <c r="O358" s="272"/>
      <c r="P358" s="272"/>
      <c r="Q358" s="272"/>
      <c r="R358" s="272"/>
      <c r="S358" s="272"/>
      <c r="T358" s="272"/>
      <c r="U358" s="272"/>
      <c r="V358" s="272"/>
      <c r="W358" s="272"/>
      <c r="X358" s="272"/>
      <c r="Y358" s="272"/>
      <c r="Z358" s="272"/>
    </row>
    <row r="359" spans="1:26" ht="15.75" customHeight="1">
      <c r="A359" s="40"/>
      <c r="B359" s="40"/>
      <c r="C359" s="40"/>
      <c r="D359" s="40"/>
      <c r="E359" s="40"/>
      <c r="F359" s="40"/>
      <c r="G359" s="40"/>
      <c r="H359" s="272"/>
      <c r="I359" s="272"/>
      <c r="J359" s="272"/>
      <c r="K359" s="272"/>
      <c r="L359" s="272"/>
      <c r="M359" s="272"/>
      <c r="N359" s="272"/>
      <c r="O359" s="272"/>
      <c r="P359" s="272"/>
      <c r="Q359" s="272"/>
      <c r="R359" s="272"/>
      <c r="S359" s="272"/>
      <c r="T359" s="272"/>
      <c r="U359" s="272"/>
      <c r="V359" s="272"/>
      <c r="W359" s="272"/>
      <c r="X359" s="272"/>
      <c r="Y359" s="272"/>
      <c r="Z359" s="272"/>
    </row>
    <row r="360" spans="1:26" ht="15.75" customHeight="1">
      <c r="A360" s="40"/>
      <c r="B360" s="40"/>
      <c r="C360" s="40"/>
      <c r="D360" s="40"/>
      <c r="E360" s="40"/>
      <c r="F360" s="40"/>
      <c r="G360" s="40"/>
      <c r="H360" s="272"/>
      <c r="I360" s="272"/>
      <c r="J360" s="272"/>
      <c r="K360" s="272"/>
      <c r="L360" s="272"/>
      <c r="M360" s="272"/>
      <c r="N360" s="272"/>
      <c r="O360" s="272"/>
      <c r="P360" s="272"/>
      <c r="Q360" s="272"/>
      <c r="R360" s="272"/>
      <c r="S360" s="272"/>
      <c r="T360" s="272"/>
      <c r="U360" s="272"/>
      <c r="V360" s="272"/>
      <c r="W360" s="272"/>
      <c r="X360" s="272"/>
      <c r="Y360" s="272"/>
      <c r="Z360" s="272"/>
    </row>
    <row r="361" spans="1:26" ht="15.75" customHeight="1">
      <c r="A361" s="40"/>
      <c r="B361" s="40"/>
      <c r="C361" s="40"/>
      <c r="D361" s="40"/>
      <c r="E361" s="40"/>
      <c r="F361" s="40"/>
      <c r="G361" s="40"/>
      <c r="H361" s="272"/>
      <c r="I361" s="272"/>
      <c r="J361" s="272"/>
      <c r="K361" s="272"/>
      <c r="L361" s="272"/>
      <c r="M361" s="272"/>
      <c r="N361" s="272"/>
      <c r="O361" s="272"/>
      <c r="P361" s="272"/>
      <c r="Q361" s="272"/>
      <c r="R361" s="272"/>
      <c r="S361" s="272"/>
      <c r="T361" s="272"/>
      <c r="U361" s="272"/>
      <c r="V361" s="272"/>
      <c r="W361" s="272"/>
      <c r="X361" s="272"/>
      <c r="Y361" s="272"/>
      <c r="Z361" s="272"/>
    </row>
    <row r="362" spans="1:26" ht="15.75" customHeight="1">
      <c r="A362" s="40"/>
      <c r="B362" s="40"/>
      <c r="C362" s="40"/>
      <c r="D362" s="40"/>
      <c r="E362" s="40"/>
      <c r="F362" s="40"/>
      <c r="G362" s="40"/>
      <c r="H362" s="272"/>
      <c r="I362" s="272"/>
      <c r="J362" s="272"/>
      <c r="K362" s="272"/>
      <c r="L362" s="272"/>
      <c r="M362" s="272"/>
      <c r="N362" s="272"/>
      <c r="O362" s="272"/>
      <c r="P362" s="272"/>
      <c r="Q362" s="272"/>
      <c r="R362" s="272"/>
      <c r="S362" s="272"/>
      <c r="T362" s="272"/>
      <c r="U362" s="272"/>
      <c r="V362" s="272"/>
      <c r="W362" s="272"/>
      <c r="X362" s="272"/>
      <c r="Y362" s="272"/>
      <c r="Z362" s="272"/>
    </row>
    <row r="363" spans="1:26" ht="15.75" customHeight="1">
      <c r="A363" s="40"/>
      <c r="B363" s="40"/>
      <c r="C363" s="40"/>
      <c r="D363" s="40"/>
      <c r="E363" s="40"/>
      <c r="F363" s="40"/>
      <c r="G363" s="40"/>
      <c r="H363" s="272"/>
      <c r="I363" s="272"/>
      <c r="J363" s="272"/>
      <c r="K363" s="272"/>
      <c r="L363" s="272"/>
      <c r="M363" s="272"/>
      <c r="N363" s="272"/>
      <c r="O363" s="272"/>
      <c r="P363" s="272"/>
      <c r="Q363" s="272"/>
      <c r="R363" s="272"/>
      <c r="S363" s="272"/>
      <c r="T363" s="272"/>
      <c r="U363" s="272"/>
      <c r="V363" s="272"/>
      <c r="W363" s="272"/>
      <c r="X363" s="272"/>
      <c r="Y363" s="272"/>
      <c r="Z363" s="272"/>
    </row>
    <row r="364" spans="1:26" ht="15.75" customHeight="1">
      <c r="A364" s="40"/>
      <c r="B364" s="40"/>
      <c r="C364" s="40"/>
      <c r="D364" s="40"/>
      <c r="E364" s="40"/>
      <c r="F364" s="40"/>
      <c r="G364" s="40"/>
      <c r="H364" s="272"/>
      <c r="I364" s="272"/>
      <c r="J364" s="272"/>
      <c r="K364" s="272"/>
      <c r="L364" s="272"/>
      <c r="M364" s="272"/>
      <c r="N364" s="272"/>
      <c r="O364" s="272"/>
      <c r="P364" s="272"/>
      <c r="Q364" s="272"/>
      <c r="R364" s="272"/>
      <c r="S364" s="272"/>
      <c r="T364" s="272"/>
      <c r="U364" s="272"/>
      <c r="V364" s="272"/>
      <c r="W364" s="272"/>
      <c r="X364" s="272"/>
      <c r="Y364" s="272"/>
      <c r="Z364" s="272"/>
    </row>
    <row r="365" spans="1:26" ht="15.75" customHeight="1">
      <c r="A365" s="40"/>
      <c r="B365" s="40"/>
      <c r="C365" s="40"/>
      <c r="D365" s="40"/>
      <c r="E365" s="40"/>
      <c r="F365" s="40"/>
      <c r="G365" s="40"/>
      <c r="H365" s="272"/>
      <c r="I365" s="272"/>
      <c r="J365" s="272"/>
      <c r="K365" s="272"/>
      <c r="L365" s="272"/>
      <c r="M365" s="272"/>
      <c r="N365" s="272"/>
      <c r="O365" s="272"/>
      <c r="P365" s="272"/>
      <c r="Q365" s="272"/>
      <c r="R365" s="272"/>
      <c r="S365" s="272"/>
      <c r="T365" s="272"/>
      <c r="U365" s="272"/>
      <c r="V365" s="272"/>
      <c r="W365" s="272"/>
      <c r="X365" s="272"/>
      <c r="Y365" s="272"/>
      <c r="Z365" s="272"/>
    </row>
    <row r="366" spans="1:26" ht="15.75" customHeight="1">
      <c r="A366" s="40"/>
      <c r="B366" s="40"/>
      <c r="C366" s="40"/>
      <c r="D366" s="40"/>
      <c r="E366" s="40"/>
      <c r="F366" s="40"/>
      <c r="G366" s="40"/>
      <c r="H366" s="272"/>
      <c r="I366" s="272"/>
      <c r="J366" s="272"/>
      <c r="K366" s="272"/>
      <c r="L366" s="272"/>
      <c r="M366" s="272"/>
      <c r="N366" s="272"/>
      <c r="O366" s="272"/>
      <c r="P366" s="272"/>
      <c r="Q366" s="272"/>
      <c r="R366" s="272"/>
      <c r="S366" s="272"/>
      <c r="T366" s="272"/>
      <c r="U366" s="272"/>
      <c r="V366" s="272"/>
      <c r="W366" s="272"/>
      <c r="X366" s="272"/>
      <c r="Y366" s="272"/>
      <c r="Z366" s="272"/>
    </row>
    <row r="367" spans="1:26" ht="15.75" customHeight="1">
      <c r="A367" s="40"/>
      <c r="B367" s="40"/>
      <c r="C367" s="40"/>
      <c r="D367" s="40"/>
      <c r="E367" s="40"/>
      <c r="F367" s="40"/>
      <c r="G367" s="40"/>
      <c r="H367" s="272"/>
      <c r="I367" s="272"/>
      <c r="J367" s="272"/>
      <c r="K367" s="272"/>
      <c r="L367" s="272"/>
      <c r="M367" s="272"/>
      <c r="N367" s="272"/>
      <c r="O367" s="272"/>
      <c r="P367" s="272"/>
      <c r="Q367" s="272"/>
      <c r="R367" s="272"/>
      <c r="S367" s="272"/>
      <c r="T367" s="272"/>
      <c r="U367" s="272"/>
      <c r="V367" s="272"/>
      <c r="W367" s="272"/>
      <c r="X367" s="272"/>
      <c r="Y367" s="272"/>
      <c r="Z367" s="272"/>
    </row>
    <row r="368" spans="1:26" ht="15.75" customHeight="1">
      <c r="A368" s="40"/>
      <c r="B368" s="40"/>
      <c r="C368" s="40"/>
      <c r="D368" s="40"/>
      <c r="E368" s="40"/>
      <c r="F368" s="40"/>
      <c r="G368" s="40"/>
      <c r="H368" s="272"/>
      <c r="I368" s="272"/>
      <c r="J368" s="272"/>
      <c r="K368" s="272"/>
      <c r="L368" s="272"/>
      <c r="M368" s="272"/>
      <c r="N368" s="272"/>
      <c r="O368" s="272"/>
      <c r="P368" s="272"/>
      <c r="Q368" s="272"/>
      <c r="R368" s="272"/>
      <c r="S368" s="272"/>
      <c r="T368" s="272"/>
      <c r="U368" s="272"/>
      <c r="V368" s="272"/>
      <c r="W368" s="272"/>
      <c r="X368" s="272"/>
      <c r="Y368" s="272"/>
      <c r="Z368" s="272"/>
    </row>
    <row r="369" spans="1:26" ht="15.75" customHeight="1">
      <c r="A369" s="40"/>
      <c r="B369" s="40"/>
      <c r="C369" s="40"/>
      <c r="D369" s="40"/>
      <c r="E369" s="40"/>
      <c r="F369" s="40"/>
      <c r="G369" s="40"/>
      <c r="H369" s="272"/>
      <c r="I369" s="272"/>
      <c r="J369" s="272"/>
      <c r="K369" s="272"/>
      <c r="L369" s="272"/>
      <c r="M369" s="272"/>
      <c r="N369" s="272"/>
      <c r="O369" s="272"/>
      <c r="P369" s="272"/>
      <c r="Q369" s="272"/>
      <c r="R369" s="272"/>
      <c r="S369" s="272"/>
      <c r="T369" s="272"/>
      <c r="U369" s="272"/>
      <c r="V369" s="272"/>
      <c r="W369" s="272"/>
      <c r="X369" s="272"/>
      <c r="Y369" s="272"/>
      <c r="Z369" s="272"/>
    </row>
    <row r="370" spans="1:26" ht="15.75" customHeight="1">
      <c r="A370" s="40"/>
      <c r="B370" s="40"/>
      <c r="C370" s="40"/>
      <c r="D370" s="40"/>
      <c r="E370" s="40"/>
      <c r="F370" s="40"/>
      <c r="G370" s="40"/>
      <c r="H370" s="272"/>
      <c r="I370" s="272"/>
      <c r="J370" s="272"/>
      <c r="K370" s="272"/>
      <c r="L370" s="272"/>
      <c r="M370" s="272"/>
      <c r="N370" s="272"/>
      <c r="O370" s="272"/>
      <c r="P370" s="272"/>
      <c r="Q370" s="272"/>
      <c r="R370" s="272"/>
      <c r="S370" s="272"/>
      <c r="T370" s="272"/>
      <c r="U370" s="272"/>
      <c r="V370" s="272"/>
      <c r="W370" s="272"/>
      <c r="X370" s="272"/>
      <c r="Y370" s="272"/>
      <c r="Z370" s="272"/>
    </row>
    <row r="371" spans="1:26" ht="15.75" customHeight="1">
      <c r="A371" s="40"/>
      <c r="B371" s="40"/>
      <c r="C371" s="40"/>
      <c r="D371" s="40"/>
      <c r="E371" s="40"/>
      <c r="F371" s="40"/>
      <c r="G371" s="40"/>
      <c r="H371" s="272"/>
      <c r="I371" s="272"/>
      <c r="J371" s="272"/>
      <c r="K371" s="272"/>
      <c r="L371" s="272"/>
      <c r="M371" s="272"/>
      <c r="N371" s="272"/>
      <c r="O371" s="272"/>
      <c r="P371" s="272"/>
      <c r="Q371" s="272"/>
      <c r="R371" s="272"/>
      <c r="S371" s="272"/>
      <c r="T371" s="272"/>
      <c r="U371" s="272"/>
      <c r="V371" s="272"/>
      <c r="W371" s="272"/>
      <c r="X371" s="272"/>
      <c r="Y371" s="272"/>
      <c r="Z371" s="272"/>
    </row>
    <row r="372" spans="1:26" ht="15.75" customHeight="1">
      <c r="A372" s="40"/>
      <c r="B372" s="40"/>
      <c r="C372" s="40"/>
      <c r="D372" s="40"/>
      <c r="E372" s="40"/>
      <c r="F372" s="40"/>
      <c r="G372" s="40"/>
      <c r="H372" s="272"/>
      <c r="I372" s="272"/>
      <c r="J372" s="272"/>
      <c r="K372" s="272"/>
      <c r="L372" s="272"/>
      <c r="M372" s="272"/>
      <c r="N372" s="272"/>
      <c r="O372" s="272"/>
      <c r="P372" s="272"/>
      <c r="Q372" s="272"/>
      <c r="R372" s="272"/>
      <c r="S372" s="272"/>
      <c r="T372" s="272"/>
      <c r="U372" s="272"/>
      <c r="V372" s="272"/>
      <c r="W372" s="272"/>
      <c r="X372" s="272"/>
      <c r="Y372" s="272"/>
      <c r="Z372" s="272"/>
    </row>
    <row r="373" spans="1:26" ht="15.75" customHeight="1">
      <c r="A373" s="40"/>
      <c r="B373" s="40"/>
      <c r="C373" s="40"/>
      <c r="D373" s="40"/>
      <c r="E373" s="40"/>
      <c r="F373" s="40"/>
      <c r="G373" s="40"/>
      <c r="H373" s="272"/>
      <c r="I373" s="272"/>
      <c r="J373" s="272"/>
      <c r="K373" s="272"/>
      <c r="L373" s="272"/>
      <c r="M373" s="272"/>
      <c r="N373" s="272"/>
      <c r="O373" s="272"/>
      <c r="P373" s="272"/>
      <c r="Q373" s="272"/>
      <c r="R373" s="272"/>
      <c r="S373" s="272"/>
      <c r="T373" s="272"/>
      <c r="U373" s="272"/>
      <c r="V373" s="272"/>
      <c r="W373" s="272"/>
      <c r="X373" s="272"/>
      <c r="Y373" s="272"/>
      <c r="Z373" s="272"/>
    </row>
    <row r="374" spans="1:26" ht="15.75" customHeight="1">
      <c r="A374" s="40"/>
      <c r="B374" s="40"/>
      <c r="C374" s="40"/>
      <c r="D374" s="40"/>
      <c r="E374" s="40"/>
      <c r="F374" s="40"/>
      <c r="G374" s="40"/>
      <c r="H374" s="272"/>
      <c r="I374" s="272"/>
      <c r="J374" s="272"/>
      <c r="K374" s="272"/>
      <c r="L374" s="272"/>
      <c r="M374" s="272"/>
      <c r="N374" s="272"/>
      <c r="O374" s="272"/>
      <c r="P374" s="272"/>
      <c r="Q374" s="272"/>
      <c r="R374" s="272"/>
      <c r="S374" s="272"/>
      <c r="T374" s="272"/>
      <c r="U374" s="272"/>
      <c r="V374" s="272"/>
      <c r="W374" s="272"/>
      <c r="X374" s="272"/>
      <c r="Y374" s="272"/>
      <c r="Z374" s="272"/>
    </row>
    <row r="375" spans="1:26" ht="15.75" customHeight="1">
      <c r="A375" s="40"/>
      <c r="B375" s="40"/>
      <c r="C375" s="40"/>
      <c r="D375" s="40"/>
      <c r="E375" s="40"/>
      <c r="F375" s="40"/>
      <c r="G375" s="40"/>
      <c r="H375" s="272"/>
      <c r="I375" s="272"/>
      <c r="J375" s="272"/>
      <c r="K375" s="272"/>
      <c r="L375" s="272"/>
      <c r="M375" s="272"/>
      <c r="N375" s="272"/>
      <c r="O375" s="272"/>
      <c r="P375" s="272"/>
      <c r="Q375" s="272"/>
      <c r="R375" s="272"/>
      <c r="S375" s="272"/>
      <c r="T375" s="272"/>
      <c r="U375" s="272"/>
      <c r="V375" s="272"/>
      <c r="W375" s="272"/>
      <c r="X375" s="272"/>
      <c r="Y375" s="272"/>
      <c r="Z375" s="272"/>
    </row>
    <row r="376" spans="1:26" ht="15.75" customHeight="1">
      <c r="A376" s="40"/>
      <c r="B376" s="40"/>
      <c r="C376" s="40"/>
      <c r="D376" s="40"/>
      <c r="E376" s="40"/>
      <c r="F376" s="40"/>
      <c r="G376" s="40"/>
      <c r="H376" s="272"/>
      <c r="I376" s="272"/>
      <c r="J376" s="272"/>
      <c r="K376" s="272"/>
      <c r="L376" s="272"/>
      <c r="M376" s="272"/>
      <c r="N376" s="272"/>
      <c r="O376" s="272"/>
      <c r="P376" s="272"/>
      <c r="Q376" s="272"/>
      <c r="R376" s="272"/>
      <c r="S376" s="272"/>
      <c r="T376" s="272"/>
      <c r="U376" s="272"/>
      <c r="V376" s="272"/>
      <c r="W376" s="272"/>
      <c r="X376" s="272"/>
      <c r="Y376" s="272"/>
      <c r="Z376" s="272"/>
    </row>
    <row r="377" spans="1:26" ht="15.75" customHeight="1">
      <c r="A377" s="40"/>
      <c r="B377" s="40"/>
      <c r="C377" s="40"/>
      <c r="D377" s="40"/>
      <c r="E377" s="40"/>
      <c r="F377" s="40"/>
      <c r="G377" s="40"/>
      <c r="H377" s="272"/>
      <c r="I377" s="272"/>
      <c r="J377" s="272"/>
      <c r="K377" s="272"/>
      <c r="L377" s="272"/>
      <c r="M377" s="272"/>
      <c r="N377" s="272"/>
      <c r="O377" s="272"/>
      <c r="P377" s="272"/>
      <c r="Q377" s="272"/>
      <c r="R377" s="272"/>
      <c r="S377" s="272"/>
      <c r="T377" s="272"/>
      <c r="U377" s="272"/>
      <c r="V377" s="272"/>
      <c r="W377" s="272"/>
      <c r="X377" s="272"/>
      <c r="Y377" s="272"/>
      <c r="Z377" s="272"/>
    </row>
    <row r="378" spans="1:26" ht="15.75" customHeight="1">
      <c r="A378" s="40"/>
      <c r="B378" s="40"/>
      <c r="C378" s="40"/>
      <c r="D378" s="40"/>
      <c r="E378" s="40"/>
      <c r="F378" s="40"/>
      <c r="G378" s="40"/>
      <c r="H378" s="272"/>
      <c r="I378" s="272"/>
      <c r="J378" s="272"/>
      <c r="K378" s="272"/>
      <c r="L378" s="272"/>
      <c r="M378" s="272"/>
      <c r="N378" s="272"/>
      <c r="O378" s="272"/>
      <c r="P378" s="272"/>
      <c r="Q378" s="272"/>
      <c r="R378" s="272"/>
      <c r="S378" s="272"/>
      <c r="T378" s="272"/>
      <c r="U378" s="272"/>
      <c r="V378" s="272"/>
      <c r="W378" s="272"/>
      <c r="X378" s="272"/>
      <c r="Y378" s="272"/>
      <c r="Z378" s="272"/>
    </row>
    <row r="379" spans="1:26" ht="15.75" customHeight="1">
      <c r="A379" s="40"/>
      <c r="B379" s="40"/>
      <c r="C379" s="40"/>
      <c r="D379" s="40"/>
      <c r="E379" s="40"/>
      <c r="F379" s="40"/>
      <c r="G379" s="40"/>
      <c r="H379" s="272"/>
      <c r="I379" s="272"/>
      <c r="J379" s="272"/>
      <c r="K379" s="272"/>
      <c r="L379" s="272"/>
      <c r="M379" s="272"/>
      <c r="N379" s="272"/>
      <c r="O379" s="272"/>
      <c r="P379" s="272"/>
      <c r="Q379" s="272"/>
      <c r="R379" s="272"/>
      <c r="S379" s="272"/>
      <c r="T379" s="272"/>
      <c r="U379" s="272"/>
      <c r="V379" s="272"/>
      <c r="W379" s="272"/>
      <c r="X379" s="272"/>
      <c r="Y379" s="272"/>
      <c r="Z379" s="272"/>
    </row>
    <row r="380" spans="1:26" ht="15.75" customHeight="1">
      <c r="A380" s="40"/>
      <c r="B380" s="40"/>
      <c r="C380" s="40"/>
      <c r="D380" s="40"/>
      <c r="E380" s="40"/>
      <c r="F380" s="40"/>
      <c r="G380" s="40"/>
      <c r="H380" s="272"/>
      <c r="I380" s="272"/>
      <c r="J380" s="272"/>
      <c r="K380" s="272"/>
      <c r="L380" s="272"/>
      <c r="M380" s="272"/>
      <c r="N380" s="272"/>
      <c r="O380" s="272"/>
      <c r="P380" s="272"/>
      <c r="Q380" s="272"/>
      <c r="R380" s="272"/>
      <c r="S380" s="272"/>
      <c r="T380" s="272"/>
      <c r="U380" s="272"/>
      <c r="V380" s="272"/>
      <c r="W380" s="272"/>
      <c r="X380" s="272"/>
      <c r="Y380" s="272"/>
      <c r="Z380" s="272"/>
    </row>
    <row r="381" spans="1:26" ht="15.75" customHeight="1">
      <c r="A381" s="40"/>
      <c r="B381" s="40"/>
      <c r="C381" s="40"/>
      <c r="D381" s="40"/>
      <c r="E381" s="40"/>
      <c r="F381" s="40"/>
      <c r="G381" s="40"/>
      <c r="H381" s="272"/>
      <c r="I381" s="272"/>
      <c r="J381" s="272"/>
      <c r="K381" s="272"/>
      <c r="L381" s="272"/>
      <c r="M381" s="272"/>
      <c r="N381" s="272"/>
      <c r="O381" s="272"/>
      <c r="P381" s="272"/>
      <c r="Q381" s="272"/>
      <c r="R381" s="272"/>
      <c r="S381" s="272"/>
      <c r="T381" s="272"/>
      <c r="U381" s="272"/>
      <c r="V381" s="272"/>
      <c r="W381" s="272"/>
      <c r="X381" s="272"/>
      <c r="Y381" s="272"/>
      <c r="Z381" s="272"/>
    </row>
    <row r="382" spans="1:26" ht="15.75" customHeight="1">
      <c r="A382" s="40"/>
      <c r="B382" s="40"/>
      <c r="C382" s="40"/>
      <c r="D382" s="40"/>
      <c r="E382" s="40"/>
      <c r="F382" s="40"/>
      <c r="G382" s="40"/>
      <c r="H382" s="272"/>
      <c r="I382" s="272"/>
      <c r="J382" s="272"/>
      <c r="K382" s="272"/>
      <c r="L382" s="272"/>
      <c r="M382" s="272"/>
      <c r="N382" s="272"/>
      <c r="O382" s="272"/>
      <c r="P382" s="272"/>
      <c r="Q382" s="272"/>
      <c r="R382" s="272"/>
      <c r="S382" s="272"/>
      <c r="T382" s="272"/>
      <c r="U382" s="272"/>
      <c r="V382" s="272"/>
      <c r="W382" s="272"/>
      <c r="X382" s="272"/>
      <c r="Y382" s="272"/>
      <c r="Z382" s="272"/>
    </row>
    <row r="383" spans="1:26" ht="15.75" customHeight="1">
      <c r="A383" s="40"/>
      <c r="B383" s="40"/>
      <c r="C383" s="40"/>
      <c r="D383" s="40"/>
      <c r="E383" s="40"/>
      <c r="F383" s="40"/>
      <c r="G383" s="40"/>
      <c r="H383" s="272"/>
      <c r="I383" s="272"/>
      <c r="J383" s="272"/>
      <c r="K383" s="272"/>
      <c r="L383" s="272"/>
      <c r="M383" s="272"/>
      <c r="N383" s="272"/>
      <c r="O383" s="272"/>
      <c r="P383" s="272"/>
      <c r="Q383" s="272"/>
      <c r="R383" s="272"/>
      <c r="S383" s="272"/>
      <c r="T383" s="272"/>
      <c r="U383" s="272"/>
      <c r="V383" s="272"/>
      <c r="W383" s="272"/>
      <c r="X383" s="272"/>
      <c r="Y383" s="272"/>
      <c r="Z383" s="272"/>
    </row>
    <row r="384" spans="1:26" ht="15.75" customHeight="1">
      <c r="A384" s="40"/>
      <c r="B384" s="40"/>
      <c r="C384" s="40"/>
      <c r="D384" s="40"/>
      <c r="E384" s="40"/>
      <c r="F384" s="40"/>
      <c r="G384" s="40"/>
      <c r="H384" s="272"/>
      <c r="I384" s="272"/>
      <c r="J384" s="272"/>
      <c r="K384" s="272"/>
      <c r="L384" s="272"/>
      <c r="M384" s="272"/>
      <c r="N384" s="272"/>
      <c r="O384" s="272"/>
      <c r="P384" s="272"/>
      <c r="Q384" s="272"/>
      <c r="R384" s="272"/>
      <c r="S384" s="272"/>
      <c r="T384" s="272"/>
      <c r="U384" s="272"/>
      <c r="V384" s="272"/>
      <c r="W384" s="272"/>
      <c r="X384" s="272"/>
      <c r="Y384" s="272"/>
      <c r="Z384" s="272"/>
    </row>
    <row r="385" spans="1:26" ht="15.75" customHeight="1">
      <c r="A385" s="40"/>
      <c r="B385" s="40"/>
      <c r="C385" s="40"/>
      <c r="D385" s="40"/>
      <c r="E385" s="40"/>
      <c r="F385" s="40"/>
      <c r="G385" s="40"/>
      <c r="H385" s="272"/>
      <c r="I385" s="272"/>
      <c r="J385" s="272"/>
      <c r="K385" s="272"/>
      <c r="L385" s="272"/>
      <c r="M385" s="272"/>
      <c r="N385" s="272"/>
      <c r="O385" s="272"/>
      <c r="P385" s="272"/>
      <c r="Q385" s="272"/>
      <c r="R385" s="272"/>
      <c r="S385" s="272"/>
      <c r="T385" s="272"/>
      <c r="U385" s="272"/>
      <c r="V385" s="272"/>
      <c r="W385" s="272"/>
      <c r="X385" s="272"/>
      <c r="Y385" s="272"/>
      <c r="Z385" s="272"/>
    </row>
    <row r="386" spans="1:26" ht="15.75" customHeight="1">
      <c r="A386" s="40"/>
      <c r="B386" s="40"/>
      <c r="C386" s="40"/>
      <c r="D386" s="40"/>
      <c r="E386" s="40"/>
      <c r="F386" s="40"/>
      <c r="G386" s="40"/>
      <c r="H386" s="272"/>
      <c r="I386" s="272"/>
      <c r="J386" s="272"/>
      <c r="K386" s="272"/>
      <c r="L386" s="272"/>
      <c r="M386" s="272"/>
      <c r="N386" s="272"/>
      <c r="O386" s="272"/>
      <c r="P386" s="272"/>
      <c r="Q386" s="272"/>
      <c r="R386" s="272"/>
      <c r="S386" s="272"/>
      <c r="T386" s="272"/>
      <c r="U386" s="272"/>
      <c r="V386" s="272"/>
      <c r="W386" s="272"/>
      <c r="X386" s="272"/>
      <c r="Y386" s="272"/>
      <c r="Z386" s="272"/>
    </row>
    <row r="387" spans="1:26" ht="15.75" customHeight="1">
      <c r="A387" s="40"/>
      <c r="B387" s="40"/>
      <c r="C387" s="40"/>
      <c r="D387" s="40"/>
      <c r="E387" s="40"/>
      <c r="F387" s="40"/>
      <c r="G387" s="40"/>
      <c r="H387" s="272"/>
      <c r="I387" s="272"/>
      <c r="J387" s="272"/>
      <c r="K387" s="272"/>
      <c r="L387" s="272"/>
      <c r="M387" s="272"/>
      <c r="N387" s="272"/>
      <c r="O387" s="272"/>
      <c r="P387" s="272"/>
      <c r="Q387" s="272"/>
      <c r="R387" s="272"/>
      <c r="S387" s="272"/>
      <c r="T387" s="272"/>
      <c r="U387" s="272"/>
      <c r="V387" s="272"/>
      <c r="W387" s="272"/>
      <c r="X387" s="272"/>
      <c r="Y387" s="272"/>
      <c r="Z387" s="272"/>
    </row>
    <row r="388" spans="1:26" ht="15.75" customHeight="1">
      <c r="A388" s="40"/>
      <c r="B388" s="40"/>
      <c r="C388" s="40"/>
      <c r="D388" s="40"/>
      <c r="E388" s="40"/>
      <c r="F388" s="40"/>
      <c r="G388" s="40"/>
      <c r="H388" s="272"/>
      <c r="I388" s="272"/>
      <c r="J388" s="272"/>
      <c r="K388" s="272"/>
      <c r="L388" s="272"/>
      <c r="M388" s="272"/>
      <c r="N388" s="272"/>
      <c r="O388" s="272"/>
      <c r="P388" s="272"/>
      <c r="Q388" s="272"/>
      <c r="R388" s="272"/>
      <c r="S388" s="272"/>
      <c r="T388" s="272"/>
      <c r="U388" s="272"/>
      <c r="V388" s="272"/>
      <c r="W388" s="272"/>
      <c r="X388" s="272"/>
      <c r="Y388" s="272"/>
      <c r="Z388" s="272"/>
    </row>
    <row r="389" spans="1:26" ht="15.75" customHeight="1">
      <c r="A389" s="40"/>
      <c r="B389" s="40"/>
      <c r="C389" s="40"/>
      <c r="D389" s="40"/>
      <c r="E389" s="40"/>
      <c r="F389" s="40"/>
      <c r="G389" s="40"/>
      <c r="H389" s="272"/>
      <c r="I389" s="272"/>
      <c r="J389" s="272"/>
      <c r="K389" s="272"/>
      <c r="L389" s="272"/>
      <c r="M389" s="272"/>
      <c r="N389" s="272"/>
      <c r="O389" s="272"/>
      <c r="P389" s="272"/>
      <c r="Q389" s="272"/>
      <c r="R389" s="272"/>
      <c r="S389" s="272"/>
      <c r="T389" s="272"/>
      <c r="U389" s="272"/>
      <c r="V389" s="272"/>
      <c r="W389" s="272"/>
      <c r="X389" s="272"/>
      <c r="Y389" s="272"/>
      <c r="Z389" s="272"/>
    </row>
    <row r="390" spans="1:26" ht="15.75" customHeight="1">
      <c r="A390" s="40"/>
      <c r="B390" s="40"/>
      <c r="C390" s="40"/>
      <c r="D390" s="40"/>
      <c r="E390" s="40"/>
      <c r="F390" s="40"/>
      <c r="G390" s="40"/>
      <c r="H390" s="272"/>
      <c r="I390" s="272"/>
      <c r="J390" s="272"/>
      <c r="K390" s="272"/>
      <c r="L390" s="272"/>
      <c r="M390" s="272"/>
      <c r="N390" s="272"/>
      <c r="O390" s="272"/>
      <c r="P390" s="272"/>
      <c r="Q390" s="272"/>
      <c r="R390" s="272"/>
      <c r="S390" s="272"/>
      <c r="T390" s="272"/>
      <c r="U390" s="272"/>
      <c r="V390" s="272"/>
      <c r="W390" s="272"/>
      <c r="X390" s="272"/>
      <c r="Y390" s="272"/>
      <c r="Z390" s="272"/>
    </row>
    <row r="391" spans="1:26" ht="15.75" customHeight="1">
      <c r="A391" s="40"/>
      <c r="B391" s="40"/>
      <c r="C391" s="40"/>
      <c r="D391" s="40"/>
      <c r="E391" s="40"/>
      <c r="F391" s="40"/>
      <c r="G391" s="40"/>
      <c r="H391" s="272"/>
      <c r="I391" s="272"/>
      <c r="J391" s="272"/>
      <c r="K391" s="272"/>
      <c r="L391" s="272"/>
      <c r="M391" s="272"/>
      <c r="N391" s="272"/>
      <c r="O391" s="272"/>
      <c r="P391" s="272"/>
      <c r="Q391" s="272"/>
      <c r="R391" s="272"/>
      <c r="S391" s="272"/>
      <c r="T391" s="272"/>
      <c r="U391" s="272"/>
      <c r="V391" s="272"/>
      <c r="W391" s="272"/>
      <c r="X391" s="272"/>
      <c r="Y391" s="272"/>
      <c r="Z391" s="272"/>
    </row>
    <row r="392" spans="1:26" ht="15.75" customHeight="1">
      <c r="A392" s="40"/>
      <c r="B392" s="40"/>
      <c r="C392" s="40"/>
      <c r="D392" s="40"/>
      <c r="E392" s="40"/>
      <c r="F392" s="40"/>
      <c r="G392" s="40"/>
      <c r="H392" s="272"/>
      <c r="I392" s="272"/>
      <c r="J392" s="272"/>
      <c r="K392" s="272"/>
      <c r="L392" s="272"/>
      <c r="M392" s="272"/>
      <c r="N392" s="272"/>
      <c r="O392" s="272"/>
      <c r="P392" s="272"/>
      <c r="Q392" s="272"/>
      <c r="R392" s="272"/>
      <c r="S392" s="272"/>
      <c r="T392" s="272"/>
      <c r="U392" s="272"/>
      <c r="V392" s="272"/>
      <c r="W392" s="272"/>
      <c r="X392" s="272"/>
      <c r="Y392" s="272"/>
      <c r="Z392" s="272"/>
    </row>
    <row r="393" spans="1:26" ht="15.75" customHeight="1">
      <c r="A393" s="40"/>
      <c r="B393" s="40"/>
      <c r="C393" s="40"/>
      <c r="D393" s="40"/>
      <c r="E393" s="40"/>
      <c r="F393" s="40"/>
      <c r="G393" s="40"/>
      <c r="H393" s="272"/>
      <c r="I393" s="272"/>
      <c r="J393" s="272"/>
      <c r="K393" s="272"/>
      <c r="L393" s="272"/>
      <c r="M393" s="272"/>
      <c r="N393" s="272"/>
      <c r="O393" s="272"/>
      <c r="P393" s="272"/>
      <c r="Q393" s="272"/>
      <c r="R393" s="272"/>
      <c r="S393" s="272"/>
      <c r="T393" s="272"/>
      <c r="U393" s="272"/>
      <c r="V393" s="272"/>
      <c r="W393" s="272"/>
      <c r="X393" s="272"/>
      <c r="Y393" s="272"/>
      <c r="Z393" s="272"/>
    </row>
    <row r="394" spans="1:26" ht="15.75" customHeight="1">
      <c r="A394" s="40"/>
      <c r="B394" s="40"/>
      <c r="C394" s="40"/>
      <c r="D394" s="40"/>
      <c r="E394" s="40"/>
      <c r="F394" s="40"/>
      <c r="G394" s="40"/>
      <c r="H394" s="272"/>
      <c r="I394" s="272"/>
      <c r="J394" s="272"/>
      <c r="K394" s="272"/>
      <c r="L394" s="272"/>
      <c r="M394" s="272"/>
      <c r="N394" s="272"/>
      <c r="O394" s="272"/>
      <c r="P394" s="272"/>
      <c r="Q394" s="272"/>
      <c r="R394" s="272"/>
      <c r="S394" s="272"/>
      <c r="T394" s="272"/>
      <c r="U394" s="272"/>
      <c r="V394" s="272"/>
      <c r="W394" s="272"/>
      <c r="X394" s="272"/>
      <c r="Y394" s="272"/>
      <c r="Z394" s="272"/>
    </row>
    <row r="395" spans="1:26" ht="15.75" customHeight="1">
      <c r="A395" s="40"/>
      <c r="B395" s="40"/>
      <c r="C395" s="40"/>
      <c r="D395" s="40"/>
      <c r="E395" s="40"/>
      <c r="F395" s="40"/>
      <c r="G395" s="40"/>
      <c r="H395" s="272"/>
      <c r="I395" s="272"/>
      <c r="J395" s="272"/>
      <c r="K395" s="272"/>
      <c r="L395" s="272"/>
      <c r="M395" s="272"/>
      <c r="N395" s="272"/>
      <c r="O395" s="272"/>
      <c r="P395" s="272"/>
      <c r="Q395" s="272"/>
      <c r="R395" s="272"/>
      <c r="S395" s="272"/>
      <c r="T395" s="272"/>
      <c r="U395" s="272"/>
      <c r="V395" s="272"/>
      <c r="W395" s="272"/>
      <c r="X395" s="272"/>
      <c r="Y395" s="272"/>
      <c r="Z395" s="272"/>
    </row>
    <row r="396" spans="1:26" ht="15.75" customHeight="1">
      <c r="A396" s="40"/>
      <c r="B396" s="40"/>
      <c r="C396" s="40"/>
      <c r="D396" s="40"/>
      <c r="E396" s="40"/>
      <c r="F396" s="40"/>
      <c r="G396" s="40"/>
      <c r="H396" s="272"/>
      <c r="I396" s="272"/>
      <c r="J396" s="272"/>
      <c r="K396" s="272"/>
      <c r="L396" s="272"/>
      <c r="M396" s="272"/>
      <c r="N396" s="272"/>
      <c r="O396" s="272"/>
      <c r="P396" s="272"/>
      <c r="Q396" s="272"/>
      <c r="R396" s="272"/>
      <c r="S396" s="272"/>
      <c r="T396" s="272"/>
      <c r="U396" s="272"/>
      <c r="V396" s="272"/>
      <c r="W396" s="272"/>
      <c r="X396" s="272"/>
      <c r="Y396" s="272"/>
      <c r="Z396" s="272"/>
    </row>
    <row r="397" spans="1:26" ht="15.75" customHeight="1">
      <c r="A397" s="40"/>
      <c r="B397" s="40"/>
      <c r="C397" s="40"/>
      <c r="D397" s="40"/>
      <c r="E397" s="40"/>
      <c r="F397" s="40"/>
      <c r="G397" s="40"/>
      <c r="H397" s="272"/>
      <c r="I397" s="272"/>
      <c r="J397" s="272"/>
      <c r="K397" s="272"/>
      <c r="L397" s="272"/>
      <c r="M397" s="272"/>
      <c r="N397" s="272"/>
      <c r="O397" s="272"/>
      <c r="P397" s="272"/>
      <c r="Q397" s="272"/>
      <c r="R397" s="272"/>
      <c r="S397" s="272"/>
      <c r="T397" s="272"/>
      <c r="U397" s="272"/>
      <c r="V397" s="272"/>
      <c r="W397" s="272"/>
      <c r="X397" s="272"/>
      <c r="Y397" s="272"/>
      <c r="Z397" s="272"/>
    </row>
    <row r="398" spans="1:26" ht="15.75" customHeight="1">
      <c r="A398" s="40"/>
      <c r="B398" s="40"/>
      <c r="C398" s="40"/>
      <c r="D398" s="40"/>
      <c r="E398" s="40"/>
      <c r="F398" s="40"/>
      <c r="G398" s="40"/>
      <c r="H398" s="272"/>
      <c r="I398" s="272"/>
      <c r="J398" s="272"/>
      <c r="K398" s="272"/>
      <c r="L398" s="272"/>
      <c r="M398" s="272"/>
      <c r="N398" s="272"/>
      <c r="O398" s="272"/>
      <c r="P398" s="272"/>
      <c r="Q398" s="272"/>
      <c r="R398" s="272"/>
      <c r="S398" s="272"/>
      <c r="T398" s="272"/>
      <c r="U398" s="272"/>
      <c r="V398" s="272"/>
      <c r="W398" s="272"/>
      <c r="X398" s="272"/>
      <c r="Y398" s="272"/>
      <c r="Z398" s="272"/>
    </row>
    <row r="399" spans="1:26" ht="15.75" customHeight="1">
      <c r="A399" s="40"/>
      <c r="B399" s="40"/>
      <c r="C399" s="40"/>
      <c r="D399" s="40"/>
      <c r="E399" s="40"/>
      <c r="F399" s="40"/>
      <c r="G399" s="40"/>
      <c r="H399" s="272"/>
      <c r="I399" s="272"/>
      <c r="J399" s="272"/>
      <c r="K399" s="272"/>
      <c r="L399" s="272"/>
      <c r="M399" s="272"/>
      <c r="N399" s="272"/>
      <c r="O399" s="272"/>
      <c r="P399" s="272"/>
      <c r="Q399" s="272"/>
      <c r="R399" s="272"/>
      <c r="S399" s="272"/>
      <c r="T399" s="272"/>
      <c r="U399" s="272"/>
      <c r="V399" s="272"/>
      <c r="W399" s="272"/>
      <c r="X399" s="272"/>
      <c r="Y399" s="272"/>
      <c r="Z399" s="272"/>
    </row>
    <row r="400" spans="1:26" ht="15.75" customHeight="1">
      <c r="A400" s="40"/>
      <c r="B400" s="40"/>
      <c r="C400" s="40"/>
      <c r="D400" s="40"/>
      <c r="E400" s="40"/>
      <c r="F400" s="40"/>
      <c r="G400" s="40"/>
      <c r="H400" s="272"/>
      <c r="I400" s="272"/>
      <c r="J400" s="272"/>
      <c r="K400" s="272"/>
      <c r="L400" s="272"/>
      <c r="M400" s="272"/>
      <c r="N400" s="272"/>
      <c r="O400" s="272"/>
      <c r="P400" s="272"/>
      <c r="Q400" s="272"/>
      <c r="R400" s="272"/>
      <c r="S400" s="272"/>
      <c r="T400" s="272"/>
      <c r="U400" s="272"/>
      <c r="V400" s="272"/>
      <c r="W400" s="272"/>
      <c r="X400" s="272"/>
      <c r="Y400" s="272"/>
      <c r="Z400" s="272"/>
    </row>
    <row r="401" spans="1:26" ht="15.75" customHeight="1">
      <c r="A401" s="40"/>
      <c r="B401" s="40"/>
      <c r="C401" s="40"/>
      <c r="D401" s="40"/>
      <c r="E401" s="40"/>
      <c r="F401" s="40"/>
      <c r="G401" s="40"/>
      <c r="H401" s="272"/>
      <c r="I401" s="272"/>
      <c r="J401" s="272"/>
      <c r="K401" s="272"/>
      <c r="L401" s="272"/>
      <c r="M401" s="272"/>
      <c r="N401" s="272"/>
      <c r="O401" s="272"/>
      <c r="P401" s="272"/>
      <c r="Q401" s="272"/>
      <c r="R401" s="272"/>
      <c r="S401" s="272"/>
      <c r="T401" s="272"/>
      <c r="U401" s="272"/>
      <c r="V401" s="272"/>
      <c r="W401" s="272"/>
      <c r="X401" s="272"/>
      <c r="Y401" s="272"/>
      <c r="Z401" s="272"/>
    </row>
    <row r="402" spans="1:26" ht="15.75" customHeight="1">
      <c r="A402" s="40"/>
      <c r="B402" s="40"/>
      <c r="C402" s="40"/>
      <c r="D402" s="40"/>
      <c r="E402" s="40"/>
      <c r="F402" s="40"/>
      <c r="G402" s="40"/>
      <c r="H402" s="272"/>
      <c r="I402" s="272"/>
      <c r="J402" s="272"/>
      <c r="K402" s="272"/>
      <c r="L402" s="272"/>
      <c r="M402" s="272"/>
      <c r="N402" s="272"/>
      <c r="O402" s="272"/>
      <c r="P402" s="272"/>
      <c r="Q402" s="272"/>
      <c r="R402" s="272"/>
      <c r="S402" s="272"/>
      <c r="T402" s="272"/>
      <c r="U402" s="272"/>
      <c r="V402" s="272"/>
      <c r="W402" s="272"/>
      <c r="X402" s="272"/>
      <c r="Y402" s="272"/>
      <c r="Z402" s="272"/>
    </row>
    <row r="403" spans="1:26" ht="15.75" customHeight="1">
      <c r="A403" s="40"/>
      <c r="B403" s="40"/>
      <c r="C403" s="40"/>
      <c r="D403" s="40"/>
      <c r="E403" s="40"/>
      <c r="F403" s="40"/>
      <c r="G403" s="40"/>
      <c r="H403" s="272"/>
      <c r="I403" s="272"/>
      <c r="J403" s="272"/>
      <c r="K403" s="272"/>
      <c r="L403" s="272"/>
      <c r="M403" s="272"/>
      <c r="N403" s="272"/>
      <c r="O403" s="272"/>
      <c r="P403" s="272"/>
      <c r="Q403" s="272"/>
      <c r="R403" s="272"/>
      <c r="S403" s="272"/>
      <c r="T403" s="272"/>
      <c r="U403" s="272"/>
      <c r="V403" s="272"/>
      <c r="W403" s="272"/>
      <c r="X403" s="272"/>
      <c r="Y403" s="272"/>
      <c r="Z403" s="272"/>
    </row>
    <row r="404" spans="1:26" ht="15.75" customHeight="1">
      <c r="A404" s="40"/>
      <c r="B404" s="40"/>
      <c r="C404" s="40"/>
      <c r="D404" s="40"/>
      <c r="E404" s="40"/>
      <c r="F404" s="40"/>
      <c r="G404" s="40"/>
      <c r="H404" s="272"/>
      <c r="I404" s="272"/>
      <c r="J404" s="272"/>
      <c r="K404" s="272"/>
      <c r="L404" s="272"/>
      <c r="M404" s="272"/>
      <c r="N404" s="272"/>
      <c r="O404" s="272"/>
      <c r="P404" s="272"/>
      <c r="Q404" s="272"/>
      <c r="R404" s="272"/>
      <c r="S404" s="272"/>
      <c r="T404" s="272"/>
      <c r="U404" s="272"/>
      <c r="V404" s="272"/>
      <c r="W404" s="272"/>
      <c r="X404" s="272"/>
      <c r="Y404" s="272"/>
      <c r="Z404" s="272"/>
    </row>
    <row r="405" spans="1:26" ht="15.75" customHeight="1">
      <c r="A405" s="40"/>
      <c r="B405" s="40"/>
      <c r="C405" s="40"/>
      <c r="D405" s="40"/>
      <c r="E405" s="40"/>
      <c r="F405" s="40"/>
      <c r="G405" s="40"/>
      <c r="H405" s="272"/>
      <c r="I405" s="272"/>
      <c r="J405" s="272"/>
      <c r="K405" s="272"/>
      <c r="L405" s="272"/>
      <c r="M405" s="272"/>
      <c r="N405" s="272"/>
      <c r="O405" s="272"/>
      <c r="P405" s="272"/>
      <c r="Q405" s="272"/>
      <c r="R405" s="272"/>
      <c r="S405" s="272"/>
      <c r="T405" s="272"/>
      <c r="U405" s="272"/>
      <c r="V405" s="272"/>
      <c r="W405" s="272"/>
      <c r="X405" s="272"/>
      <c r="Y405" s="272"/>
      <c r="Z405" s="272"/>
    </row>
    <row r="406" spans="1:26" ht="15.75" customHeight="1">
      <c r="A406" s="40"/>
      <c r="B406" s="40"/>
      <c r="C406" s="40"/>
      <c r="D406" s="40"/>
      <c r="E406" s="40"/>
      <c r="F406" s="40"/>
      <c r="G406" s="40"/>
      <c r="H406" s="272"/>
      <c r="I406" s="272"/>
      <c r="J406" s="272"/>
      <c r="K406" s="272"/>
      <c r="L406" s="272"/>
      <c r="M406" s="272"/>
      <c r="N406" s="272"/>
      <c r="O406" s="272"/>
      <c r="P406" s="272"/>
      <c r="Q406" s="272"/>
      <c r="R406" s="272"/>
      <c r="S406" s="272"/>
      <c r="T406" s="272"/>
      <c r="U406" s="272"/>
      <c r="V406" s="272"/>
      <c r="W406" s="272"/>
      <c r="X406" s="272"/>
      <c r="Y406" s="272"/>
      <c r="Z406" s="272"/>
    </row>
    <row r="407" spans="1:26" ht="15.75" customHeight="1">
      <c r="A407" s="40"/>
      <c r="B407" s="40"/>
      <c r="C407" s="40"/>
      <c r="D407" s="40"/>
      <c r="E407" s="40"/>
      <c r="F407" s="40"/>
      <c r="G407" s="40"/>
      <c r="H407" s="272"/>
      <c r="I407" s="272"/>
      <c r="J407" s="272"/>
      <c r="K407" s="272"/>
      <c r="L407" s="272"/>
      <c r="M407" s="272"/>
      <c r="N407" s="272"/>
      <c r="O407" s="272"/>
      <c r="P407" s="272"/>
      <c r="Q407" s="272"/>
      <c r="R407" s="272"/>
      <c r="S407" s="272"/>
      <c r="T407" s="272"/>
      <c r="U407" s="272"/>
      <c r="V407" s="272"/>
      <c r="W407" s="272"/>
      <c r="X407" s="272"/>
      <c r="Y407" s="272"/>
      <c r="Z407" s="272"/>
    </row>
    <row r="408" spans="1:26" ht="15.75" customHeight="1">
      <c r="A408" s="40"/>
      <c r="B408" s="40"/>
      <c r="C408" s="40"/>
      <c r="D408" s="40"/>
      <c r="E408" s="40"/>
      <c r="F408" s="40"/>
      <c r="G408" s="40"/>
      <c r="H408" s="272"/>
      <c r="I408" s="272"/>
      <c r="J408" s="272"/>
      <c r="K408" s="272"/>
      <c r="L408" s="272"/>
      <c r="M408" s="272"/>
      <c r="N408" s="272"/>
      <c r="O408" s="272"/>
      <c r="P408" s="272"/>
      <c r="Q408" s="272"/>
      <c r="R408" s="272"/>
      <c r="S408" s="272"/>
      <c r="T408" s="272"/>
      <c r="U408" s="272"/>
      <c r="V408" s="272"/>
      <c r="W408" s="272"/>
      <c r="X408" s="272"/>
      <c r="Y408" s="272"/>
      <c r="Z408" s="272"/>
    </row>
    <row r="409" spans="1:26" ht="15.75" customHeight="1">
      <c r="A409" s="40"/>
      <c r="B409" s="40"/>
      <c r="C409" s="40"/>
      <c r="D409" s="40"/>
      <c r="E409" s="40"/>
      <c r="F409" s="40"/>
      <c r="G409" s="40"/>
      <c r="H409" s="272"/>
      <c r="I409" s="272"/>
      <c r="J409" s="272"/>
      <c r="K409" s="272"/>
      <c r="L409" s="272"/>
      <c r="M409" s="272"/>
      <c r="N409" s="272"/>
      <c r="O409" s="272"/>
      <c r="P409" s="272"/>
      <c r="Q409" s="272"/>
      <c r="R409" s="272"/>
      <c r="S409" s="272"/>
      <c r="T409" s="272"/>
      <c r="U409" s="272"/>
      <c r="V409" s="272"/>
      <c r="W409" s="272"/>
      <c r="X409" s="272"/>
      <c r="Y409" s="272"/>
      <c r="Z409" s="272"/>
    </row>
    <row r="410" spans="1:26" ht="15.75" customHeight="1">
      <c r="A410" s="40"/>
      <c r="B410" s="40"/>
      <c r="C410" s="40"/>
      <c r="D410" s="40"/>
      <c r="E410" s="40"/>
      <c r="F410" s="40"/>
      <c r="G410" s="40"/>
      <c r="H410" s="272"/>
      <c r="I410" s="272"/>
      <c r="J410" s="272"/>
      <c r="K410" s="272"/>
      <c r="L410" s="272"/>
      <c r="M410" s="272"/>
      <c r="N410" s="272"/>
      <c r="O410" s="272"/>
      <c r="P410" s="272"/>
      <c r="Q410" s="272"/>
      <c r="R410" s="272"/>
      <c r="S410" s="272"/>
      <c r="T410" s="272"/>
      <c r="U410" s="272"/>
      <c r="V410" s="272"/>
      <c r="W410" s="272"/>
      <c r="X410" s="272"/>
      <c r="Y410" s="272"/>
      <c r="Z410" s="272"/>
    </row>
    <row r="411" spans="1:26" ht="15.75" customHeight="1">
      <c r="A411" s="40"/>
      <c r="B411" s="40"/>
      <c r="C411" s="40"/>
      <c r="D411" s="40"/>
      <c r="E411" s="40"/>
      <c r="F411" s="40"/>
      <c r="G411" s="40"/>
      <c r="H411" s="272"/>
      <c r="I411" s="272"/>
      <c r="J411" s="272"/>
      <c r="K411" s="272"/>
      <c r="L411" s="272"/>
      <c r="M411" s="272"/>
      <c r="N411" s="272"/>
      <c r="O411" s="272"/>
      <c r="P411" s="272"/>
      <c r="Q411" s="272"/>
      <c r="R411" s="272"/>
      <c r="S411" s="272"/>
      <c r="T411" s="272"/>
      <c r="U411" s="272"/>
      <c r="V411" s="272"/>
      <c r="W411" s="272"/>
      <c r="X411" s="272"/>
      <c r="Y411" s="272"/>
      <c r="Z411" s="272"/>
    </row>
    <row r="412" spans="1:26" ht="15.75" customHeight="1">
      <c r="A412" s="40"/>
      <c r="B412" s="40"/>
      <c r="C412" s="40"/>
      <c r="D412" s="40"/>
      <c r="E412" s="40"/>
      <c r="F412" s="40"/>
      <c r="G412" s="40"/>
      <c r="H412" s="272"/>
      <c r="I412" s="272"/>
      <c r="J412" s="272"/>
      <c r="K412" s="272"/>
      <c r="L412" s="272"/>
      <c r="M412" s="272"/>
      <c r="N412" s="272"/>
      <c r="O412" s="272"/>
      <c r="P412" s="272"/>
      <c r="Q412" s="272"/>
      <c r="R412" s="272"/>
      <c r="S412" s="272"/>
      <c r="T412" s="272"/>
      <c r="U412" s="272"/>
      <c r="V412" s="272"/>
      <c r="W412" s="272"/>
      <c r="X412" s="272"/>
      <c r="Y412" s="272"/>
      <c r="Z412" s="272"/>
    </row>
    <row r="413" spans="1:26" ht="15.75" customHeight="1">
      <c r="A413" s="40"/>
      <c r="B413" s="40"/>
      <c r="C413" s="40"/>
      <c r="D413" s="40"/>
      <c r="E413" s="40"/>
      <c r="F413" s="40"/>
      <c r="G413" s="40"/>
      <c r="H413" s="272"/>
      <c r="I413" s="272"/>
      <c r="J413" s="272"/>
      <c r="K413" s="272"/>
      <c r="L413" s="272"/>
      <c r="M413" s="272"/>
      <c r="N413" s="272"/>
      <c r="O413" s="272"/>
      <c r="P413" s="272"/>
      <c r="Q413" s="272"/>
      <c r="R413" s="272"/>
      <c r="S413" s="272"/>
      <c r="T413" s="272"/>
      <c r="U413" s="272"/>
      <c r="V413" s="272"/>
      <c r="W413" s="272"/>
      <c r="X413" s="272"/>
      <c r="Y413" s="272"/>
      <c r="Z413" s="272"/>
    </row>
    <row r="414" spans="1:26" ht="15.75" customHeight="1">
      <c r="A414" s="40"/>
      <c r="B414" s="40"/>
      <c r="C414" s="40"/>
      <c r="D414" s="40"/>
      <c r="E414" s="40"/>
      <c r="F414" s="40"/>
      <c r="G414" s="40"/>
      <c r="H414" s="272"/>
      <c r="I414" s="272"/>
      <c r="J414" s="272"/>
      <c r="K414" s="272"/>
      <c r="L414" s="272"/>
      <c r="M414" s="272"/>
      <c r="N414" s="272"/>
      <c r="O414" s="272"/>
      <c r="P414" s="272"/>
      <c r="Q414" s="272"/>
      <c r="R414" s="272"/>
      <c r="S414" s="272"/>
      <c r="T414" s="272"/>
      <c r="U414" s="272"/>
      <c r="V414" s="272"/>
      <c r="W414" s="272"/>
      <c r="X414" s="272"/>
      <c r="Y414" s="272"/>
      <c r="Z414" s="272"/>
    </row>
    <row r="415" spans="1:26" ht="15.75" customHeight="1">
      <c r="A415" s="40"/>
      <c r="B415" s="40"/>
      <c r="C415" s="40"/>
      <c r="D415" s="40"/>
      <c r="E415" s="40"/>
      <c r="F415" s="40"/>
      <c r="G415" s="40"/>
      <c r="H415" s="272"/>
      <c r="I415" s="272"/>
      <c r="J415" s="272"/>
      <c r="K415" s="272"/>
      <c r="L415" s="272"/>
      <c r="M415" s="272"/>
      <c r="N415" s="272"/>
      <c r="O415" s="272"/>
      <c r="P415" s="272"/>
      <c r="Q415" s="272"/>
      <c r="R415" s="272"/>
      <c r="S415" s="272"/>
      <c r="T415" s="272"/>
      <c r="U415" s="272"/>
      <c r="V415" s="272"/>
      <c r="W415" s="272"/>
      <c r="X415" s="272"/>
      <c r="Y415" s="272"/>
      <c r="Z415" s="272"/>
    </row>
    <row r="416" spans="1:26" ht="15.75" customHeight="1">
      <c r="A416" s="40"/>
      <c r="B416" s="40"/>
      <c r="C416" s="40"/>
      <c r="D416" s="40"/>
      <c r="E416" s="40"/>
      <c r="F416" s="40"/>
      <c r="G416" s="40"/>
      <c r="H416" s="272"/>
      <c r="I416" s="272"/>
      <c r="J416" s="272"/>
      <c r="K416" s="272"/>
      <c r="L416" s="272"/>
      <c r="M416" s="272"/>
      <c r="N416" s="272"/>
      <c r="O416" s="272"/>
      <c r="P416" s="272"/>
      <c r="Q416" s="272"/>
      <c r="R416" s="272"/>
      <c r="S416" s="272"/>
      <c r="T416" s="272"/>
      <c r="U416" s="272"/>
      <c r="V416" s="272"/>
      <c r="W416" s="272"/>
      <c r="X416" s="272"/>
      <c r="Y416" s="272"/>
      <c r="Z416" s="272"/>
    </row>
    <row r="417" spans="1:26" ht="15.75" customHeight="1">
      <c r="A417" s="40"/>
      <c r="B417" s="40"/>
      <c r="C417" s="40"/>
      <c r="D417" s="40"/>
      <c r="E417" s="40"/>
      <c r="F417" s="40"/>
      <c r="G417" s="40"/>
      <c r="H417" s="272"/>
      <c r="I417" s="272"/>
      <c r="J417" s="272"/>
      <c r="K417" s="272"/>
      <c r="L417" s="272"/>
      <c r="M417" s="272"/>
      <c r="N417" s="272"/>
      <c r="O417" s="272"/>
      <c r="P417" s="272"/>
      <c r="Q417" s="272"/>
      <c r="R417" s="272"/>
      <c r="S417" s="272"/>
      <c r="T417" s="272"/>
      <c r="U417" s="272"/>
      <c r="V417" s="272"/>
      <c r="W417" s="272"/>
      <c r="X417" s="272"/>
      <c r="Y417" s="272"/>
      <c r="Z417" s="272"/>
    </row>
    <row r="418" spans="1:26" ht="15.75" customHeight="1">
      <c r="A418" s="40"/>
      <c r="B418" s="40"/>
      <c r="C418" s="40"/>
      <c r="D418" s="40"/>
      <c r="E418" s="40"/>
      <c r="F418" s="40"/>
      <c r="G418" s="40"/>
      <c r="H418" s="272"/>
      <c r="I418" s="272"/>
      <c r="J418" s="272"/>
      <c r="K418" s="272"/>
      <c r="L418" s="272"/>
      <c r="M418" s="272"/>
      <c r="N418" s="272"/>
      <c r="O418" s="272"/>
      <c r="P418" s="272"/>
      <c r="Q418" s="272"/>
      <c r="R418" s="272"/>
      <c r="S418" s="272"/>
      <c r="T418" s="272"/>
      <c r="U418" s="272"/>
      <c r="V418" s="272"/>
      <c r="W418" s="272"/>
      <c r="X418" s="272"/>
      <c r="Y418" s="272"/>
      <c r="Z418" s="272"/>
    </row>
    <row r="419" spans="1:26" ht="15.75" customHeight="1">
      <c r="A419" s="40"/>
      <c r="B419" s="40"/>
      <c r="C419" s="40"/>
      <c r="D419" s="40"/>
      <c r="E419" s="40"/>
      <c r="F419" s="40"/>
      <c r="G419" s="40"/>
      <c r="H419" s="272"/>
      <c r="I419" s="272"/>
      <c r="J419" s="272"/>
      <c r="K419" s="272"/>
      <c r="L419" s="272"/>
      <c r="M419" s="272"/>
      <c r="N419" s="272"/>
      <c r="O419" s="272"/>
      <c r="P419" s="272"/>
      <c r="Q419" s="272"/>
      <c r="R419" s="272"/>
      <c r="S419" s="272"/>
      <c r="T419" s="272"/>
      <c r="U419" s="272"/>
      <c r="V419" s="272"/>
      <c r="W419" s="272"/>
      <c r="X419" s="272"/>
      <c r="Y419" s="272"/>
      <c r="Z419" s="272"/>
    </row>
    <row r="420" spans="1:26" ht="15.75" customHeight="1">
      <c r="A420" s="40"/>
      <c r="B420" s="40"/>
      <c r="C420" s="40"/>
      <c r="D420" s="40"/>
      <c r="E420" s="40"/>
      <c r="F420" s="40"/>
      <c r="G420" s="40"/>
      <c r="H420" s="272"/>
      <c r="I420" s="272"/>
      <c r="J420" s="272"/>
      <c r="K420" s="272"/>
      <c r="L420" s="272"/>
      <c r="M420" s="272"/>
      <c r="N420" s="272"/>
      <c r="O420" s="272"/>
      <c r="P420" s="272"/>
      <c r="Q420" s="272"/>
      <c r="R420" s="272"/>
      <c r="S420" s="272"/>
      <c r="T420" s="272"/>
      <c r="U420" s="272"/>
      <c r="V420" s="272"/>
      <c r="W420" s="272"/>
      <c r="X420" s="272"/>
      <c r="Y420" s="272"/>
      <c r="Z420" s="272"/>
    </row>
    <row r="421" spans="1:26" ht="15.75" customHeight="1">
      <c r="A421" s="40"/>
      <c r="B421" s="40"/>
      <c r="C421" s="40"/>
      <c r="D421" s="40"/>
      <c r="E421" s="40"/>
      <c r="F421" s="40"/>
      <c r="G421" s="40"/>
      <c r="H421" s="272"/>
      <c r="I421" s="272"/>
      <c r="J421" s="272"/>
      <c r="K421" s="272"/>
      <c r="L421" s="272"/>
      <c r="M421" s="272"/>
      <c r="N421" s="272"/>
      <c r="O421" s="272"/>
      <c r="P421" s="272"/>
      <c r="Q421" s="272"/>
      <c r="R421" s="272"/>
      <c r="S421" s="272"/>
      <c r="T421" s="272"/>
      <c r="U421" s="272"/>
      <c r="V421" s="272"/>
      <c r="W421" s="272"/>
      <c r="X421" s="272"/>
      <c r="Y421" s="272"/>
      <c r="Z421" s="272"/>
    </row>
    <row r="422" spans="1:26" ht="15.75" customHeight="1">
      <c r="A422" s="40"/>
      <c r="B422" s="40"/>
      <c r="C422" s="40"/>
      <c r="D422" s="40"/>
      <c r="E422" s="40"/>
      <c r="F422" s="40"/>
      <c r="G422" s="40"/>
      <c r="H422" s="272"/>
      <c r="I422" s="272"/>
      <c r="J422" s="272"/>
      <c r="K422" s="272"/>
      <c r="L422" s="272"/>
      <c r="M422" s="272"/>
      <c r="N422" s="272"/>
      <c r="O422" s="272"/>
      <c r="P422" s="272"/>
      <c r="Q422" s="272"/>
      <c r="R422" s="272"/>
      <c r="S422" s="272"/>
      <c r="T422" s="272"/>
      <c r="U422" s="272"/>
      <c r="V422" s="272"/>
      <c r="W422" s="272"/>
      <c r="X422" s="272"/>
      <c r="Y422" s="272"/>
      <c r="Z422" s="272"/>
    </row>
    <row r="423" spans="1:26" ht="15.75" customHeight="1">
      <c r="A423" s="40"/>
      <c r="B423" s="40"/>
      <c r="C423" s="40"/>
      <c r="D423" s="40"/>
      <c r="E423" s="40"/>
      <c r="F423" s="40"/>
      <c r="G423" s="40"/>
      <c r="H423" s="272"/>
      <c r="I423" s="272"/>
      <c r="J423" s="272"/>
      <c r="K423" s="272"/>
      <c r="L423" s="272"/>
      <c r="M423" s="272"/>
      <c r="N423" s="272"/>
      <c r="O423" s="272"/>
      <c r="P423" s="272"/>
      <c r="Q423" s="272"/>
      <c r="R423" s="272"/>
      <c r="S423" s="272"/>
      <c r="T423" s="272"/>
      <c r="U423" s="272"/>
      <c r="V423" s="272"/>
      <c r="W423" s="272"/>
      <c r="X423" s="272"/>
      <c r="Y423" s="272"/>
      <c r="Z423" s="272"/>
    </row>
    <row r="424" spans="1:26" ht="15.75" customHeight="1">
      <c r="A424" s="40"/>
      <c r="B424" s="40"/>
      <c r="C424" s="40"/>
      <c r="D424" s="40"/>
      <c r="E424" s="40"/>
      <c r="F424" s="40"/>
      <c r="G424" s="40"/>
      <c r="H424" s="272"/>
      <c r="I424" s="272"/>
      <c r="J424" s="272"/>
      <c r="K424" s="272"/>
      <c r="L424" s="272"/>
      <c r="M424" s="272"/>
      <c r="N424" s="272"/>
      <c r="O424" s="272"/>
      <c r="P424" s="272"/>
      <c r="Q424" s="272"/>
      <c r="R424" s="272"/>
      <c r="S424" s="272"/>
      <c r="T424" s="272"/>
      <c r="U424" s="272"/>
      <c r="V424" s="272"/>
      <c r="W424" s="272"/>
      <c r="X424" s="272"/>
      <c r="Y424" s="272"/>
      <c r="Z424" s="272"/>
    </row>
    <row r="425" spans="1:26" ht="15.75" customHeight="1">
      <c r="A425" s="40"/>
      <c r="B425" s="40"/>
      <c r="C425" s="40"/>
      <c r="D425" s="40"/>
      <c r="E425" s="40"/>
      <c r="F425" s="40"/>
      <c r="G425" s="40"/>
      <c r="H425" s="272"/>
      <c r="I425" s="272"/>
      <c r="J425" s="272"/>
      <c r="K425" s="272"/>
      <c r="L425" s="272"/>
      <c r="M425" s="272"/>
      <c r="N425" s="272"/>
      <c r="O425" s="272"/>
      <c r="P425" s="272"/>
      <c r="Q425" s="272"/>
      <c r="R425" s="272"/>
      <c r="S425" s="272"/>
      <c r="T425" s="272"/>
      <c r="U425" s="272"/>
      <c r="V425" s="272"/>
      <c r="W425" s="272"/>
      <c r="X425" s="272"/>
      <c r="Y425" s="272"/>
      <c r="Z425" s="272"/>
    </row>
    <row r="426" spans="1:26" ht="15.75" customHeight="1">
      <c r="A426" s="40"/>
      <c r="B426" s="40"/>
      <c r="C426" s="40"/>
      <c r="D426" s="40"/>
      <c r="E426" s="40"/>
      <c r="F426" s="40"/>
      <c r="G426" s="40"/>
      <c r="H426" s="272"/>
      <c r="I426" s="272"/>
      <c r="J426" s="272"/>
      <c r="K426" s="272"/>
      <c r="L426" s="272"/>
      <c r="M426" s="272"/>
      <c r="N426" s="272"/>
      <c r="O426" s="272"/>
      <c r="P426" s="272"/>
      <c r="Q426" s="272"/>
      <c r="R426" s="272"/>
      <c r="S426" s="272"/>
      <c r="T426" s="272"/>
      <c r="U426" s="272"/>
      <c r="V426" s="272"/>
      <c r="W426" s="272"/>
      <c r="X426" s="272"/>
      <c r="Y426" s="272"/>
      <c r="Z426" s="272"/>
    </row>
    <row r="427" spans="1:26" ht="15.75" customHeight="1">
      <c r="A427" s="40"/>
      <c r="B427" s="40"/>
      <c r="C427" s="40"/>
      <c r="D427" s="40"/>
      <c r="E427" s="40"/>
      <c r="F427" s="40"/>
      <c r="G427" s="40"/>
      <c r="H427" s="272"/>
      <c r="I427" s="272"/>
      <c r="J427" s="272"/>
      <c r="K427" s="272"/>
      <c r="L427" s="272"/>
      <c r="M427" s="272"/>
      <c r="N427" s="272"/>
      <c r="O427" s="272"/>
      <c r="P427" s="272"/>
      <c r="Q427" s="272"/>
      <c r="R427" s="272"/>
      <c r="S427" s="272"/>
      <c r="T427" s="272"/>
      <c r="U427" s="272"/>
      <c r="V427" s="272"/>
      <c r="W427" s="272"/>
      <c r="X427" s="272"/>
      <c r="Y427" s="272"/>
      <c r="Z427" s="272"/>
    </row>
    <row r="428" spans="1:26" ht="15.75" customHeight="1">
      <c r="A428" s="40"/>
      <c r="B428" s="40"/>
      <c r="C428" s="40"/>
      <c r="D428" s="40"/>
      <c r="E428" s="40"/>
      <c r="F428" s="40"/>
      <c r="G428" s="40"/>
      <c r="H428" s="272"/>
      <c r="I428" s="272"/>
      <c r="J428" s="272"/>
      <c r="K428" s="272"/>
      <c r="L428" s="272"/>
      <c r="M428" s="272"/>
      <c r="N428" s="272"/>
      <c r="O428" s="272"/>
      <c r="P428" s="272"/>
      <c r="Q428" s="272"/>
      <c r="R428" s="272"/>
      <c r="S428" s="272"/>
      <c r="T428" s="272"/>
      <c r="U428" s="272"/>
      <c r="V428" s="272"/>
      <c r="W428" s="272"/>
      <c r="X428" s="272"/>
      <c r="Y428" s="272"/>
      <c r="Z428" s="272"/>
    </row>
    <row r="429" spans="1:26" ht="15.75" customHeight="1">
      <c r="A429" s="40"/>
      <c r="B429" s="40"/>
      <c r="C429" s="40"/>
      <c r="D429" s="40"/>
      <c r="E429" s="40"/>
      <c r="F429" s="40"/>
      <c r="G429" s="40"/>
      <c r="H429" s="272"/>
      <c r="I429" s="272"/>
      <c r="J429" s="272"/>
      <c r="K429" s="272"/>
      <c r="L429" s="272"/>
      <c r="M429" s="272"/>
      <c r="N429" s="272"/>
      <c r="O429" s="272"/>
      <c r="P429" s="272"/>
      <c r="Q429" s="272"/>
      <c r="R429" s="272"/>
      <c r="S429" s="272"/>
      <c r="T429" s="272"/>
      <c r="U429" s="272"/>
      <c r="V429" s="272"/>
      <c r="W429" s="272"/>
      <c r="X429" s="272"/>
      <c r="Y429" s="272"/>
      <c r="Z429" s="272"/>
    </row>
    <row r="430" spans="1:26" ht="15.75" customHeight="1">
      <c r="A430" s="40"/>
      <c r="B430" s="40"/>
      <c r="C430" s="40"/>
      <c r="D430" s="40"/>
      <c r="E430" s="40"/>
      <c r="F430" s="40"/>
      <c r="G430" s="40"/>
      <c r="H430" s="272"/>
      <c r="I430" s="272"/>
      <c r="J430" s="272"/>
      <c r="K430" s="272"/>
      <c r="L430" s="272"/>
      <c r="M430" s="272"/>
      <c r="N430" s="272"/>
      <c r="O430" s="272"/>
      <c r="P430" s="272"/>
      <c r="Q430" s="272"/>
      <c r="R430" s="272"/>
      <c r="S430" s="272"/>
      <c r="T430" s="272"/>
      <c r="U430" s="272"/>
      <c r="V430" s="272"/>
      <c r="W430" s="272"/>
      <c r="X430" s="272"/>
      <c r="Y430" s="272"/>
      <c r="Z430" s="272"/>
    </row>
    <row r="431" spans="1:26" ht="15.75" customHeight="1">
      <c r="A431" s="40"/>
      <c r="B431" s="40"/>
      <c r="C431" s="40"/>
      <c r="D431" s="40"/>
      <c r="E431" s="40"/>
      <c r="F431" s="40"/>
      <c r="G431" s="40"/>
      <c r="H431" s="272"/>
      <c r="I431" s="272"/>
      <c r="J431" s="272"/>
      <c r="K431" s="272"/>
      <c r="L431" s="272"/>
      <c r="M431" s="272"/>
      <c r="N431" s="272"/>
      <c r="O431" s="272"/>
      <c r="P431" s="272"/>
      <c r="Q431" s="272"/>
      <c r="R431" s="272"/>
      <c r="S431" s="272"/>
      <c r="T431" s="272"/>
      <c r="U431" s="272"/>
      <c r="V431" s="272"/>
      <c r="W431" s="272"/>
      <c r="X431" s="272"/>
      <c r="Y431" s="272"/>
      <c r="Z431" s="272"/>
    </row>
    <row r="432" spans="1:26" ht="15.75" customHeight="1">
      <c r="A432" s="40"/>
      <c r="B432" s="40"/>
      <c r="C432" s="40"/>
      <c r="D432" s="40"/>
      <c r="E432" s="40"/>
      <c r="F432" s="40"/>
      <c r="G432" s="40"/>
      <c r="H432" s="272"/>
      <c r="I432" s="272"/>
      <c r="J432" s="272"/>
      <c r="K432" s="272"/>
      <c r="L432" s="272"/>
      <c r="M432" s="272"/>
      <c r="N432" s="272"/>
      <c r="O432" s="272"/>
      <c r="P432" s="272"/>
      <c r="Q432" s="272"/>
      <c r="R432" s="272"/>
      <c r="S432" s="272"/>
      <c r="T432" s="272"/>
      <c r="U432" s="272"/>
      <c r="V432" s="272"/>
      <c r="W432" s="272"/>
      <c r="X432" s="272"/>
      <c r="Y432" s="272"/>
      <c r="Z432" s="272"/>
    </row>
    <row r="433" spans="1:26" ht="15.75" customHeight="1">
      <c r="A433" s="40"/>
      <c r="B433" s="40"/>
      <c r="C433" s="40"/>
      <c r="D433" s="40"/>
      <c r="E433" s="40"/>
      <c r="F433" s="40"/>
      <c r="G433" s="40"/>
      <c r="H433" s="272"/>
      <c r="I433" s="272"/>
      <c r="J433" s="272"/>
      <c r="K433" s="272"/>
      <c r="L433" s="272"/>
      <c r="M433" s="272"/>
      <c r="N433" s="272"/>
      <c r="O433" s="272"/>
      <c r="P433" s="272"/>
      <c r="Q433" s="272"/>
      <c r="R433" s="272"/>
      <c r="S433" s="272"/>
      <c r="T433" s="272"/>
      <c r="U433" s="272"/>
      <c r="V433" s="272"/>
      <c r="W433" s="272"/>
      <c r="X433" s="272"/>
      <c r="Y433" s="272"/>
      <c r="Z433" s="272"/>
    </row>
    <row r="434" spans="1:26" ht="15.75" customHeight="1">
      <c r="A434" s="40"/>
      <c r="B434" s="40"/>
      <c r="C434" s="40"/>
      <c r="D434" s="40"/>
      <c r="E434" s="40"/>
      <c r="F434" s="40"/>
      <c r="G434" s="40"/>
      <c r="H434" s="272"/>
      <c r="I434" s="272"/>
      <c r="J434" s="272"/>
      <c r="K434" s="272"/>
      <c r="L434" s="272"/>
      <c r="M434" s="272"/>
      <c r="N434" s="272"/>
      <c r="O434" s="272"/>
      <c r="P434" s="272"/>
      <c r="Q434" s="272"/>
      <c r="R434" s="272"/>
      <c r="S434" s="272"/>
      <c r="T434" s="272"/>
      <c r="U434" s="272"/>
      <c r="V434" s="272"/>
      <c r="W434" s="272"/>
      <c r="X434" s="272"/>
      <c r="Y434" s="272"/>
      <c r="Z434" s="272"/>
    </row>
    <row r="435" spans="1:26" ht="15.75" customHeight="1">
      <c r="A435" s="40"/>
      <c r="B435" s="40"/>
      <c r="C435" s="40"/>
      <c r="D435" s="40"/>
      <c r="E435" s="40"/>
      <c r="F435" s="40"/>
      <c r="G435" s="40"/>
      <c r="H435" s="272"/>
      <c r="I435" s="272"/>
      <c r="J435" s="272"/>
      <c r="K435" s="272"/>
      <c r="L435" s="272"/>
      <c r="M435" s="272"/>
      <c r="N435" s="272"/>
      <c r="O435" s="272"/>
      <c r="P435" s="272"/>
      <c r="Q435" s="272"/>
      <c r="R435" s="272"/>
      <c r="S435" s="272"/>
      <c r="T435" s="272"/>
      <c r="U435" s="272"/>
      <c r="V435" s="272"/>
      <c r="W435" s="272"/>
      <c r="X435" s="272"/>
      <c r="Y435" s="272"/>
      <c r="Z435" s="272"/>
    </row>
    <row r="436" spans="1:26" ht="15.75" customHeight="1">
      <c r="A436" s="40"/>
      <c r="B436" s="40"/>
      <c r="C436" s="40"/>
      <c r="D436" s="40"/>
      <c r="E436" s="40"/>
      <c r="F436" s="40"/>
      <c r="G436" s="40"/>
      <c r="H436" s="272"/>
      <c r="I436" s="272"/>
      <c r="J436" s="272"/>
      <c r="K436" s="272"/>
      <c r="L436" s="272"/>
      <c r="M436" s="272"/>
      <c r="N436" s="272"/>
      <c r="O436" s="272"/>
      <c r="P436" s="272"/>
      <c r="Q436" s="272"/>
      <c r="R436" s="272"/>
      <c r="S436" s="272"/>
      <c r="T436" s="272"/>
      <c r="U436" s="272"/>
      <c r="V436" s="272"/>
      <c r="W436" s="272"/>
      <c r="X436" s="272"/>
      <c r="Y436" s="272"/>
      <c r="Z436" s="272"/>
    </row>
    <row r="437" spans="1:26" ht="15.75" customHeight="1">
      <c r="A437" s="40"/>
      <c r="B437" s="40"/>
      <c r="C437" s="40"/>
      <c r="D437" s="40"/>
      <c r="E437" s="40"/>
      <c r="F437" s="40"/>
      <c r="G437" s="40"/>
      <c r="H437" s="272"/>
      <c r="I437" s="272"/>
      <c r="J437" s="272"/>
      <c r="K437" s="272"/>
      <c r="L437" s="272"/>
      <c r="M437" s="272"/>
      <c r="N437" s="272"/>
      <c r="O437" s="272"/>
      <c r="P437" s="272"/>
      <c r="Q437" s="272"/>
      <c r="R437" s="272"/>
      <c r="S437" s="272"/>
      <c r="T437" s="272"/>
      <c r="U437" s="272"/>
      <c r="V437" s="272"/>
      <c r="W437" s="272"/>
      <c r="X437" s="272"/>
      <c r="Y437" s="272"/>
      <c r="Z437" s="272"/>
    </row>
    <row r="438" spans="1:26" ht="15.75" customHeight="1">
      <c r="A438" s="40"/>
      <c r="B438" s="40"/>
      <c r="C438" s="40"/>
      <c r="D438" s="40"/>
      <c r="E438" s="40"/>
      <c r="F438" s="40"/>
      <c r="G438" s="40"/>
      <c r="H438" s="272"/>
      <c r="I438" s="272"/>
      <c r="J438" s="272"/>
      <c r="K438" s="272"/>
      <c r="L438" s="272"/>
      <c r="M438" s="272"/>
      <c r="N438" s="272"/>
      <c r="O438" s="272"/>
      <c r="P438" s="272"/>
      <c r="Q438" s="272"/>
      <c r="R438" s="272"/>
      <c r="S438" s="272"/>
      <c r="T438" s="272"/>
      <c r="U438" s="272"/>
      <c r="V438" s="272"/>
      <c r="W438" s="272"/>
      <c r="X438" s="272"/>
      <c r="Y438" s="272"/>
      <c r="Z438" s="272"/>
    </row>
    <row r="439" spans="1:26" ht="15.75" customHeight="1">
      <c r="A439" s="40"/>
      <c r="B439" s="40"/>
      <c r="C439" s="40"/>
      <c r="D439" s="40"/>
      <c r="E439" s="40"/>
      <c r="F439" s="40"/>
      <c r="G439" s="40"/>
      <c r="H439" s="272"/>
      <c r="I439" s="272"/>
      <c r="J439" s="272"/>
      <c r="K439" s="272"/>
      <c r="L439" s="272"/>
      <c r="M439" s="272"/>
      <c r="N439" s="272"/>
      <c r="O439" s="272"/>
      <c r="P439" s="272"/>
      <c r="Q439" s="272"/>
      <c r="R439" s="272"/>
      <c r="S439" s="272"/>
      <c r="T439" s="272"/>
      <c r="U439" s="272"/>
      <c r="V439" s="272"/>
      <c r="W439" s="272"/>
      <c r="X439" s="272"/>
      <c r="Y439" s="272"/>
      <c r="Z439" s="272"/>
    </row>
    <row r="440" spans="1:26" ht="15.75" customHeight="1">
      <c r="A440" s="40"/>
      <c r="B440" s="40"/>
      <c r="C440" s="40"/>
      <c r="D440" s="40"/>
      <c r="E440" s="40"/>
      <c r="F440" s="40"/>
      <c r="G440" s="40"/>
      <c r="H440" s="272"/>
      <c r="I440" s="272"/>
      <c r="J440" s="272"/>
      <c r="K440" s="272"/>
      <c r="L440" s="272"/>
      <c r="M440" s="272"/>
      <c r="N440" s="272"/>
      <c r="O440" s="272"/>
      <c r="P440" s="272"/>
      <c r="Q440" s="272"/>
      <c r="R440" s="272"/>
      <c r="S440" s="272"/>
      <c r="T440" s="272"/>
      <c r="U440" s="272"/>
      <c r="V440" s="272"/>
      <c r="W440" s="272"/>
      <c r="X440" s="272"/>
      <c r="Y440" s="272"/>
      <c r="Z440" s="272"/>
    </row>
    <row r="441" spans="1:26" ht="15.75" customHeight="1">
      <c r="A441" s="40"/>
      <c r="B441" s="40"/>
      <c r="C441" s="40"/>
      <c r="D441" s="40"/>
      <c r="E441" s="40"/>
      <c r="F441" s="40"/>
      <c r="G441" s="40"/>
      <c r="H441" s="272"/>
      <c r="I441" s="272"/>
      <c r="J441" s="272"/>
      <c r="K441" s="272"/>
      <c r="L441" s="272"/>
      <c r="M441" s="272"/>
      <c r="N441" s="272"/>
      <c r="O441" s="272"/>
      <c r="P441" s="272"/>
      <c r="Q441" s="272"/>
      <c r="R441" s="272"/>
      <c r="S441" s="272"/>
      <c r="T441" s="272"/>
      <c r="U441" s="272"/>
      <c r="V441" s="272"/>
      <c r="W441" s="272"/>
      <c r="X441" s="272"/>
      <c r="Y441" s="272"/>
      <c r="Z441" s="272"/>
    </row>
    <row r="442" spans="1:26" ht="15.75" customHeight="1">
      <c r="A442" s="40"/>
      <c r="B442" s="40"/>
      <c r="C442" s="40"/>
      <c r="D442" s="40"/>
      <c r="E442" s="40"/>
      <c r="F442" s="40"/>
      <c r="G442" s="40"/>
      <c r="H442" s="272"/>
      <c r="I442" s="272"/>
      <c r="J442" s="272"/>
      <c r="K442" s="272"/>
      <c r="L442" s="272"/>
      <c r="M442" s="272"/>
      <c r="N442" s="272"/>
      <c r="O442" s="272"/>
      <c r="P442" s="272"/>
      <c r="Q442" s="272"/>
      <c r="R442" s="272"/>
      <c r="S442" s="272"/>
      <c r="T442" s="272"/>
      <c r="U442" s="272"/>
      <c r="V442" s="272"/>
      <c r="W442" s="272"/>
      <c r="X442" s="272"/>
      <c r="Y442" s="272"/>
      <c r="Z442" s="272"/>
    </row>
    <row r="443" spans="1:26" ht="15.75" customHeight="1">
      <c r="A443" s="40"/>
      <c r="B443" s="40"/>
      <c r="C443" s="40"/>
      <c r="D443" s="40"/>
      <c r="E443" s="40"/>
      <c r="F443" s="40"/>
      <c r="G443" s="40"/>
      <c r="H443" s="272"/>
      <c r="I443" s="272"/>
      <c r="J443" s="272"/>
      <c r="K443" s="272"/>
      <c r="L443" s="272"/>
      <c r="M443" s="272"/>
      <c r="N443" s="272"/>
      <c r="O443" s="272"/>
      <c r="P443" s="272"/>
      <c r="Q443" s="272"/>
      <c r="R443" s="272"/>
      <c r="S443" s="272"/>
      <c r="T443" s="272"/>
      <c r="U443" s="272"/>
      <c r="V443" s="272"/>
      <c r="W443" s="272"/>
      <c r="X443" s="272"/>
      <c r="Y443" s="272"/>
      <c r="Z443" s="272"/>
    </row>
    <row r="444" spans="1:26" ht="15.75" customHeight="1">
      <c r="A444" s="40"/>
      <c r="B444" s="40"/>
      <c r="C444" s="40"/>
      <c r="D444" s="40"/>
      <c r="E444" s="40"/>
      <c r="F444" s="40"/>
      <c r="G444" s="40"/>
      <c r="H444" s="272"/>
      <c r="I444" s="272"/>
      <c r="J444" s="272"/>
      <c r="K444" s="272"/>
      <c r="L444" s="272"/>
      <c r="M444" s="272"/>
      <c r="N444" s="272"/>
      <c r="O444" s="272"/>
      <c r="P444" s="272"/>
      <c r="Q444" s="272"/>
      <c r="R444" s="272"/>
      <c r="S444" s="272"/>
      <c r="T444" s="272"/>
      <c r="U444" s="272"/>
      <c r="V444" s="272"/>
      <c r="W444" s="272"/>
      <c r="X444" s="272"/>
      <c r="Y444" s="272"/>
      <c r="Z444" s="272"/>
    </row>
    <row r="445" spans="1:26" ht="15.75" customHeight="1">
      <c r="A445" s="40"/>
      <c r="B445" s="40"/>
      <c r="C445" s="40"/>
      <c r="D445" s="40"/>
      <c r="E445" s="40"/>
      <c r="F445" s="40"/>
      <c r="G445" s="40"/>
      <c r="H445" s="272"/>
      <c r="I445" s="272"/>
      <c r="J445" s="272"/>
      <c r="K445" s="272"/>
      <c r="L445" s="272"/>
      <c r="M445" s="272"/>
      <c r="N445" s="272"/>
      <c r="O445" s="272"/>
      <c r="P445" s="272"/>
      <c r="Q445" s="272"/>
      <c r="R445" s="272"/>
      <c r="S445" s="272"/>
      <c r="T445" s="272"/>
      <c r="U445" s="272"/>
      <c r="V445" s="272"/>
      <c r="W445" s="272"/>
      <c r="X445" s="272"/>
      <c r="Y445" s="272"/>
      <c r="Z445" s="272"/>
    </row>
    <row r="446" spans="1:26" ht="15.75" customHeight="1">
      <c r="A446" s="40"/>
      <c r="B446" s="40"/>
      <c r="C446" s="40"/>
      <c r="D446" s="40"/>
      <c r="E446" s="40"/>
      <c r="F446" s="40"/>
      <c r="G446" s="40"/>
      <c r="H446" s="272"/>
      <c r="I446" s="272"/>
      <c r="J446" s="272"/>
      <c r="K446" s="272"/>
      <c r="L446" s="272"/>
      <c r="M446" s="272"/>
      <c r="N446" s="272"/>
      <c r="O446" s="272"/>
      <c r="P446" s="272"/>
      <c r="Q446" s="272"/>
      <c r="R446" s="272"/>
      <c r="S446" s="272"/>
      <c r="T446" s="272"/>
      <c r="U446" s="272"/>
      <c r="V446" s="272"/>
      <c r="W446" s="272"/>
      <c r="X446" s="272"/>
      <c r="Y446" s="272"/>
      <c r="Z446" s="272"/>
    </row>
    <row r="447" spans="1:26" ht="15.75" customHeight="1">
      <c r="A447" s="40"/>
      <c r="B447" s="40"/>
      <c r="C447" s="40"/>
      <c r="D447" s="40"/>
      <c r="E447" s="40"/>
      <c r="F447" s="40"/>
      <c r="G447" s="40"/>
      <c r="H447" s="272"/>
      <c r="I447" s="272"/>
      <c r="J447" s="272"/>
      <c r="K447" s="272"/>
      <c r="L447" s="272"/>
      <c r="M447" s="272"/>
      <c r="N447" s="272"/>
      <c r="O447" s="272"/>
      <c r="P447" s="272"/>
      <c r="Q447" s="272"/>
      <c r="R447" s="272"/>
      <c r="S447" s="272"/>
      <c r="T447" s="272"/>
      <c r="U447" s="272"/>
      <c r="V447" s="272"/>
      <c r="W447" s="272"/>
      <c r="X447" s="272"/>
      <c r="Y447" s="272"/>
      <c r="Z447" s="272"/>
    </row>
    <row r="448" spans="1:26" ht="15.75" customHeight="1">
      <c r="A448" s="40"/>
      <c r="B448" s="40"/>
      <c r="C448" s="40"/>
      <c r="D448" s="40"/>
      <c r="E448" s="40"/>
      <c r="F448" s="40"/>
      <c r="G448" s="40"/>
      <c r="H448" s="272"/>
      <c r="I448" s="272"/>
      <c r="J448" s="272"/>
      <c r="K448" s="272"/>
      <c r="L448" s="272"/>
      <c r="M448" s="272"/>
      <c r="N448" s="272"/>
      <c r="O448" s="272"/>
      <c r="P448" s="272"/>
      <c r="Q448" s="272"/>
      <c r="R448" s="272"/>
      <c r="S448" s="272"/>
      <c r="T448" s="272"/>
      <c r="U448" s="272"/>
      <c r="V448" s="272"/>
      <c r="W448" s="272"/>
      <c r="X448" s="272"/>
      <c r="Y448" s="272"/>
      <c r="Z448" s="272"/>
    </row>
    <row r="449" spans="1:26" ht="15.75" customHeight="1">
      <c r="A449" s="40"/>
      <c r="B449" s="40"/>
      <c r="C449" s="40"/>
      <c r="D449" s="40"/>
      <c r="E449" s="40"/>
      <c r="F449" s="40"/>
      <c r="G449" s="40"/>
      <c r="H449" s="272"/>
      <c r="I449" s="272"/>
      <c r="J449" s="272"/>
      <c r="K449" s="272"/>
      <c r="L449" s="272"/>
      <c r="M449" s="272"/>
      <c r="N449" s="272"/>
      <c r="O449" s="272"/>
      <c r="P449" s="272"/>
      <c r="Q449" s="272"/>
      <c r="R449" s="272"/>
      <c r="S449" s="272"/>
      <c r="T449" s="272"/>
      <c r="U449" s="272"/>
      <c r="V449" s="272"/>
      <c r="W449" s="272"/>
      <c r="X449" s="272"/>
      <c r="Y449" s="272"/>
      <c r="Z449" s="272"/>
    </row>
    <row r="450" spans="1:26" ht="15.75" customHeight="1">
      <c r="A450" s="40"/>
      <c r="B450" s="40"/>
      <c r="C450" s="40"/>
      <c r="D450" s="40"/>
      <c r="E450" s="40"/>
      <c r="F450" s="40"/>
      <c r="G450" s="40"/>
      <c r="H450" s="272"/>
      <c r="I450" s="272"/>
      <c r="J450" s="272"/>
      <c r="K450" s="272"/>
      <c r="L450" s="272"/>
      <c r="M450" s="272"/>
      <c r="N450" s="272"/>
      <c r="O450" s="272"/>
      <c r="P450" s="272"/>
      <c r="Q450" s="272"/>
      <c r="R450" s="272"/>
      <c r="S450" s="272"/>
      <c r="T450" s="272"/>
      <c r="U450" s="272"/>
      <c r="V450" s="272"/>
      <c r="W450" s="272"/>
      <c r="X450" s="272"/>
      <c r="Y450" s="272"/>
      <c r="Z450" s="272"/>
    </row>
    <row r="451" spans="1:26" ht="15.75" customHeight="1">
      <c r="A451" s="40"/>
      <c r="B451" s="40"/>
      <c r="C451" s="40"/>
      <c r="D451" s="40"/>
      <c r="E451" s="40"/>
      <c r="F451" s="40"/>
      <c r="G451" s="40"/>
      <c r="H451" s="272"/>
      <c r="I451" s="272"/>
      <c r="J451" s="272"/>
      <c r="K451" s="272"/>
      <c r="L451" s="272"/>
      <c r="M451" s="272"/>
      <c r="N451" s="272"/>
      <c r="O451" s="272"/>
      <c r="P451" s="272"/>
      <c r="Q451" s="272"/>
      <c r="R451" s="272"/>
      <c r="S451" s="272"/>
      <c r="T451" s="272"/>
      <c r="U451" s="272"/>
      <c r="V451" s="272"/>
      <c r="W451" s="272"/>
      <c r="X451" s="272"/>
      <c r="Y451" s="272"/>
      <c r="Z451" s="272"/>
    </row>
    <row r="452" spans="1:26" ht="15.75" customHeight="1">
      <c r="A452" s="40"/>
      <c r="B452" s="40"/>
      <c r="C452" s="40"/>
      <c r="D452" s="40"/>
      <c r="E452" s="40"/>
      <c r="F452" s="40"/>
      <c r="G452" s="40"/>
      <c r="H452" s="272"/>
      <c r="I452" s="272"/>
      <c r="J452" s="272"/>
      <c r="K452" s="272"/>
      <c r="L452" s="272"/>
      <c r="M452" s="272"/>
      <c r="N452" s="272"/>
      <c r="O452" s="272"/>
      <c r="P452" s="272"/>
      <c r="Q452" s="272"/>
      <c r="R452" s="272"/>
      <c r="S452" s="272"/>
      <c r="T452" s="272"/>
      <c r="U452" s="272"/>
      <c r="V452" s="272"/>
      <c r="W452" s="272"/>
      <c r="X452" s="272"/>
      <c r="Y452" s="272"/>
      <c r="Z452" s="272"/>
    </row>
    <row r="453" spans="1:26" ht="15.75" customHeight="1">
      <c r="A453" s="40"/>
      <c r="B453" s="40"/>
      <c r="C453" s="40"/>
      <c r="D453" s="40"/>
      <c r="E453" s="40"/>
      <c r="F453" s="40"/>
      <c r="G453" s="40"/>
      <c r="H453" s="272"/>
      <c r="I453" s="272"/>
      <c r="J453" s="272"/>
      <c r="K453" s="272"/>
      <c r="L453" s="272"/>
      <c r="M453" s="272"/>
      <c r="N453" s="272"/>
      <c r="O453" s="272"/>
      <c r="P453" s="272"/>
      <c r="Q453" s="272"/>
      <c r="R453" s="272"/>
      <c r="S453" s="272"/>
      <c r="T453" s="272"/>
      <c r="U453" s="272"/>
      <c r="V453" s="272"/>
      <c r="W453" s="272"/>
      <c r="X453" s="272"/>
      <c r="Y453" s="272"/>
      <c r="Z453" s="272"/>
    </row>
    <row r="454" spans="1:26" ht="15.75" customHeight="1">
      <c r="A454" s="40"/>
      <c r="B454" s="40"/>
      <c r="C454" s="40"/>
      <c r="D454" s="40"/>
      <c r="E454" s="40"/>
      <c r="F454" s="40"/>
      <c r="G454" s="40"/>
      <c r="H454" s="272"/>
      <c r="I454" s="272"/>
      <c r="J454" s="272"/>
      <c r="K454" s="272"/>
      <c r="L454" s="272"/>
      <c r="M454" s="272"/>
      <c r="N454" s="272"/>
      <c r="O454" s="272"/>
      <c r="P454" s="272"/>
      <c r="Q454" s="272"/>
      <c r="R454" s="272"/>
      <c r="S454" s="272"/>
      <c r="T454" s="272"/>
      <c r="U454" s="272"/>
      <c r="V454" s="272"/>
      <c r="W454" s="272"/>
      <c r="X454" s="272"/>
      <c r="Y454" s="272"/>
      <c r="Z454" s="272"/>
    </row>
    <row r="455" spans="1:26" ht="15.75" customHeight="1">
      <c r="A455" s="40"/>
      <c r="B455" s="40"/>
      <c r="C455" s="40"/>
      <c r="D455" s="40"/>
      <c r="E455" s="40"/>
      <c r="F455" s="40"/>
      <c r="G455" s="40"/>
      <c r="H455" s="272"/>
      <c r="I455" s="272"/>
      <c r="J455" s="272"/>
      <c r="K455" s="272"/>
      <c r="L455" s="272"/>
      <c r="M455" s="272"/>
      <c r="N455" s="272"/>
      <c r="O455" s="272"/>
      <c r="P455" s="272"/>
      <c r="Q455" s="272"/>
      <c r="R455" s="272"/>
      <c r="S455" s="272"/>
      <c r="T455" s="272"/>
      <c r="U455" s="272"/>
      <c r="V455" s="272"/>
      <c r="W455" s="272"/>
      <c r="X455" s="272"/>
      <c r="Y455" s="272"/>
      <c r="Z455" s="272"/>
    </row>
    <row r="456" spans="1:26" ht="15.75" customHeight="1">
      <c r="A456" s="40"/>
      <c r="B456" s="40"/>
      <c r="C456" s="40"/>
      <c r="D456" s="40"/>
      <c r="E456" s="40"/>
      <c r="F456" s="40"/>
      <c r="G456" s="40"/>
      <c r="H456" s="272"/>
      <c r="I456" s="272"/>
      <c r="J456" s="272"/>
      <c r="K456" s="272"/>
      <c r="L456" s="272"/>
      <c r="M456" s="272"/>
      <c r="N456" s="272"/>
      <c r="O456" s="272"/>
      <c r="P456" s="272"/>
      <c r="Q456" s="272"/>
      <c r="R456" s="272"/>
      <c r="S456" s="272"/>
      <c r="T456" s="272"/>
      <c r="U456" s="272"/>
      <c r="V456" s="272"/>
      <c r="W456" s="272"/>
      <c r="X456" s="272"/>
      <c r="Y456" s="272"/>
      <c r="Z456" s="272"/>
    </row>
    <row r="457" spans="1:26" ht="15.75" customHeight="1">
      <c r="A457" s="40"/>
      <c r="B457" s="40"/>
      <c r="C457" s="40"/>
      <c r="D457" s="40"/>
      <c r="E457" s="40"/>
      <c r="F457" s="40"/>
      <c r="G457" s="40"/>
      <c r="H457" s="272"/>
      <c r="I457" s="272"/>
      <c r="J457" s="272"/>
      <c r="K457" s="272"/>
      <c r="L457" s="272"/>
      <c r="M457" s="272"/>
      <c r="N457" s="272"/>
      <c r="O457" s="272"/>
      <c r="P457" s="272"/>
      <c r="Q457" s="272"/>
      <c r="R457" s="272"/>
      <c r="S457" s="272"/>
      <c r="T457" s="272"/>
      <c r="U457" s="272"/>
      <c r="V457" s="272"/>
      <c r="W457" s="272"/>
      <c r="X457" s="272"/>
      <c r="Y457" s="272"/>
      <c r="Z457" s="272"/>
    </row>
    <row r="458" spans="1:26" ht="15.75" customHeight="1">
      <c r="A458" s="40"/>
      <c r="B458" s="40"/>
      <c r="C458" s="40"/>
      <c r="D458" s="40"/>
      <c r="E458" s="40"/>
      <c r="F458" s="40"/>
      <c r="G458" s="40"/>
      <c r="H458" s="272"/>
      <c r="I458" s="272"/>
      <c r="J458" s="272"/>
      <c r="K458" s="272"/>
      <c r="L458" s="272"/>
      <c r="M458" s="272"/>
      <c r="N458" s="272"/>
      <c r="O458" s="272"/>
      <c r="P458" s="272"/>
      <c r="Q458" s="272"/>
      <c r="R458" s="272"/>
      <c r="S458" s="272"/>
      <c r="T458" s="272"/>
      <c r="U458" s="272"/>
      <c r="V458" s="272"/>
      <c r="W458" s="272"/>
      <c r="X458" s="272"/>
      <c r="Y458" s="272"/>
      <c r="Z458" s="272"/>
    </row>
    <row r="459" spans="1:26" ht="15.75" customHeight="1">
      <c r="A459" s="40"/>
      <c r="B459" s="40"/>
      <c r="C459" s="40"/>
      <c r="D459" s="40"/>
      <c r="E459" s="40"/>
      <c r="F459" s="40"/>
      <c r="G459" s="40"/>
      <c r="H459" s="272"/>
      <c r="I459" s="272"/>
      <c r="J459" s="272"/>
      <c r="K459" s="272"/>
      <c r="L459" s="272"/>
      <c r="M459" s="272"/>
      <c r="N459" s="272"/>
      <c r="O459" s="272"/>
      <c r="P459" s="272"/>
      <c r="Q459" s="272"/>
      <c r="R459" s="272"/>
      <c r="S459" s="272"/>
      <c r="T459" s="272"/>
      <c r="U459" s="272"/>
      <c r="V459" s="272"/>
      <c r="W459" s="272"/>
      <c r="X459" s="272"/>
      <c r="Y459" s="272"/>
      <c r="Z459" s="272"/>
    </row>
    <row r="460" spans="1:26" ht="15.75" customHeight="1">
      <c r="A460" s="40"/>
      <c r="B460" s="40"/>
      <c r="C460" s="40"/>
      <c r="D460" s="40"/>
      <c r="E460" s="40"/>
      <c r="F460" s="40"/>
      <c r="G460" s="40"/>
      <c r="H460" s="272"/>
      <c r="I460" s="272"/>
      <c r="J460" s="272"/>
      <c r="K460" s="272"/>
      <c r="L460" s="272"/>
      <c r="M460" s="272"/>
      <c r="N460" s="272"/>
      <c r="O460" s="272"/>
      <c r="P460" s="272"/>
      <c r="Q460" s="272"/>
      <c r="R460" s="272"/>
      <c r="S460" s="272"/>
      <c r="T460" s="272"/>
      <c r="U460" s="272"/>
      <c r="V460" s="272"/>
      <c r="W460" s="272"/>
      <c r="X460" s="272"/>
      <c r="Y460" s="272"/>
      <c r="Z460" s="272"/>
    </row>
    <row r="461" spans="1:26" ht="15.75" customHeight="1">
      <c r="A461" s="40"/>
      <c r="B461" s="40"/>
      <c r="C461" s="40"/>
      <c r="D461" s="40"/>
      <c r="E461" s="40"/>
      <c r="F461" s="40"/>
      <c r="G461" s="40"/>
      <c r="H461" s="272"/>
      <c r="I461" s="272"/>
      <c r="J461" s="272"/>
      <c r="K461" s="272"/>
      <c r="L461" s="272"/>
      <c r="M461" s="272"/>
      <c r="N461" s="272"/>
      <c r="O461" s="272"/>
      <c r="P461" s="272"/>
      <c r="Q461" s="272"/>
      <c r="R461" s="272"/>
      <c r="S461" s="272"/>
      <c r="T461" s="272"/>
      <c r="U461" s="272"/>
      <c r="V461" s="272"/>
      <c r="W461" s="272"/>
      <c r="X461" s="272"/>
      <c r="Y461" s="272"/>
      <c r="Z461" s="272"/>
    </row>
    <row r="462" spans="1:26" ht="15.75" customHeight="1">
      <c r="A462" s="40"/>
      <c r="B462" s="40"/>
      <c r="C462" s="40"/>
      <c r="D462" s="40"/>
      <c r="E462" s="40"/>
      <c r="F462" s="40"/>
      <c r="G462" s="40"/>
      <c r="H462" s="272"/>
      <c r="I462" s="272"/>
      <c r="J462" s="272"/>
      <c r="K462" s="272"/>
      <c r="L462" s="272"/>
      <c r="M462" s="272"/>
      <c r="N462" s="272"/>
      <c r="O462" s="272"/>
      <c r="P462" s="272"/>
      <c r="Q462" s="272"/>
      <c r="R462" s="272"/>
      <c r="S462" s="272"/>
      <c r="T462" s="272"/>
      <c r="U462" s="272"/>
      <c r="V462" s="272"/>
      <c r="W462" s="272"/>
      <c r="X462" s="272"/>
      <c r="Y462" s="272"/>
      <c r="Z462" s="272"/>
    </row>
    <row r="463" spans="1:26" ht="15.75" customHeight="1">
      <c r="A463" s="40"/>
      <c r="B463" s="40"/>
      <c r="C463" s="40"/>
      <c r="D463" s="40"/>
      <c r="E463" s="40"/>
      <c r="F463" s="40"/>
      <c r="G463" s="40"/>
      <c r="H463" s="272"/>
      <c r="I463" s="272"/>
      <c r="J463" s="272"/>
      <c r="K463" s="272"/>
      <c r="L463" s="272"/>
      <c r="M463" s="272"/>
      <c r="N463" s="272"/>
      <c r="O463" s="272"/>
      <c r="P463" s="272"/>
      <c r="Q463" s="272"/>
      <c r="R463" s="272"/>
      <c r="S463" s="272"/>
      <c r="T463" s="272"/>
      <c r="U463" s="272"/>
      <c r="V463" s="272"/>
      <c r="W463" s="272"/>
      <c r="X463" s="272"/>
      <c r="Y463" s="272"/>
      <c r="Z463" s="272"/>
    </row>
    <row r="464" spans="1:26" ht="15.75" customHeight="1">
      <c r="A464" s="40"/>
      <c r="B464" s="40"/>
      <c r="C464" s="40"/>
      <c r="D464" s="40"/>
      <c r="E464" s="40"/>
      <c r="F464" s="40"/>
      <c r="G464" s="40"/>
      <c r="H464" s="272"/>
      <c r="I464" s="272"/>
      <c r="J464" s="272"/>
      <c r="K464" s="272"/>
      <c r="L464" s="272"/>
      <c r="M464" s="272"/>
      <c r="N464" s="272"/>
      <c r="O464" s="272"/>
      <c r="P464" s="272"/>
      <c r="Q464" s="272"/>
      <c r="R464" s="272"/>
      <c r="S464" s="272"/>
      <c r="T464" s="272"/>
      <c r="U464" s="272"/>
      <c r="V464" s="272"/>
      <c r="W464" s="272"/>
      <c r="X464" s="272"/>
      <c r="Y464" s="272"/>
      <c r="Z464" s="272"/>
    </row>
    <row r="465" spans="1:26" ht="15.75" customHeight="1">
      <c r="A465" s="40"/>
      <c r="B465" s="40"/>
      <c r="C465" s="40"/>
      <c r="D465" s="40"/>
      <c r="E465" s="40"/>
      <c r="F465" s="40"/>
      <c r="G465" s="40"/>
      <c r="H465" s="272"/>
      <c r="I465" s="272"/>
      <c r="J465" s="272"/>
      <c r="K465" s="272"/>
      <c r="L465" s="272"/>
      <c r="M465" s="272"/>
      <c r="N465" s="272"/>
      <c r="O465" s="272"/>
      <c r="P465" s="272"/>
      <c r="Q465" s="272"/>
      <c r="R465" s="272"/>
      <c r="S465" s="272"/>
      <c r="T465" s="272"/>
      <c r="U465" s="272"/>
      <c r="V465" s="272"/>
      <c r="W465" s="272"/>
      <c r="X465" s="272"/>
      <c r="Y465" s="272"/>
      <c r="Z465" s="272"/>
    </row>
    <row r="466" spans="1:26" ht="15.75" customHeight="1">
      <c r="A466" s="40"/>
      <c r="B466" s="40"/>
      <c r="C466" s="40"/>
      <c r="D466" s="40"/>
      <c r="E466" s="40"/>
      <c r="F466" s="40"/>
      <c r="G466" s="40"/>
      <c r="H466" s="272"/>
      <c r="I466" s="272"/>
      <c r="J466" s="272"/>
      <c r="K466" s="272"/>
      <c r="L466" s="272"/>
      <c r="M466" s="272"/>
      <c r="N466" s="272"/>
      <c r="O466" s="272"/>
      <c r="P466" s="272"/>
      <c r="Q466" s="272"/>
      <c r="R466" s="272"/>
      <c r="S466" s="272"/>
      <c r="T466" s="272"/>
      <c r="U466" s="272"/>
      <c r="V466" s="272"/>
      <c r="W466" s="272"/>
      <c r="X466" s="272"/>
      <c r="Y466" s="272"/>
      <c r="Z466" s="272"/>
    </row>
    <row r="467" spans="1:26" ht="15.75" customHeight="1">
      <c r="A467" s="40"/>
      <c r="B467" s="40"/>
      <c r="C467" s="40"/>
      <c r="D467" s="40"/>
      <c r="E467" s="40"/>
      <c r="F467" s="40"/>
      <c r="G467" s="40"/>
      <c r="H467" s="272"/>
      <c r="I467" s="272"/>
      <c r="J467" s="272"/>
      <c r="K467" s="272"/>
      <c r="L467" s="272"/>
      <c r="M467" s="272"/>
      <c r="N467" s="272"/>
      <c r="O467" s="272"/>
      <c r="P467" s="272"/>
      <c r="Q467" s="272"/>
      <c r="R467" s="272"/>
      <c r="S467" s="272"/>
      <c r="T467" s="272"/>
      <c r="U467" s="272"/>
      <c r="V467" s="272"/>
      <c r="W467" s="272"/>
      <c r="X467" s="272"/>
      <c r="Y467" s="272"/>
      <c r="Z467" s="272"/>
    </row>
    <row r="468" spans="1:26" ht="15.75" customHeight="1">
      <c r="A468" s="40"/>
      <c r="B468" s="40"/>
      <c r="C468" s="40"/>
      <c r="D468" s="40"/>
      <c r="E468" s="40"/>
      <c r="F468" s="40"/>
      <c r="G468" s="40"/>
      <c r="H468" s="272"/>
      <c r="I468" s="272"/>
      <c r="J468" s="272"/>
      <c r="K468" s="272"/>
      <c r="L468" s="272"/>
      <c r="M468" s="272"/>
      <c r="N468" s="272"/>
      <c r="O468" s="272"/>
      <c r="P468" s="272"/>
      <c r="Q468" s="272"/>
      <c r="R468" s="272"/>
      <c r="S468" s="272"/>
      <c r="T468" s="272"/>
      <c r="U468" s="272"/>
      <c r="V468" s="272"/>
      <c r="W468" s="272"/>
      <c r="X468" s="272"/>
      <c r="Y468" s="272"/>
      <c r="Z468" s="272"/>
    </row>
    <row r="469" spans="1:26" ht="15.75" customHeight="1">
      <c r="A469" s="40"/>
      <c r="B469" s="40"/>
      <c r="C469" s="40"/>
      <c r="D469" s="40"/>
      <c r="E469" s="40"/>
      <c r="F469" s="40"/>
      <c r="G469" s="40"/>
      <c r="H469" s="272"/>
      <c r="I469" s="272"/>
      <c r="J469" s="272"/>
      <c r="K469" s="272"/>
      <c r="L469" s="272"/>
      <c r="M469" s="272"/>
      <c r="N469" s="272"/>
      <c r="O469" s="272"/>
      <c r="P469" s="272"/>
      <c r="Q469" s="272"/>
      <c r="R469" s="272"/>
      <c r="S469" s="272"/>
      <c r="T469" s="272"/>
      <c r="U469" s="272"/>
      <c r="V469" s="272"/>
      <c r="W469" s="272"/>
      <c r="X469" s="272"/>
      <c r="Y469" s="272"/>
      <c r="Z469" s="272"/>
    </row>
    <row r="470" spans="1:26" ht="15.75" customHeight="1">
      <c r="A470" s="40"/>
      <c r="B470" s="40"/>
      <c r="C470" s="40"/>
      <c r="D470" s="40"/>
      <c r="E470" s="40"/>
      <c r="F470" s="40"/>
      <c r="G470" s="40"/>
      <c r="H470" s="272"/>
      <c r="I470" s="272"/>
      <c r="J470" s="272"/>
      <c r="K470" s="272"/>
      <c r="L470" s="272"/>
      <c r="M470" s="272"/>
      <c r="N470" s="272"/>
      <c r="O470" s="272"/>
      <c r="P470" s="272"/>
      <c r="Q470" s="272"/>
      <c r="R470" s="272"/>
      <c r="S470" s="272"/>
      <c r="T470" s="272"/>
      <c r="U470" s="272"/>
      <c r="V470" s="272"/>
      <c r="W470" s="272"/>
      <c r="X470" s="272"/>
      <c r="Y470" s="272"/>
      <c r="Z470" s="272"/>
    </row>
    <row r="471" spans="1:26" ht="15.75" customHeight="1">
      <c r="A471" s="40"/>
      <c r="B471" s="40"/>
      <c r="C471" s="40"/>
      <c r="D471" s="40"/>
      <c r="E471" s="40"/>
      <c r="F471" s="40"/>
      <c r="G471" s="40"/>
      <c r="H471" s="272"/>
      <c r="I471" s="272"/>
      <c r="J471" s="272"/>
      <c r="K471" s="272"/>
      <c r="L471" s="272"/>
      <c r="M471" s="272"/>
      <c r="N471" s="272"/>
      <c r="O471" s="272"/>
      <c r="P471" s="272"/>
      <c r="Q471" s="272"/>
      <c r="R471" s="272"/>
      <c r="S471" s="272"/>
      <c r="T471" s="272"/>
      <c r="U471" s="272"/>
      <c r="V471" s="272"/>
      <c r="W471" s="272"/>
      <c r="X471" s="272"/>
      <c r="Y471" s="272"/>
      <c r="Z471" s="272"/>
    </row>
    <row r="472" spans="1:26" ht="15.75" customHeight="1">
      <c r="A472" s="40"/>
      <c r="B472" s="40"/>
      <c r="C472" s="40"/>
      <c r="D472" s="40"/>
      <c r="E472" s="40"/>
      <c r="F472" s="40"/>
      <c r="G472" s="40"/>
      <c r="H472" s="272"/>
      <c r="I472" s="272"/>
      <c r="J472" s="272"/>
      <c r="K472" s="272"/>
      <c r="L472" s="272"/>
      <c r="M472" s="272"/>
      <c r="N472" s="272"/>
      <c r="O472" s="272"/>
      <c r="P472" s="272"/>
      <c r="Q472" s="272"/>
      <c r="R472" s="272"/>
      <c r="S472" s="272"/>
      <c r="T472" s="272"/>
      <c r="U472" s="272"/>
      <c r="V472" s="272"/>
      <c r="W472" s="272"/>
      <c r="X472" s="272"/>
      <c r="Y472" s="272"/>
      <c r="Z472" s="272"/>
    </row>
    <row r="473" spans="1:26" ht="15.75" customHeight="1">
      <c r="A473" s="40"/>
      <c r="B473" s="40"/>
      <c r="C473" s="40"/>
      <c r="D473" s="40"/>
      <c r="E473" s="40"/>
      <c r="F473" s="40"/>
      <c r="G473" s="40"/>
      <c r="H473" s="272"/>
      <c r="I473" s="272"/>
      <c r="J473" s="272"/>
      <c r="K473" s="272"/>
      <c r="L473" s="272"/>
      <c r="M473" s="272"/>
      <c r="N473" s="272"/>
      <c r="O473" s="272"/>
      <c r="P473" s="272"/>
      <c r="Q473" s="272"/>
      <c r="R473" s="272"/>
      <c r="S473" s="272"/>
      <c r="T473" s="272"/>
      <c r="U473" s="272"/>
      <c r="V473" s="272"/>
      <c r="W473" s="272"/>
      <c r="X473" s="272"/>
      <c r="Y473" s="272"/>
      <c r="Z473" s="272"/>
    </row>
    <row r="474" spans="1:26" ht="15.75" customHeight="1">
      <c r="A474" s="40"/>
      <c r="B474" s="40"/>
      <c r="C474" s="40"/>
      <c r="D474" s="40"/>
      <c r="E474" s="40"/>
      <c r="F474" s="40"/>
      <c r="G474" s="40"/>
      <c r="H474" s="272"/>
      <c r="I474" s="272"/>
      <c r="J474" s="272"/>
      <c r="K474" s="272"/>
      <c r="L474" s="272"/>
      <c r="M474" s="272"/>
      <c r="N474" s="272"/>
      <c r="O474" s="272"/>
      <c r="P474" s="272"/>
      <c r="Q474" s="272"/>
      <c r="R474" s="272"/>
      <c r="S474" s="272"/>
      <c r="T474" s="272"/>
      <c r="U474" s="272"/>
      <c r="V474" s="272"/>
      <c r="W474" s="272"/>
      <c r="X474" s="272"/>
      <c r="Y474" s="272"/>
      <c r="Z474" s="272"/>
    </row>
    <row r="475" spans="1:26" ht="15.75" customHeight="1">
      <c r="A475" s="40"/>
      <c r="B475" s="40"/>
      <c r="C475" s="40"/>
      <c r="D475" s="40"/>
      <c r="E475" s="40"/>
      <c r="F475" s="40"/>
      <c r="G475" s="40"/>
      <c r="H475" s="272"/>
      <c r="I475" s="272"/>
      <c r="J475" s="272"/>
      <c r="K475" s="272"/>
      <c r="L475" s="272"/>
      <c r="M475" s="272"/>
      <c r="N475" s="272"/>
      <c r="O475" s="272"/>
      <c r="P475" s="272"/>
      <c r="Q475" s="272"/>
      <c r="R475" s="272"/>
      <c r="S475" s="272"/>
      <c r="T475" s="272"/>
      <c r="U475" s="272"/>
      <c r="V475" s="272"/>
      <c r="W475" s="272"/>
      <c r="X475" s="272"/>
      <c r="Y475" s="272"/>
      <c r="Z475" s="272"/>
    </row>
    <row r="476" spans="1:26" ht="15.75" customHeight="1">
      <c r="A476" s="40"/>
      <c r="B476" s="40"/>
      <c r="C476" s="40"/>
      <c r="D476" s="40"/>
      <c r="E476" s="40"/>
      <c r="F476" s="40"/>
      <c r="G476" s="40"/>
      <c r="H476" s="272"/>
      <c r="I476" s="272"/>
      <c r="J476" s="272"/>
      <c r="K476" s="272"/>
      <c r="L476" s="272"/>
      <c r="M476" s="272"/>
      <c r="N476" s="272"/>
      <c r="O476" s="272"/>
      <c r="P476" s="272"/>
      <c r="Q476" s="272"/>
      <c r="R476" s="272"/>
      <c r="S476" s="272"/>
      <c r="T476" s="272"/>
      <c r="U476" s="272"/>
      <c r="V476" s="272"/>
      <c r="W476" s="272"/>
      <c r="X476" s="272"/>
      <c r="Y476" s="272"/>
      <c r="Z476" s="272"/>
    </row>
    <row r="477" spans="1:26" ht="15.75" customHeight="1">
      <c r="A477" s="40"/>
      <c r="B477" s="40"/>
      <c r="C477" s="40"/>
      <c r="D477" s="40"/>
      <c r="E477" s="40"/>
      <c r="F477" s="40"/>
      <c r="G477" s="40"/>
      <c r="H477" s="272"/>
      <c r="I477" s="272"/>
      <c r="J477" s="272"/>
      <c r="K477" s="272"/>
      <c r="L477" s="272"/>
      <c r="M477" s="272"/>
      <c r="N477" s="272"/>
      <c r="O477" s="272"/>
      <c r="P477" s="272"/>
      <c r="Q477" s="272"/>
      <c r="R477" s="272"/>
      <c r="S477" s="272"/>
      <c r="T477" s="272"/>
      <c r="U477" s="272"/>
      <c r="V477" s="272"/>
      <c r="W477" s="272"/>
      <c r="X477" s="272"/>
      <c r="Y477" s="272"/>
      <c r="Z477" s="272"/>
    </row>
    <row r="478" spans="1:26" ht="15.75" customHeight="1">
      <c r="A478" s="40"/>
      <c r="B478" s="40"/>
      <c r="C478" s="40"/>
      <c r="D478" s="40"/>
      <c r="E478" s="40"/>
      <c r="F478" s="40"/>
      <c r="G478" s="40"/>
      <c r="H478" s="272"/>
      <c r="I478" s="272"/>
      <c r="J478" s="272"/>
      <c r="K478" s="272"/>
      <c r="L478" s="272"/>
      <c r="M478" s="272"/>
      <c r="N478" s="272"/>
      <c r="O478" s="272"/>
      <c r="P478" s="272"/>
      <c r="Q478" s="272"/>
      <c r="R478" s="272"/>
      <c r="S478" s="272"/>
      <c r="T478" s="272"/>
      <c r="U478" s="272"/>
      <c r="V478" s="272"/>
      <c r="W478" s="272"/>
      <c r="X478" s="272"/>
      <c r="Y478" s="272"/>
      <c r="Z478" s="272"/>
    </row>
    <row r="479" spans="1:26" ht="15.75" customHeight="1">
      <c r="A479" s="40"/>
      <c r="B479" s="40"/>
      <c r="C479" s="40"/>
      <c r="D479" s="40"/>
      <c r="E479" s="40"/>
      <c r="F479" s="40"/>
      <c r="G479" s="40"/>
      <c r="H479" s="272"/>
      <c r="I479" s="272"/>
      <c r="J479" s="272"/>
      <c r="K479" s="272"/>
      <c r="L479" s="272"/>
      <c r="M479" s="272"/>
      <c r="N479" s="272"/>
      <c r="O479" s="272"/>
      <c r="P479" s="272"/>
      <c r="Q479" s="272"/>
      <c r="R479" s="272"/>
      <c r="S479" s="272"/>
      <c r="T479" s="272"/>
      <c r="U479" s="272"/>
      <c r="V479" s="272"/>
      <c r="W479" s="272"/>
      <c r="X479" s="272"/>
      <c r="Y479" s="272"/>
      <c r="Z479" s="272"/>
    </row>
    <row r="480" spans="1:26" ht="15.75" customHeight="1">
      <c r="A480" s="40"/>
      <c r="B480" s="40"/>
      <c r="C480" s="40"/>
      <c r="D480" s="40"/>
      <c r="E480" s="40"/>
      <c r="F480" s="40"/>
      <c r="G480" s="40"/>
      <c r="H480" s="272"/>
      <c r="I480" s="272"/>
      <c r="J480" s="272"/>
      <c r="K480" s="272"/>
      <c r="L480" s="272"/>
      <c r="M480" s="272"/>
      <c r="N480" s="272"/>
      <c r="O480" s="272"/>
      <c r="P480" s="272"/>
      <c r="Q480" s="272"/>
      <c r="R480" s="272"/>
      <c r="S480" s="272"/>
      <c r="T480" s="272"/>
      <c r="U480" s="272"/>
      <c r="V480" s="272"/>
      <c r="W480" s="272"/>
      <c r="X480" s="272"/>
      <c r="Y480" s="272"/>
      <c r="Z480" s="272"/>
    </row>
    <row r="481" spans="1:26" ht="15.75" customHeight="1">
      <c r="A481" s="40"/>
      <c r="B481" s="40"/>
      <c r="C481" s="40"/>
      <c r="D481" s="40"/>
      <c r="E481" s="40"/>
      <c r="F481" s="40"/>
      <c r="G481" s="40"/>
      <c r="H481" s="272"/>
      <c r="I481" s="272"/>
      <c r="J481" s="272"/>
      <c r="K481" s="272"/>
      <c r="L481" s="272"/>
      <c r="M481" s="272"/>
      <c r="N481" s="272"/>
      <c r="O481" s="272"/>
      <c r="P481" s="272"/>
      <c r="Q481" s="272"/>
      <c r="R481" s="272"/>
      <c r="S481" s="272"/>
      <c r="T481" s="272"/>
      <c r="U481" s="272"/>
      <c r="V481" s="272"/>
      <c r="W481" s="272"/>
      <c r="X481" s="272"/>
      <c r="Y481" s="272"/>
      <c r="Z481" s="272"/>
    </row>
    <row r="482" spans="1:26" ht="15.75" customHeight="1">
      <c r="A482" s="40"/>
      <c r="B482" s="40"/>
      <c r="C482" s="40"/>
      <c r="D482" s="40"/>
      <c r="E482" s="40"/>
      <c r="F482" s="40"/>
      <c r="G482" s="40"/>
      <c r="H482" s="272"/>
      <c r="I482" s="272"/>
      <c r="J482" s="272"/>
      <c r="K482" s="272"/>
      <c r="L482" s="272"/>
      <c r="M482" s="272"/>
      <c r="N482" s="272"/>
      <c r="O482" s="272"/>
      <c r="P482" s="272"/>
      <c r="Q482" s="272"/>
      <c r="R482" s="272"/>
      <c r="S482" s="272"/>
      <c r="T482" s="272"/>
      <c r="U482" s="272"/>
      <c r="V482" s="272"/>
      <c r="W482" s="272"/>
      <c r="X482" s="272"/>
      <c r="Y482" s="272"/>
      <c r="Z482" s="272"/>
    </row>
    <row r="483" spans="1:26" ht="15.75" customHeight="1">
      <c r="A483" s="40"/>
      <c r="B483" s="40"/>
      <c r="C483" s="40"/>
      <c r="D483" s="40"/>
      <c r="E483" s="40"/>
      <c r="F483" s="40"/>
      <c r="G483" s="40"/>
      <c r="H483" s="272"/>
      <c r="I483" s="272"/>
      <c r="J483" s="272"/>
      <c r="K483" s="272"/>
      <c r="L483" s="272"/>
      <c r="M483" s="272"/>
      <c r="N483" s="272"/>
      <c r="O483" s="272"/>
      <c r="P483" s="272"/>
      <c r="Q483" s="272"/>
      <c r="R483" s="272"/>
      <c r="S483" s="272"/>
      <c r="T483" s="272"/>
      <c r="U483" s="272"/>
      <c r="V483" s="272"/>
      <c r="W483" s="272"/>
      <c r="X483" s="272"/>
      <c r="Y483" s="272"/>
      <c r="Z483" s="272"/>
    </row>
    <row r="484" spans="1:26" ht="15.75" customHeight="1">
      <c r="A484" s="40"/>
      <c r="B484" s="40"/>
      <c r="C484" s="40"/>
      <c r="D484" s="40"/>
      <c r="E484" s="40"/>
      <c r="F484" s="40"/>
      <c r="G484" s="40"/>
      <c r="H484" s="272"/>
      <c r="I484" s="272"/>
      <c r="J484" s="272"/>
      <c r="K484" s="272"/>
      <c r="L484" s="272"/>
      <c r="M484" s="272"/>
      <c r="N484" s="272"/>
      <c r="O484" s="272"/>
      <c r="P484" s="272"/>
      <c r="Q484" s="272"/>
      <c r="R484" s="272"/>
      <c r="S484" s="272"/>
      <c r="T484" s="272"/>
      <c r="U484" s="272"/>
      <c r="V484" s="272"/>
      <c r="W484" s="272"/>
      <c r="X484" s="272"/>
      <c r="Y484" s="272"/>
      <c r="Z484" s="272"/>
    </row>
    <row r="485" spans="1:26" ht="15.75" customHeight="1">
      <c r="A485" s="40"/>
      <c r="B485" s="40"/>
      <c r="C485" s="40"/>
      <c r="D485" s="40"/>
      <c r="E485" s="40"/>
      <c r="F485" s="40"/>
      <c r="G485" s="40"/>
      <c r="H485" s="272"/>
      <c r="I485" s="272"/>
      <c r="J485" s="272"/>
      <c r="K485" s="272"/>
      <c r="L485" s="272"/>
      <c r="M485" s="272"/>
      <c r="N485" s="272"/>
      <c r="O485" s="272"/>
      <c r="P485" s="272"/>
      <c r="Q485" s="272"/>
      <c r="R485" s="272"/>
      <c r="S485" s="272"/>
      <c r="T485" s="272"/>
      <c r="U485" s="272"/>
      <c r="V485" s="272"/>
      <c r="W485" s="272"/>
      <c r="X485" s="272"/>
      <c r="Y485" s="272"/>
      <c r="Z485" s="272"/>
    </row>
    <row r="486" spans="1:26" ht="15.75" customHeight="1">
      <c r="A486" s="40"/>
      <c r="B486" s="40"/>
      <c r="C486" s="40"/>
      <c r="D486" s="40"/>
      <c r="E486" s="40"/>
      <c r="F486" s="40"/>
      <c r="G486" s="40"/>
      <c r="H486" s="272"/>
      <c r="I486" s="272"/>
      <c r="J486" s="272"/>
      <c r="K486" s="272"/>
      <c r="L486" s="272"/>
      <c r="M486" s="272"/>
      <c r="N486" s="272"/>
      <c r="O486" s="272"/>
      <c r="P486" s="272"/>
      <c r="Q486" s="272"/>
      <c r="R486" s="272"/>
      <c r="S486" s="272"/>
      <c r="T486" s="272"/>
      <c r="U486" s="272"/>
      <c r="V486" s="272"/>
      <c r="W486" s="272"/>
      <c r="X486" s="272"/>
      <c r="Y486" s="272"/>
      <c r="Z486" s="272"/>
    </row>
    <row r="487" spans="1:26" ht="15.75" customHeight="1">
      <c r="A487" s="40"/>
      <c r="B487" s="40"/>
      <c r="C487" s="40"/>
      <c r="D487" s="40"/>
      <c r="E487" s="40"/>
      <c r="F487" s="40"/>
      <c r="G487" s="40"/>
      <c r="H487" s="272"/>
      <c r="I487" s="272"/>
      <c r="J487" s="272"/>
      <c r="K487" s="272"/>
      <c r="L487" s="272"/>
      <c r="M487" s="272"/>
      <c r="N487" s="272"/>
      <c r="O487" s="272"/>
      <c r="P487" s="272"/>
      <c r="Q487" s="272"/>
      <c r="R487" s="272"/>
      <c r="S487" s="272"/>
      <c r="T487" s="272"/>
      <c r="U487" s="272"/>
      <c r="V487" s="272"/>
      <c r="W487" s="272"/>
      <c r="X487" s="272"/>
      <c r="Y487" s="272"/>
      <c r="Z487" s="272"/>
    </row>
    <row r="488" spans="1:26" ht="15.75" customHeight="1">
      <c r="A488" s="40"/>
      <c r="B488" s="40"/>
      <c r="C488" s="40"/>
      <c r="D488" s="40"/>
      <c r="E488" s="40"/>
      <c r="F488" s="40"/>
      <c r="G488" s="40"/>
      <c r="H488" s="272"/>
      <c r="I488" s="272"/>
      <c r="J488" s="272"/>
      <c r="K488" s="272"/>
      <c r="L488" s="272"/>
      <c r="M488" s="272"/>
      <c r="N488" s="272"/>
      <c r="O488" s="272"/>
      <c r="P488" s="272"/>
      <c r="Q488" s="272"/>
      <c r="R488" s="272"/>
      <c r="S488" s="272"/>
      <c r="T488" s="272"/>
      <c r="U488" s="272"/>
      <c r="V488" s="272"/>
      <c r="W488" s="272"/>
      <c r="X488" s="272"/>
      <c r="Y488" s="272"/>
      <c r="Z488" s="272"/>
    </row>
    <row r="489" spans="1:26" ht="15.75" customHeight="1">
      <c r="A489" s="40"/>
      <c r="B489" s="40"/>
      <c r="C489" s="40"/>
      <c r="D489" s="40"/>
      <c r="E489" s="40"/>
      <c r="F489" s="40"/>
      <c r="G489" s="40"/>
      <c r="H489" s="272"/>
      <c r="I489" s="272"/>
      <c r="J489" s="272"/>
      <c r="K489" s="272"/>
      <c r="L489" s="272"/>
      <c r="M489" s="272"/>
      <c r="N489" s="272"/>
      <c r="O489" s="272"/>
      <c r="P489" s="272"/>
      <c r="Q489" s="272"/>
      <c r="R489" s="272"/>
      <c r="S489" s="272"/>
      <c r="T489" s="272"/>
      <c r="U489" s="272"/>
      <c r="V489" s="272"/>
      <c r="W489" s="272"/>
      <c r="X489" s="272"/>
      <c r="Y489" s="272"/>
      <c r="Z489" s="272"/>
    </row>
    <row r="490" spans="1:26" ht="15.75" customHeight="1">
      <c r="A490" s="40"/>
      <c r="B490" s="40"/>
      <c r="C490" s="40"/>
      <c r="D490" s="40"/>
      <c r="E490" s="40"/>
      <c r="F490" s="40"/>
      <c r="G490" s="40"/>
      <c r="H490" s="272"/>
      <c r="I490" s="272"/>
      <c r="J490" s="272"/>
      <c r="K490" s="272"/>
      <c r="L490" s="272"/>
      <c r="M490" s="272"/>
      <c r="N490" s="272"/>
      <c r="O490" s="272"/>
      <c r="P490" s="272"/>
      <c r="Q490" s="272"/>
      <c r="R490" s="272"/>
      <c r="S490" s="272"/>
      <c r="T490" s="272"/>
      <c r="U490" s="272"/>
      <c r="V490" s="272"/>
      <c r="W490" s="272"/>
      <c r="X490" s="272"/>
      <c r="Y490" s="272"/>
      <c r="Z490" s="272"/>
    </row>
    <row r="491" spans="1:26" ht="15.75" customHeight="1">
      <c r="A491" s="40"/>
      <c r="B491" s="40"/>
      <c r="C491" s="40"/>
      <c r="D491" s="40"/>
      <c r="E491" s="40"/>
      <c r="F491" s="40"/>
      <c r="G491" s="40"/>
      <c r="H491" s="272"/>
      <c r="I491" s="272"/>
      <c r="J491" s="272"/>
      <c r="K491" s="272"/>
      <c r="L491" s="272"/>
      <c r="M491" s="272"/>
      <c r="N491" s="272"/>
      <c r="O491" s="272"/>
      <c r="P491" s="272"/>
      <c r="Q491" s="272"/>
      <c r="R491" s="272"/>
      <c r="S491" s="272"/>
      <c r="T491" s="272"/>
      <c r="U491" s="272"/>
      <c r="V491" s="272"/>
      <c r="W491" s="272"/>
      <c r="X491" s="272"/>
      <c r="Y491" s="272"/>
      <c r="Z491" s="272"/>
    </row>
    <row r="492" spans="1:26" ht="15.75" customHeight="1">
      <c r="A492" s="40"/>
      <c r="B492" s="40"/>
      <c r="C492" s="40"/>
      <c r="D492" s="40"/>
      <c r="E492" s="40"/>
      <c r="F492" s="40"/>
      <c r="G492" s="40"/>
      <c r="H492" s="272"/>
      <c r="I492" s="272"/>
      <c r="J492" s="272"/>
      <c r="K492" s="272"/>
      <c r="L492" s="272"/>
      <c r="M492" s="272"/>
      <c r="N492" s="272"/>
      <c r="O492" s="272"/>
      <c r="P492" s="272"/>
      <c r="Q492" s="272"/>
      <c r="R492" s="272"/>
      <c r="S492" s="272"/>
      <c r="T492" s="272"/>
      <c r="U492" s="272"/>
      <c r="V492" s="272"/>
      <c r="W492" s="272"/>
      <c r="X492" s="272"/>
      <c r="Y492" s="272"/>
      <c r="Z492" s="272"/>
    </row>
    <row r="493" spans="1:26" ht="15.75" customHeight="1">
      <c r="A493" s="40"/>
      <c r="B493" s="40"/>
      <c r="C493" s="40"/>
      <c r="D493" s="40"/>
      <c r="E493" s="40"/>
      <c r="F493" s="40"/>
      <c r="G493" s="40"/>
      <c r="H493" s="272"/>
      <c r="I493" s="272"/>
      <c r="J493" s="272"/>
      <c r="K493" s="272"/>
      <c r="L493" s="272"/>
      <c r="M493" s="272"/>
      <c r="N493" s="272"/>
      <c r="O493" s="272"/>
      <c r="P493" s="272"/>
      <c r="Q493" s="272"/>
      <c r="R493" s="272"/>
      <c r="S493" s="272"/>
      <c r="T493" s="272"/>
      <c r="U493" s="272"/>
      <c r="V493" s="272"/>
      <c r="W493" s="272"/>
      <c r="X493" s="272"/>
      <c r="Y493" s="272"/>
      <c r="Z493" s="272"/>
    </row>
    <row r="494" spans="1:26" ht="15.75" customHeight="1">
      <c r="A494" s="40"/>
      <c r="B494" s="40"/>
      <c r="C494" s="40"/>
      <c r="D494" s="40"/>
      <c r="E494" s="40"/>
      <c r="F494" s="40"/>
      <c r="G494" s="40"/>
      <c r="H494" s="272"/>
      <c r="I494" s="272"/>
      <c r="J494" s="272"/>
      <c r="K494" s="272"/>
      <c r="L494" s="272"/>
      <c r="M494" s="272"/>
      <c r="N494" s="272"/>
      <c r="O494" s="272"/>
      <c r="P494" s="272"/>
      <c r="Q494" s="272"/>
      <c r="R494" s="272"/>
      <c r="S494" s="272"/>
      <c r="T494" s="272"/>
      <c r="U494" s="272"/>
      <c r="V494" s="272"/>
      <c r="W494" s="272"/>
      <c r="X494" s="272"/>
      <c r="Y494" s="272"/>
      <c r="Z494" s="272"/>
    </row>
    <row r="495" spans="1:26" ht="15.75" customHeight="1">
      <c r="A495" s="40"/>
      <c r="B495" s="40"/>
      <c r="C495" s="40"/>
      <c r="D495" s="40"/>
      <c r="E495" s="40"/>
      <c r="F495" s="40"/>
      <c r="G495" s="40"/>
      <c r="H495" s="272"/>
      <c r="I495" s="272"/>
      <c r="J495" s="272"/>
      <c r="K495" s="272"/>
      <c r="L495" s="272"/>
      <c r="M495" s="272"/>
      <c r="N495" s="272"/>
      <c r="O495" s="272"/>
      <c r="P495" s="272"/>
      <c r="Q495" s="272"/>
      <c r="R495" s="272"/>
      <c r="S495" s="272"/>
      <c r="T495" s="272"/>
      <c r="U495" s="272"/>
      <c r="V495" s="272"/>
      <c r="W495" s="272"/>
      <c r="X495" s="272"/>
      <c r="Y495" s="272"/>
      <c r="Z495" s="272"/>
    </row>
    <row r="496" spans="1:26" ht="15.75" customHeight="1">
      <c r="A496" s="40"/>
      <c r="B496" s="40"/>
      <c r="C496" s="40"/>
      <c r="D496" s="40"/>
      <c r="E496" s="40"/>
      <c r="F496" s="40"/>
      <c r="G496" s="40"/>
      <c r="H496" s="272"/>
      <c r="I496" s="272"/>
      <c r="J496" s="272"/>
      <c r="K496" s="272"/>
      <c r="L496" s="272"/>
      <c r="M496" s="272"/>
      <c r="N496" s="272"/>
      <c r="O496" s="272"/>
      <c r="P496" s="272"/>
      <c r="Q496" s="272"/>
      <c r="R496" s="272"/>
      <c r="S496" s="272"/>
      <c r="T496" s="272"/>
      <c r="U496" s="272"/>
      <c r="V496" s="272"/>
      <c r="W496" s="272"/>
      <c r="X496" s="272"/>
      <c r="Y496" s="272"/>
      <c r="Z496" s="272"/>
    </row>
    <row r="497" spans="1:26" ht="15.75" customHeight="1">
      <c r="A497" s="40"/>
      <c r="B497" s="40"/>
      <c r="C497" s="40"/>
      <c r="D497" s="40"/>
      <c r="E497" s="40"/>
      <c r="F497" s="40"/>
      <c r="G497" s="40"/>
      <c r="H497" s="272"/>
      <c r="I497" s="272"/>
      <c r="J497" s="272"/>
      <c r="K497" s="272"/>
      <c r="L497" s="272"/>
      <c r="M497" s="272"/>
      <c r="N497" s="272"/>
      <c r="O497" s="272"/>
      <c r="P497" s="272"/>
      <c r="Q497" s="272"/>
      <c r="R497" s="272"/>
      <c r="S497" s="272"/>
      <c r="T497" s="272"/>
      <c r="U497" s="272"/>
      <c r="V497" s="272"/>
      <c r="W497" s="272"/>
      <c r="X497" s="272"/>
      <c r="Y497" s="272"/>
      <c r="Z497" s="272"/>
    </row>
    <row r="498" spans="1:26" ht="15.75" customHeight="1">
      <c r="A498" s="40"/>
      <c r="B498" s="40"/>
      <c r="C498" s="40"/>
      <c r="D498" s="40"/>
      <c r="E498" s="40"/>
      <c r="F498" s="40"/>
      <c r="G498" s="40"/>
      <c r="H498" s="272"/>
      <c r="I498" s="272"/>
      <c r="J498" s="272"/>
      <c r="K498" s="272"/>
      <c r="L498" s="272"/>
      <c r="M498" s="272"/>
      <c r="N498" s="272"/>
      <c r="O498" s="272"/>
      <c r="P498" s="272"/>
      <c r="Q498" s="272"/>
      <c r="R498" s="272"/>
      <c r="S498" s="272"/>
      <c r="T498" s="272"/>
      <c r="U498" s="272"/>
      <c r="V498" s="272"/>
      <c r="W498" s="272"/>
      <c r="X498" s="272"/>
      <c r="Y498" s="272"/>
      <c r="Z498" s="272"/>
    </row>
    <row r="499" spans="1:26" ht="15.75" customHeight="1">
      <c r="A499" s="40"/>
      <c r="B499" s="40"/>
      <c r="C499" s="40"/>
      <c r="D499" s="40"/>
      <c r="E499" s="40"/>
      <c r="F499" s="40"/>
      <c r="G499" s="40"/>
      <c r="H499" s="272"/>
      <c r="I499" s="272"/>
      <c r="J499" s="272"/>
      <c r="K499" s="272"/>
      <c r="L499" s="272"/>
      <c r="M499" s="272"/>
      <c r="N499" s="272"/>
      <c r="O499" s="272"/>
      <c r="P499" s="272"/>
      <c r="Q499" s="272"/>
      <c r="R499" s="272"/>
      <c r="S499" s="272"/>
      <c r="T499" s="272"/>
      <c r="U499" s="272"/>
      <c r="V499" s="272"/>
      <c r="W499" s="272"/>
      <c r="X499" s="272"/>
      <c r="Y499" s="272"/>
      <c r="Z499" s="272"/>
    </row>
    <row r="500" spans="1:26" ht="15.75" customHeight="1">
      <c r="A500" s="40"/>
      <c r="B500" s="40"/>
      <c r="C500" s="40"/>
      <c r="D500" s="40"/>
      <c r="E500" s="40"/>
      <c r="F500" s="40"/>
      <c r="G500" s="40"/>
      <c r="H500" s="272"/>
      <c r="I500" s="272"/>
      <c r="J500" s="272"/>
      <c r="K500" s="272"/>
      <c r="L500" s="272"/>
      <c r="M500" s="272"/>
      <c r="N500" s="272"/>
      <c r="O500" s="272"/>
      <c r="P500" s="272"/>
      <c r="Q500" s="272"/>
      <c r="R500" s="272"/>
      <c r="S500" s="272"/>
      <c r="T500" s="272"/>
      <c r="U500" s="272"/>
      <c r="V500" s="272"/>
      <c r="W500" s="272"/>
      <c r="X500" s="272"/>
      <c r="Y500" s="272"/>
      <c r="Z500" s="272"/>
    </row>
    <row r="501" spans="1:26" ht="15.75" customHeight="1">
      <c r="A501" s="40"/>
      <c r="B501" s="40"/>
      <c r="C501" s="40"/>
      <c r="D501" s="40"/>
      <c r="E501" s="40"/>
      <c r="F501" s="40"/>
      <c r="G501" s="40"/>
      <c r="H501" s="272"/>
      <c r="I501" s="272"/>
      <c r="J501" s="272"/>
      <c r="K501" s="272"/>
      <c r="L501" s="272"/>
      <c r="M501" s="272"/>
      <c r="N501" s="272"/>
      <c r="O501" s="272"/>
      <c r="P501" s="272"/>
      <c r="Q501" s="272"/>
      <c r="R501" s="272"/>
      <c r="S501" s="272"/>
      <c r="T501" s="272"/>
      <c r="U501" s="272"/>
      <c r="V501" s="272"/>
      <c r="W501" s="272"/>
      <c r="X501" s="272"/>
      <c r="Y501" s="272"/>
      <c r="Z501" s="272"/>
    </row>
    <row r="502" spans="1:26" ht="15.75" customHeight="1">
      <c r="A502" s="40"/>
      <c r="B502" s="40"/>
      <c r="C502" s="40"/>
      <c r="D502" s="40"/>
      <c r="E502" s="40"/>
      <c r="F502" s="40"/>
      <c r="G502" s="40"/>
      <c r="H502" s="272"/>
      <c r="I502" s="272"/>
      <c r="J502" s="272"/>
      <c r="K502" s="272"/>
      <c r="L502" s="272"/>
      <c r="M502" s="272"/>
      <c r="N502" s="272"/>
      <c r="O502" s="272"/>
      <c r="P502" s="272"/>
      <c r="Q502" s="272"/>
      <c r="R502" s="272"/>
      <c r="S502" s="272"/>
      <c r="T502" s="272"/>
      <c r="U502" s="272"/>
      <c r="V502" s="272"/>
      <c r="W502" s="272"/>
      <c r="X502" s="272"/>
      <c r="Y502" s="272"/>
      <c r="Z502" s="272"/>
    </row>
    <row r="503" spans="1:26" ht="15.75" customHeight="1">
      <c r="A503" s="40"/>
      <c r="B503" s="40"/>
      <c r="C503" s="40"/>
      <c r="D503" s="40"/>
      <c r="E503" s="40"/>
      <c r="F503" s="40"/>
      <c r="G503" s="40"/>
      <c r="H503" s="272"/>
      <c r="I503" s="272"/>
      <c r="J503" s="272"/>
      <c r="K503" s="272"/>
      <c r="L503" s="272"/>
      <c r="M503" s="272"/>
      <c r="N503" s="272"/>
      <c r="O503" s="272"/>
      <c r="P503" s="272"/>
      <c r="Q503" s="272"/>
      <c r="R503" s="272"/>
      <c r="S503" s="272"/>
      <c r="T503" s="272"/>
      <c r="U503" s="272"/>
      <c r="V503" s="272"/>
      <c r="W503" s="272"/>
      <c r="X503" s="272"/>
      <c r="Y503" s="272"/>
      <c r="Z503" s="272"/>
    </row>
    <row r="504" spans="1:26" ht="15.75" customHeight="1">
      <c r="A504" s="40"/>
      <c r="B504" s="40"/>
      <c r="C504" s="40"/>
      <c r="D504" s="40"/>
      <c r="E504" s="40"/>
      <c r="F504" s="40"/>
      <c r="G504" s="40"/>
      <c r="H504" s="272"/>
      <c r="I504" s="272"/>
      <c r="J504" s="272"/>
      <c r="K504" s="272"/>
      <c r="L504" s="272"/>
      <c r="M504" s="272"/>
      <c r="N504" s="272"/>
      <c r="O504" s="272"/>
      <c r="P504" s="272"/>
      <c r="Q504" s="272"/>
      <c r="R504" s="272"/>
      <c r="S504" s="272"/>
      <c r="T504" s="272"/>
      <c r="U504" s="272"/>
      <c r="V504" s="272"/>
      <c r="W504" s="272"/>
      <c r="X504" s="272"/>
      <c r="Y504" s="272"/>
      <c r="Z504" s="272"/>
    </row>
    <row r="505" spans="1:26" ht="15.75" customHeight="1">
      <c r="A505" s="40"/>
      <c r="B505" s="40"/>
      <c r="C505" s="40"/>
      <c r="D505" s="40"/>
      <c r="E505" s="40"/>
      <c r="F505" s="40"/>
      <c r="G505" s="40"/>
      <c r="H505" s="272"/>
      <c r="I505" s="272"/>
      <c r="J505" s="272"/>
      <c r="K505" s="272"/>
      <c r="L505" s="272"/>
      <c r="M505" s="272"/>
      <c r="N505" s="272"/>
      <c r="O505" s="272"/>
      <c r="P505" s="272"/>
      <c r="Q505" s="272"/>
      <c r="R505" s="272"/>
      <c r="S505" s="272"/>
      <c r="T505" s="272"/>
      <c r="U505" s="272"/>
      <c r="V505" s="272"/>
      <c r="W505" s="272"/>
      <c r="X505" s="272"/>
      <c r="Y505" s="272"/>
      <c r="Z505" s="272"/>
    </row>
    <row r="506" spans="1:26" ht="15.75" customHeight="1">
      <c r="A506" s="40"/>
      <c r="B506" s="40"/>
      <c r="C506" s="40"/>
      <c r="D506" s="40"/>
      <c r="E506" s="40"/>
      <c r="F506" s="40"/>
      <c r="G506" s="40"/>
      <c r="H506" s="272"/>
      <c r="I506" s="272"/>
      <c r="J506" s="272"/>
      <c r="K506" s="272"/>
      <c r="L506" s="272"/>
      <c r="M506" s="272"/>
      <c r="N506" s="272"/>
      <c r="O506" s="272"/>
      <c r="P506" s="272"/>
      <c r="Q506" s="272"/>
      <c r="R506" s="272"/>
      <c r="S506" s="272"/>
      <c r="T506" s="272"/>
      <c r="U506" s="272"/>
      <c r="V506" s="272"/>
      <c r="W506" s="272"/>
      <c r="X506" s="272"/>
      <c r="Y506" s="272"/>
      <c r="Z506" s="272"/>
    </row>
    <row r="507" spans="1:26" ht="15.75" customHeight="1">
      <c r="A507" s="40"/>
      <c r="B507" s="40"/>
      <c r="C507" s="40"/>
      <c r="D507" s="40"/>
      <c r="E507" s="40"/>
      <c r="F507" s="40"/>
      <c r="G507" s="40"/>
      <c r="H507" s="272"/>
      <c r="I507" s="272"/>
      <c r="J507" s="272"/>
      <c r="K507" s="272"/>
      <c r="L507" s="272"/>
      <c r="M507" s="272"/>
      <c r="N507" s="272"/>
      <c r="O507" s="272"/>
      <c r="P507" s="272"/>
      <c r="Q507" s="272"/>
      <c r="R507" s="272"/>
      <c r="S507" s="272"/>
      <c r="T507" s="272"/>
      <c r="U507" s="272"/>
      <c r="V507" s="272"/>
      <c r="W507" s="272"/>
      <c r="X507" s="272"/>
      <c r="Y507" s="272"/>
      <c r="Z507" s="272"/>
    </row>
    <row r="508" spans="1:26" ht="15.75" customHeight="1">
      <c r="A508" s="40"/>
      <c r="B508" s="40"/>
      <c r="C508" s="40"/>
      <c r="D508" s="40"/>
      <c r="E508" s="40"/>
      <c r="F508" s="40"/>
      <c r="G508" s="40"/>
      <c r="H508" s="272"/>
      <c r="I508" s="272"/>
      <c r="J508" s="272"/>
      <c r="K508" s="272"/>
      <c r="L508" s="272"/>
      <c r="M508" s="272"/>
      <c r="N508" s="272"/>
      <c r="O508" s="272"/>
      <c r="P508" s="272"/>
      <c r="Q508" s="272"/>
      <c r="R508" s="272"/>
      <c r="S508" s="272"/>
      <c r="T508" s="272"/>
      <c r="U508" s="272"/>
      <c r="V508" s="272"/>
      <c r="W508" s="272"/>
      <c r="X508" s="272"/>
      <c r="Y508" s="272"/>
      <c r="Z508" s="272"/>
    </row>
    <row r="509" spans="1:26" ht="15.75" customHeight="1">
      <c r="A509" s="40"/>
      <c r="B509" s="40"/>
      <c r="C509" s="40"/>
      <c r="D509" s="40"/>
      <c r="E509" s="40"/>
      <c r="F509" s="40"/>
      <c r="G509" s="40"/>
      <c r="H509" s="272"/>
      <c r="I509" s="272"/>
      <c r="J509" s="272"/>
      <c r="K509" s="272"/>
      <c r="L509" s="272"/>
      <c r="M509" s="272"/>
      <c r="N509" s="272"/>
      <c r="O509" s="272"/>
      <c r="P509" s="272"/>
      <c r="Q509" s="272"/>
      <c r="R509" s="272"/>
      <c r="S509" s="272"/>
      <c r="T509" s="272"/>
      <c r="U509" s="272"/>
      <c r="V509" s="272"/>
      <c r="W509" s="272"/>
      <c r="X509" s="272"/>
      <c r="Y509" s="272"/>
      <c r="Z509" s="272"/>
    </row>
    <row r="510" spans="1:26" ht="15.75" customHeight="1">
      <c r="A510" s="40"/>
      <c r="B510" s="40"/>
      <c r="C510" s="40"/>
      <c r="D510" s="40"/>
      <c r="E510" s="40"/>
      <c r="F510" s="40"/>
      <c r="G510" s="40"/>
      <c r="H510" s="272"/>
      <c r="I510" s="272"/>
      <c r="J510" s="272"/>
      <c r="K510" s="272"/>
      <c r="L510" s="272"/>
      <c r="M510" s="272"/>
      <c r="N510" s="272"/>
      <c r="O510" s="272"/>
      <c r="P510" s="272"/>
      <c r="Q510" s="272"/>
      <c r="R510" s="272"/>
      <c r="S510" s="272"/>
      <c r="T510" s="272"/>
      <c r="U510" s="272"/>
      <c r="V510" s="272"/>
      <c r="W510" s="272"/>
      <c r="X510" s="272"/>
      <c r="Y510" s="272"/>
      <c r="Z510" s="272"/>
    </row>
    <row r="511" spans="1:26" ht="15.75" customHeight="1">
      <c r="A511" s="40"/>
      <c r="B511" s="40"/>
      <c r="C511" s="40"/>
      <c r="D511" s="40"/>
      <c r="E511" s="40"/>
      <c r="F511" s="40"/>
      <c r="G511" s="40"/>
      <c r="H511" s="272"/>
      <c r="I511" s="272"/>
      <c r="J511" s="272"/>
      <c r="K511" s="272"/>
      <c r="L511" s="272"/>
      <c r="M511" s="272"/>
      <c r="N511" s="272"/>
      <c r="O511" s="272"/>
      <c r="P511" s="272"/>
      <c r="Q511" s="272"/>
      <c r="R511" s="272"/>
      <c r="S511" s="272"/>
      <c r="T511" s="272"/>
      <c r="U511" s="272"/>
      <c r="V511" s="272"/>
      <c r="W511" s="272"/>
      <c r="X511" s="272"/>
      <c r="Y511" s="272"/>
      <c r="Z511" s="272"/>
    </row>
    <row r="512" spans="1:26" ht="15.75" customHeight="1">
      <c r="A512" s="40"/>
      <c r="B512" s="40"/>
      <c r="C512" s="40"/>
      <c r="D512" s="40"/>
      <c r="E512" s="40"/>
      <c r="F512" s="40"/>
      <c r="G512" s="40"/>
      <c r="H512" s="272"/>
      <c r="I512" s="272"/>
      <c r="J512" s="272"/>
      <c r="K512" s="272"/>
      <c r="L512" s="272"/>
      <c r="M512" s="272"/>
      <c r="N512" s="272"/>
      <c r="O512" s="272"/>
      <c r="P512" s="272"/>
      <c r="Q512" s="272"/>
      <c r="R512" s="272"/>
      <c r="S512" s="272"/>
      <c r="T512" s="272"/>
      <c r="U512" s="272"/>
      <c r="V512" s="272"/>
      <c r="W512" s="272"/>
      <c r="X512" s="272"/>
      <c r="Y512" s="272"/>
      <c r="Z512" s="272"/>
    </row>
    <row r="513" spans="1:26" ht="15.75" customHeight="1">
      <c r="A513" s="40"/>
      <c r="B513" s="40"/>
      <c r="C513" s="40"/>
      <c r="D513" s="40"/>
      <c r="E513" s="40"/>
      <c r="F513" s="40"/>
      <c r="G513" s="40"/>
      <c r="H513" s="272"/>
      <c r="I513" s="272"/>
      <c r="J513" s="272"/>
      <c r="K513" s="272"/>
      <c r="L513" s="272"/>
      <c r="M513" s="272"/>
      <c r="N513" s="272"/>
      <c r="O513" s="272"/>
      <c r="P513" s="272"/>
      <c r="Q513" s="272"/>
      <c r="R513" s="272"/>
      <c r="S513" s="272"/>
      <c r="T513" s="272"/>
      <c r="U513" s="272"/>
      <c r="V513" s="272"/>
      <c r="W513" s="272"/>
      <c r="X513" s="272"/>
      <c r="Y513" s="272"/>
      <c r="Z513" s="272"/>
    </row>
    <row r="514" spans="1:26" ht="15.75" customHeight="1">
      <c r="A514" s="40"/>
      <c r="B514" s="40"/>
      <c r="C514" s="40"/>
      <c r="D514" s="40"/>
      <c r="E514" s="40"/>
      <c r="F514" s="40"/>
      <c r="G514" s="40"/>
      <c r="H514" s="272"/>
      <c r="I514" s="272"/>
      <c r="J514" s="272"/>
      <c r="K514" s="272"/>
      <c r="L514" s="272"/>
      <c r="M514" s="272"/>
      <c r="N514" s="272"/>
      <c r="O514" s="272"/>
      <c r="P514" s="272"/>
      <c r="Q514" s="272"/>
      <c r="R514" s="272"/>
      <c r="S514" s="272"/>
      <c r="T514" s="272"/>
      <c r="U514" s="272"/>
      <c r="V514" s="272"/>
      <c r="W514" s="272"/>
      <c r="X514" s="272"/>
      <c r="Y514" s="272"/>
      <c r="Z514" s="272"/>
    </row>
    <row r="515" spans="1:26" ht="15.75" customHeight="1">
      <c r="A515" s="40"/>
      <c r="B515" s="40"/>
      <c r="C515" s="40"/>
      <c r="D515" s="40"/>
      <c r="E515" s="40"/>
      <c r="F515" s="40"/>
      <c r="G515" s="40"/>
      <c r="H515" s="272"/>
      <c r="I515" s="272"/>
      <c r="J515" s="272"/>
      <c r="K515" s="272"/>
      <c r="L515" s="272"/>
      <c r="M515" s="272"/>
      <c r="N515" s="272"/>
      <c r="O515" s="272"/>
      <c r="P515" s="272"/>
      <c r="Q515" s="272"/>
      <c r="R515" s="272"/>
      <c r="S515" s="272"/>
      <c r="T515" s="272"/>
      <c r="U515" s="272"/>
      <c r="V515" s="272"/>
      <c r="W515" s="272"/>
      <c r="X515" s="272"/>
      <c r="Y515" s="272"/>
      <c r="Z515" s="272"/>
    </row>
    <row r="516" spans="1:26" ht="15.75" customHeight="1">
      <c r="A516" s="40"/>
      <c r="B516" s="40"/>
      <c r="C516" s="40"/>
      <c r="D516" s="40"/>
      <c r="E516" s="40"/>
      <c r="F516" s="40"/>
      <c r="G516" s="40"/>
      <c r="H516" s="272"/>
      <c r="I516" s="272"/>
      <c r="J516" s="272"/>
      <c r="K516" s="272"/>
      <c r="L516" s="272"/>
      <c r="M516" s="272"/>
      <c r="N516" s="272"/>
      <c r="O516" s="272"/>
      <c r="P516" s="272"/>
      <c r="Q516" s="272"/>
      <c r="R516" s="272"/>
      <c r="S516" s="272"/>
      <c r="T516" s="272"/>
      <c r="U516" s="272"/>
      <c r="V516" s="272"/>
      <c r="W516" s="272"/>
      <c r="X516" s="272"/>
      <c r="Y516" s="272"/>
      <c r="Z516" s="272"/>
    </row>
    <row r="517" spans="1:26" ht="15.75" customHeight="1">
      <c r="A517" s="40"/>
      <c r="B517" s="40"/>
      <c r="C517" s="40"/>
      <c r="D517" s="40"/>
      <c r="E517" s="40"/>
      <c r="F517" s="40"/>
      <c r="G517" s="40"/>
      <c r="H517" s="272"/>
      <c r="I517" s="272"/>
      <c r="J517" s="272"/>
      <c r="K517" s="272"/>
      <c r="L517" s="272"/>
      <c r="M517" s="272"/>
      <c r="N517" s="272"/>
      <c r="O517" s="272"/>
      <c r="P517" s="272"/>
      <c r="Q517" s="272"/>
      <c r="R517" s="272"/>
      <c r="S517" s="272"/>
      <c r="T517" s="272"/>
      <c r="U517" s="272"/>
      <c r="V517" s="272"/>
      <c r="W517" s="272"/>
      <c r="X517" s="272"/>
      <c r="Y517" s="272"/>
      <c r="Z517" s="272"/>
    </row>
    <row r="518" spans="1:26" ht="15.75" customHeight="1">
      <c r="A518" s="40"/>
      <c r="B518" s="40"/>
      <c r="C518" s="40"/>
      <c r="D518" s="40"/>
      <c r="E518" s="40"/>
      <c r="F518" s="40"/>
      <c r="G518" s="40"/>
      <c r="H518" s="272"/>
      <c r="I518" s="272"/>
      <c r="J518" s="272"/>
      <c r="K518" s="272"/>
      <c r="L518" s="272"/>
      <c r="M518" s="272"/>
      <c r="N518" s="272"/>
      <c r="O518" s="272"/>
      <c r="P518" s="272"/>
      <c r="Q518" s="272"/>
      <c r="R518" s="272"/>
      <c r="S518" s="272"/>
      <c r="T518" s="272"/>
      <c r="U518" s="272"/>
      <c r="V518" s="272"/>
      <c r="W518" s="272"/>
      <c r="X518" s="272"/>
      <c r="Y518" s="272"/>
      <c r="Z518" s="272"/>
    </row>
    <row r="519" spans="1:26" ht="15.75" customHeight="1">
      <c r="A519" s="40"/>
      <c r="B519" s="40"/>
      <c r="C519" s="40"/>
      <c r="D519" s="40"/>
      <c r="E519" s="40"/>
      <c r="F519" s="40"/>
      <c r="G519" s="40"/>
      <c r="H519" s="272"/>
      <c r="I519" s="272"/>
      <c r="J519" s="272"/>
      <c r="K519" s="272"/>
      <c r="L519" s="272"/>
      <c r="M519" s="272"/>
      <c r="N519" s="272"/>
      <c r="O519" s="272"/>
      <c r="P519" s="272"/>
      <c r="Q519" s="272"/>
      <c r="R519" s="272"/>
      <c r="S519" s="272"/>
      <c r="T519" s="272"/>
      <c r="U519" s="272"/>
      <c r="V519" s="272"/>
      <c r="W519" s="272"/>
      <c r="X519" s="272"/>
      <c r="Y519" s="272"/>
      <c r="Z519" s="272"/>
    </row>
    <row r="520" spans="1:26" ht="15.75" customHeight="1">
      <c r="A520" s="40"/>
      <c r="B520" s="40"/>
      <c r="C520" s="40"/>
      <c r="D520" s="40"/>
      <c r="E520" s="40"/>
      <c r="F520" s="40"/>
      <c r="G520" s="40"/>
      <c r="H520" s="272"/>
      <c r="I520" s="272"/>
      <c r="J520" s="272"/>
      <c r="K520" s="272"/>
      <c r="L520" s="272"/>
      <c r="M520" s="272"/>
      <c r="N520" s="272"/>
      <c r="O520" s="272"/>
      <c r="P520" s="272"/>
      <c r="Q520" s="272"/>
      <c r="R520" s="272"/>
      <c r="S520" s="272"/>
      <c r="T520" s="272"/>
      <c r="U520" s="272"/>
      <c r="V520" s="272"/>
      <c r="W520" s="272"/>
      <c r="X520" s="272"/>
      <c r="Y520" s="272"/>
      <c r="Z520" s="272"/>
    </row>
    <row r="521" spans="1:26" ht="15.75" customHeight="1">
      <c r="A521" s="40"/>
      <c r="B521" s="40"/>
      <c r="C521" s="40"/>
      <c r="D521" s="40"/>
      <c r="E521" s="40"/>
      <c r="F521" s="40"/>
      <c r="G521" s="40"/>
      <c r="H521" s="272"/>
      <c r="I521" s="272"/>
      <c r="J521" s="272"/>
      <c r="K521" s="272"/>
      <c r="L521" s="272"/>
      <c r="M521" s="272"/>
      <c r="N521" s="272"/>
      <c r="O521" s="272"/>
      <c r="P521" s="272"/>
      <c r="Q521" s="272"/>
      <c r="R521" s="272"/>
      <c r="S521" s="272"/>
      <c r="T521" s="272"/>
      <c r="U521" s="272"/>
      <c r="V521" s="272"/>
      <c r="W521" s="272"/>
      <c r="X521" s="272"/>
      <c r="Y521" s="272"/>
      <c r="Z521" s="272"/>
    </row>
    <row r="522" spans="1:26" ht="15.75" customHeight="1">
      <c r="A522" s="40"/>
      <c r="B522" s="40"/>
      <c r="C522" s="40"/>
      <c r="D522" s="40"/>
      <c r="E522" s="40"/>
      <c r="F522" s="40"/>
      <c r="G522" s="40"/>
      <c r="H522" s="272"/>
      <c r="I522" s="272"/>
      <c r="J522" s="272"/>
      <c r="K522" s="272"/>
      <c r="L522" s="272"/>
      <c r="M522" s="272"/>
      <c r="N522" s="272"/>
      <c r="O522" s="272"/>
      <c r="P522" s="272"/>
      <c r="Q522" s="272"/>
      <c r="R522" s="272"/>
      <c r="S522" s="272"/>
      <c r="T522" s="272"/>
      <c r="U522" s="272"/>
      <c r="V522" s="272"/>
      <c r="W522" s="272"/>
      <c r="X522" s="272"/>
      <c r="Y522" s="272"/>
      <c r="Z522" s="272"/>
    </row>
    <row r="523" spans="1:26" ht="15.75" customHeight="1">
      <c r="A523" s="40"/>
      <c r="B523" s="40"/>
      <c r="C523" s="40"/>
      <c r="D523" s="40"/>
      <c r="E523" s="40"/>
      <c r="F523" s="40"/>
      <c r="G523" s="40"/>
      <c r="H523" s="272"/>
      <c r="I523" s="272"/>
      <c r="J523" s="272"/>
      <c r="K523" s="272"/>
      <c r="L523" s="272"/>
      <c r="M523" s="272"/>
      <c r="N523" s="272"/>
      <c r="O523" s="272"/>
      <c r="P523" s="272"/>
      <c r="Q523" s="272"/>
      <c r="R523" s="272"/>
      <c r="S523" s="272"/>
      <c r="T523" s="272"/>
      <c r="U523" s="272"/>
      <c r="V523" s="272"/>
      <c r="W523" s="272"/>
      <c r="X523" s="272"/>
      <c r="Y523" s="272"/>
      <c r="Z523" s="272"/>
    </row>
    <row r="524" spans="1:26" ht="15.75" customHeight="1">
      <c r="A524" s="40"/>
      <c r="B524" s="40"/>
      <c r="C524" s="40"/>
      <c r="D524" s="40"/>
      <c r="E524" s="40"/>
      <c r="F524" s="40"/>
      <c r="G524" s="40"/>
      <c r="H524" s="272"/>
      <c r="I524" s="272"/>
      <c r="J524" s="272"/>
      <c r="K524" s="272"/>
      <c r="L524" s="272"/>
      <c r="M524" s="272"/>
      <c r="N524" s="272"/>
      <c r="O524" s="272"/>
      <c r="P524" s="272"/>
      <c r="Q524" s="272"/>
      <c r="R524" s="272"/>
      <c r="S524" s="272"/>
      <c r="T524" s="272"/>
      <c r="U524" s="272"/>
      <c r="V524" s="272"/>
      <c r="W524" s="272"/>
      <c r="X524" s="272"/>
      <c r="Y524" s="272"/>
      <c r="Z524" s="272"/>
    </row>
    <row r="525" spans="1:26" ht="15.75" customHeight="1">
      <c r="A525" s="40"/>
      <c r="B525" s="40"/>
      <c r="C525" s="40"/>
      <c r="D525" s="40"/>
      <c r="E525" s="40"/>
      <c r="F525" s="40"/>
      <c r="G525" s="40"/>
      <c r="H525" s="272"/>
      <c r="I525" s="272"/>
      <c r="J525" s="272"/>
      <c r="K525" s="272"/>
      <c r="L525" s="272"/>
      <c r="M525" s="272"/>
      <c r="N525" s="272"/>
      <c r="O525" s="272"/>
      <c r="P525" s="272"/>
      <c r="Q525" s="272"/>
      <c r="R525" s="272"/>
      <c r="S525" s="272"/>
      <c r="T525" s="272"/>
      <c r="U525" s="272"/>
      <c r="V525" s="272"/>
      <c r="W525" s="272"/>
      <c r="X525" s="272"/>
      <c r="Y525" s="272"/>
      <c r="Z525" s="272"/>
    </row>
    <row r="526" spans="1:26" ht="15.75" customHeight="1">
      <c r="A526" s="40"/>
      <c r="B526" s="40"/>
      <c r="C526" s="40"/>
      <c r="D526" s="40"/>
      <c r="E526" s="40"/>
      <c r="F526" s="40"/>
      <c r="G526" s="40"/>
      <c r="H526" s="272"/>
      <c r="I526" s="272"/>
      <c r="J526" s="272"/>
      <c r="K526" s="272"/>
      <c r="L526" s="272"/>
      <c r="M526" s="272"/>
      <c r="N526" s="272"/>
      <c r="O526" s="272"/>
      <c r="P526" s="272"/>
      <c r="Q526" s="272"/>
      <c r="R526" s="272"/>
      <c r="S526" s="272"/>
      <c r="T526" s="272"/>
      <c r="U526" s="272"/>
      <c r="V526" s="272"/>
      <c r="W526" s="272"/>
      <c r="X526" s="272"/>
      <c r="Y526" s="272"/>
      <c r="Z526" s="272"/>
    </row>
    <row r="527" spans="1:26" ht="15.75" customHeight="1">
      <c r="A527" s="40"/>
      <c r="B527" s="40"/>
      <c r="C527" s="40"/>
      <c r="D527" s="40"/>
      <c r="E527" s="40"/>
      <c r="F527" s="40"/>
      <c r="G527" s="40"/>
      <c r="H527" s="272"/>
      <c r="I527" s="272"/>
      <c r="J527" s="272"/>
      <c r="K527" s="272"/>
      <c r="L527" s="272"/>
      <c r="M527" s="272"/>
      <c r="N527" s="272"/>
      <c r="O527" s="272"/>
      <c r="P527" s="272"/>
      <c r="Q527" s="272"/>
      <c r="R527" s="272"/>
      <c r="S527" s="272"/>
      <c r="T527" s="272"/>
      <c r="U527" s="272"/>
      <c r="V527" s="272"/>
      <c r="W527" s="272"/>
      <c r="X527" s="272"/>
      <c r="Y527" s="272"/>
      <c r="Z527" s="272"/>
    </row>
    <row r="528" spans="1:26" ht="15.75" customHeight="1">
      <c r="A528" s="40"/>
      <c r="B528" s="40"/>
      <c r="C528" s="40"/>
      <c r="D528" s="40"/>
      <c r="E528" s="40"/>
      <c r="F528" s="40"/>
      <c r="G528" s="40"/>
      <c r="H528" s="272"/>
      <c r="I528" s="272"/>
      <c r="J528" s="272"/>
      <c r="K528" s="272"/>
      <c r="L528" s="272"/>
      <c r="M528" s="272"/>
      <c r="N528" s="272"/>
      <c r="O528" s="272"/>
      <c r="P528" s="272"/>
      <c r="Q528" s="272"/>
      <c r="R528" s="272"/>
      <c r="S528" s="272"/>
      <c r="T528" s="272"/>
      <c r="U528" s="272"/>
      <c r="V528" s="272"/>
      <c r="W528" s="272"/>
      <c r="X528" s="272"/>
      <c r="Y528" s="272"/>
      <c r="Z528" s="272"/>
    </row>
    <row r="529" spans="1:26" ht="15.75" customHeight="1">
      <c r="A529" s="40"/>
      <c r="B529" s="40"/>
      <c r="C529" s="40"/>
      <c r="D529" s="40"/>
      <c r="E529" s="40"/>
      <c r="F529" s="40"/>
      <c r="G529" s="40"/>
      <c r="H529" s="272"/>
      <c r="I529" s="272"/>
      <c r="J529" s="272"/>
      <c r="K529" s="272"/>
      <c r="L529" s="272"/>
      <c r="M529" s="272"/>
      <c r="N529" s="272"/>
      <c r="O529" s="272"/>
      <c r="P529" s="272"/>
      <c r="Q529" s="272"/>
      <c r="R529" s="272"/>
      <c r="S529" s="272"/>
      <c r="T529" s="272"/>
      <c r="U529" s="272"/>
      <c r="V529" s="272"/>
      <c r="W529" s="272"/>
      <c r="X529" s="272"/>
      <c r="Y529" s="272"/>
      <c r="Z529" s="272"/>
    </row>
    <row r="530" spans="1:26" ht="15.75" customHeight="1">
      <c r="A530" s="40"/>
      <c r="B530" s="40"/>
      <c r="C530" s="40"/>
      <c r="D530" s="40"/>
      <c r="E530" s="40"/>
      <c r="F530" s="40"/>
      <c r="G530" s="40"/>
      <c r="H530" s="272"/>
      <c r="I530" s="272"/>
      <c r="J530" s="272"/>
      <c r="K530" s="272"/>
      <c r="L530" s="272"/>
      <c r="M530" s="272"/>
      <c r="N530" s="272"/>
      <c r="O530" s="272"/>
      <c r="P530" s="272"/>
      <c r="Q530" s="272"/>
      <c r="R530" s="272"/>
      <c r="S530" s="272"/>
      <c r="T530" s="272"/>
      <c r="U530" s="272"/>
      <c r="V530" s="272"/>
      <c r="W530" s="272"/>
      <c r="X530" s="272"/>
      <c r="Y530" s="272"/>
      <c r="Z530" s="272"/>
    </row>
    <row r="531" spans="1:26" ht="15.75" customHeight="1">
      <c r="A531" s="40"/>
      <c r="B531" s="40"/>
      <c r="C531" s="40"/>
      <c r="D531" s="40"/>
      <c r="E531" s="40"/>
      <c r="F531" s="40"/>
      <c r="G531" s="40"/>
      <c r="H531" s="272"/>
      <c r="I531" s="272"/>
      <c r="J531" s="272"/>
      <c r="K531" s="272"/>
      <c r="L531" s="272"/>
      <c r="M531" s="272"/>
      <c r="N531" s="272"/>
      <c r="O531" s="272"/>
      <c r="P531" s="272"/>
      <c r="Q531" s="272"/>
      <c r="R531" s="272"/>
      <c r="S531" s="272"/>
      <c r="T531" s="272"/>
      <c r="U531" s="272"/>
      <c r="V531" s="272"/>
      <c r="W531" s="272"/>
      <c r="X531" s="272"/>
      <c r="Y531" s="272"/>
      <c r="Z531" s="272"/>
    </row>
    <row r="532" spans="1:26" ht="15.75" customHeight="1">
      <c r="A532" s="40"/>
      <c r="B532" s="40"/>
      <c r="C532" s="40"/>
      <c r="D532" s="40"/>
      <c r="E532" s="40"/>
      <c r="F532" s="40"/>
      <c r="G532" s="40"/>
      <c r="H532" s="272"/>
      <c r="I532" s="272"/>
      <c r="J532" s="272"/>
      <c r="K532" s="272"/>
      <c r="L532" s="272"/>
      <c r="M532" s="272"/>
      <c r="N532" s="272"/>
      <c r="O532" s="272"/>
      <c r="P532" s="272"/>
      <c r="Q532" s="272"/>
      <c r="R532" s="272"/>
      <c r="S532" s="272"/>
      <c r="T532" s="272"/>
      <c r="U532" s="272"/>
      <c r="V532" s="272"/>
      <c r="W532" s="272"/>
      <c r="X532" s="272"/>
      <c r="Y532" s="272"/>
      <c r="Z532" s="272"/>
    </row>
    <row r="533" spans="1:26" ht="15.75" customHeight="1">
      <c r="A533" s="40"/>
      <c r="B533" s="40"/>
      <c r="C533" s="40"/>
      <c r="D533" s="40"/>
      <c r="E533" s="40"/>
      <c r="F533" s="40"/>
      <c r="G533" s="40"/>
      <c r="H533" s="272"/>
      <c r="I533" s="272"/>
      <c r="J533" s="272"/>
      <c r="K533" s="272"/>
      <c r="L533" s="272"/>
      <c r="M533" s="272"/>
      <c r="N533" s="272"/>
      <c r="O533" s="272"/>
      <c r="P533" s="272"/>
      <c r="Q533" s="272"/>
      <c r="R533" s="272"/>
      <c r="S533" s="272"/>
      <c r="T533" s="272"/>
      <c r="U533" s="272"/>
      <c r="V533" s="272"/>
      <c r="W533" s="272"/>
      <c r="X533" s="272"/>
      <c r="Y533" s="272"/>
      <c r="Z533" s="272"/>
    </row>
    <row r="534" spans="1:26" ht="15.75" customHeight="1">
      <c r="A534" s="40"/>
      <c r="B534" s="40"/>
      <c r="C534" s="40"/>
      <c r="D534" s="40"/>
      <c r="E534" s="40"/>
      <c r="F534" s="40"/>
      <c r="G534" s="40"/>
      <c r="H534" s="272"/>
      <c r="I534" s="272"/>
      <c r="J534" s="272"/>
      <c r="K534" s="272"/>
      <c r="L534" s="272"/>
      <c r="M534" s="272"/>
      <c r="N534" s="272"/>
      <c r="O534" s="272"/>
      <c r="P534" s="272"/>
      <c r="Q534" s="272"/>
      <c r="R534" s="272"/>
      <c r="S534" s="272"/>
      <c r="T534" s="272"/>
      <c r="U534" s="272"/>
      <c r="V534" s="272"/>
      <c r="W534" s="272"/>
      <c r="X534" s="272"/>
      <c r="Y534" s="272"/>
      <c r="Z534" s="272"/>
    </row>
    <row r="535" spans="1:26" ht="15.75" customHeight="1">
      <c r="A535" s="40"/>
      <c r="B535" s="40"/>
      <c r="C535" s="40"/>
      <c r="D535" s="40"/>
      <c r="E535" s="40"/>
      <c r="F535" s="40"/>
      <c r="G535" s="40"/>
      <c r="H535" s="272"/>
      <c r="I535" s="272"/>
      <c r="J535" s="272"/>
      <c r="K535" s="272"/>
      <c r="L535" s="272"/>
      <c r="M535" s="272"/>
      <c r="N535" s="272"/>
      <c r="O535" s="272"/>
      <c r="P535" s="272"/>
      <c r="Q535" s="272"/>
      <c r="R535" s="272"/>
      <c r="S535" s="272"/>
      <c r="T535" s="272"/>
      <c r="U535" s="272"/>
      <c r="V535" s="272"/>
      <c r="W535" s="272"/>
      <c r="X535" s="272"/>
      <c r="Y535" s="272"/>
      <c r="Z535" s="272"/>
    </row>
    <row r="536" spans="1:26" ht="15.75" customHeight="1">
      <c r="A536" s="40"/>
      <c r="B536" s="40"/>
      <c r="C536" s="40"/>
      <c r="D536" s="40"/>
      <c r="E536" s="40"/>
      <c r="F536" s="40"/>
      <c r="G536" s="40"/>
      <c r="H536" s="272"/>
      <c r="I536" s="272"/>
      <c r="J536" s="272"/>
      <c r="K536" s="272"/>
      <c r="L536" s="272"/>
      <c r="M536" s="272"/>
      <c r="N536" s="272"/>
      <c r="O536" s="272"/>
      <c r="P536" s="272"/>
      <c r="Q536" s="272"/>
      <c r="R536" s="272"/>
      <c r="S536" s="272"/>
      <c r="T536" s="272"/>
      <c r="U536" s="272"/>
      <c r="V536" s="272"/>
      <c r="W536" s="272"/>
      <c r="X536" s="272"/>
      <c r="Y536" s="272"/>
      <c r="Z536" s="272"/>
    </row>
    <row r="537" spans="1:26" ht="15.75" customHeight="1">
      <c r="A537" s="40"/>
      <c r="B537" s="40"/>
      <c r="C537" s="40"/>
      <c r="D537" s="40"/>
      <c r="E537" s="40"/>
      <c r="F537" s="40"/>
      <c r="G537" s="40"/>
      <c r="H537" s="272"/>
      <c r="I537" s="272"/>
      <c r="J537" s="272"/>
      <c r="K537" s="272"/>
      <c r="L537" s="272"/>
      <c r="M537" s="272"/>
      <c r="N537" s="272"/>
      <c r="O537" s="272"/>
      <c r="P537" s="272"/>
      <c r="Q537" s="272"/>
      <c r="R537" s="272"/>
      <c r="S537" s="272"/>
      <c r="T537" s="272"/>
      <c r="U537" s="272"/>
      <c r="V537" s="272"/>
      <c r="W537" s="272"/>
      <c r="X537" s="272"/>
      <c r="Y537" s="272"/>
      <c r="Z537" s="272"/>
    </row>
    <row r="538" spans="1:26" ht="15.75" customHeight="1">
      <c r="A538" s="40"/>
      <c r="B538" s="40"/>
      <c r="C538" s="40"/>
      <c r="D538" s="40"/>
      <c r="E538" s="40"/>
      <c r="F538" s="40"/>
      <c r="G538" s="40"/>
      <c r="H538" s="272"/>
      <c r="I538" s="272"/>
      <c r="J538" s="272"/>
      <c r="K538" s="272"/>
      <c r="L538" s="272"/>
      <c r="M538" s="272"/>
      <c r="N538" s="272"/>
      <c r="O538" s="272"/>
      <c r="P538" s="272"/>
      <c r="Q538" s="272"/>
      <c r="R538" s="272"/>
      <c r="S538" s="272"/>
      <c r="T538" s="272"/>
      <c r="U538" s="272"/>
      <c r="V538" s="272"/>
      <c r="W538" s="272"/>
      <c r="X538" s="272"/>
      <c r="Y538" s="272"/>
      <c r="Z538" s="272"/>
    </row>
    <row r="539" spans="1:26" ht="15.75" customHeight="1">
      <c r="A539" s="40"/>
      <c r="B539" s="40"/>
      <c r="C539" s="40"/>
      <c r="D539" s="40"/>
      <c r="E539" s="40"/>
      <c r="F539" s="40"/>
      <c r="G539" s="40"/>
      <c r="H539" s="272"/>
      <c r="I539" s="272"/>
      <c r="J539" s="272"/>
      <c r="K539" s="272"/>
      <c r="L539" s="272"/>
      <c r="M539" s="272"/>
      <c r="N539" s="272"/>
      <c r="O539" s="272"/>
      <c r="P539" s="272"/>
      <c r="Q539" s="272"/>
      <c r="R539" s="272"/>
      <c r="S539" s="272"/>
      <c r="T539" s="272"/>
      <c r="U539" s="272"/>
      <c r="V539" s="272"/>
      <c r="W539" s="272"/>
      <c r="X539" s="272"/>
      <c r="Y539" s="272"/>
      <c r="Z539" s="272"/>
    </row>
    <row r="540" spans="1:26" ht="15.75" customHeight="1">
      <c r="A540" s="40"/>
      <c r="B540" s="40"/>
      <c r="C540" s="40"/>
      <c r="D540" s="40"/>
      <c r="E540" s="40"/>
      <c r="F540" s="40"/>
      <c r="G540" s="40"/>
      <c r="H540" s="272"/>
      <c r="I540" s="272"/>
      <c r="J540" s="272"/>
      <c r="K540" s="272"/>
      <c r="L540" s="272"/>
      <c r="M540" s="272"/>
      <c r="N540" s="272"/>
      <c r="O540" s="272"/>
      <c r="P540" s="272"/>
      <c r="Q540" s="272"/>
      <c r="R540" s="272"/>
      <c r="S540" s="272"/>
      <c r="T540" s="272"/>
      <c r="U540" s="272"/>
      <c r="V540" s="272"/>
      <c r="W540" s="272"/>
      <c r="X540" s="272"/>
      <c r="Y540" s="272"/>
      <c r="Z540" s="272"/>
    </row>
    <row r="541" spans="1:26" ht="15.75" customHeight="1">
      <c r="A541" s="40"/>
      <c r="B541" s="40"/>
      <c r="C541" s="40"/>
      <c r="D541" s="40"/>
      <c r="E541" s="40"/>
      <c r="F541" s="40"/>
      <c r="G541" s="40"/>
      <c r="H541" s="272"/>
      <c r="I541" s="272"/>
      <c r="J541" s="272"/>
      <c r="K541" s="272"/>
      <c r="L541" s="272"/>
      <c r="M541" s="272"/>
      <c r="N541" s="272"/>
      <c r="O541" s="272"/>
      <c r="P541" s="272"/>
      <c r="Q541" s="272"/>
      <c r="R541" s="272"/>
      <c r="S541" s="272"/>
      <c r="T541" s="272"/>
      <c r="U541" s="272"/>
      <c r="V541" s="272"/>
      <c r="W541" s="272"/>
      <c r="X541" s="272"/>
      <c r="Y541" s="272"/>
      <c r="Z541" s="272"/>
    </row>
    <row r="542" spans="1:26" ht="15.75" customHeight="1">
      <c r="A542" s="40"/>
      <c r="B542" s="40"/>
      <c r="C542" s="40"/>
      <c r="D542" s="40"/>
      <c r="E542" s="40"/>
      <c r="F542" s="40"/>
      <c r="G542" s="40"/>
      <c r="H542" s="272"/>
      <c r="I542" s="272"/>
      <c r="J542" s="272"/>
      <c r="K542" s="272"/>
      <c r="L542" s="272"/>
      <c r="M542" s="272"/>
      <c r="N542" s="272"/>
      <c r="O542" s="272"/>
      <c r="P542" s="272"/>
      <c r="Q542" s="272"/>
      <c r="R542" s="272"/>
      <c r="S542" s="272"/>
      <c r="T542" s="272"/>
      <c r="U542" s="272"/>
      <c r="V542" s="272"/>
      <c r="W542" s="272"/>
      <c r="X542" s="272"/>
      <c r="Y542" s="272"/>
      <c r="Z542" s="272"/>
    </row>
    <row r="543" spans="1:26" ht="15.75" customHeight="1">
      <c r="A543" s="40"/>
      <c r="B543" s="40"/>
      <c r="C543" s="40"/>
      <c r="D543" s="40"/>
      <c r="E543" s="40"/>
      <c r="F543" s="40"/>
      <c r="G543" s="40"/>
      <c r="H543" s="272"/>
      <c r="I543" s="272"/>
      <c r="J543" s="272"/>
      <c r="K543" s="272"/>
      <c r="L543" s="272"/>
      <c r="M543" s="272"/>
      <c r="N543" s="272"/>
      <c r="O543" s="272"/>
      <c r="P543" s="272"/>
      <c r="Q543" s="272"/>
      <c r="R543" s="272"/>
      <c r="S543" s="272"/>
      <c r="T543" s="272"/>
      <c r="U543" s="272"/>
      <c r="V543" s="272"/>
      <c r="W543" s="272"/>
      <c r="X543" s="272"/>
      <c r="Y543" s="272"/>
      <c r="Z543" s="272"/>
    </row>
    <row r="544" spans="1:26" ht="15.75" customHeight="1">
      <c r="A544" s="40"/>
      <c r="B544" s="40"/>
      <c r="C544" s="40"/>
      <c r="D544" s="40"/>
      <c r="E544" s="40"/>
      <c r="F544" s="40"/>
      <c r="G544" s="40"/>
      <c r="H544" s="272"/>
      <c r="I544" s="272"/>
      <c r="J544" s="272"/>
      <c r="K544" s="272"/>
      <c r="L544" s="272"/>
      <c r="M544" s="272"/>
      <c r="N544" s="272"/>
      <c r="O544" s="272"/>
      <c r="P544" s="272"/>
      <c r="Q544" s="272"/>
      <c r="R544" s="272"/>
      <c r="S544" s="272"/>
      <c r="T544" s="272"/>
      <c r="U544" s="272"/>
      <c r="V544" s="272"/>
      <c r="W544" s="272"/>
      <c r="X544" s="272"/>
      <c r="Y544" s="272"/>
      <c r="Z544" s="272"/>
    </row>
    <row r="545" spans="1:26" ht="15.75" customHeight="1">
      <c r="A545" s="40"/>
      <c r="B545" s="40"/>
      <c r="C545" s="40"/>
      <c r="D545" s="40"/>
      <c r="E545" s="40"/>
      <c r="F545" s="40"/>
      <c r="G545" s="40"/>
      <c r="H545" s="272"/>
      <c r="I545" s="272"/>
      <c r="J545" s="272"/>
      <c r="K545" s="272"/>
      <c r="L545" s="272"/>
      <c r="M545" s="272"/>
      <c r="N545" s="272"/>
      <c r="O545" s="272"/>
      <c r="P545" s="272"/>
      <c r="Q545" s="272"/>
      <c r="R545" s="272"/>
      <c r="S545" s="272"/>
      <c r="T545" s="272"/>
      <c r="U545" s="272"/>
      <c r="V545" s="272"/>
      <c r="W545" s="272"/>
      <c r="X545" s="272"/>
      <c r="Y545" s="272"/>
      <c r="Z545" s="272"/>
    </row>
    <row r="546" spans="1:26" ht="15.75" customHeight="1">
      <c r="A546" s="40"/>
      <c r="B546" s="40"/>
      <c r="C546" s="40"/>
      <c r="D546" s="40"/>
      <c r="E546" s="40"/>
      <c r="F546" s="40"/>
      <c r="G546" s="40"/>
      <c r="H546" s="272"/>
      <c r="I546" s="272"/>
      <c r="J546" s="272"/>
      <c r="K546" s="272"/>
      <c r="L546" s="272"/>
      <c r="M546" s="272"/>
      <c r="N546" s="272"/>
      <c r="O546" s="272"/>
      <c r="P546" s="272"/>
      <c r="Q546" s="272"/>
      <c r="R546" s="272"/>
      <c r="S546" s="272"/>
      <c r="T546" s="272"/>
      <c r="U546" s="272"/>
      <c r="V546" s="272"/>
      <c r="W546" s="272"/>
      <c r="X546" s="272"/>
      <c r="Y546" s="272"/>
      <c r="Z546" s="272"/>
    </row>
    <row r="547" spans="1:26" ht="15.75" customHeight="1">
      <c r="A547" s="40"/>
      <c r="B547" s="40"/>
      <c r="C547" s="40"/>
      <c r="D547" s="40"/>
      <c r="E547" s="40"/>
      <c r="F547" s="40"/>
      <c r="G547" s="40"/>
      <c r="H547" s="272"/>
      <c r="I547" s="272"/>
      <c r="J547" s="272"/>
      <c r="K547" s="272"/>
      <c r="L547" s="272"/>
      <c r="M547" s="272"/>
      <c r="N547" s="272"/>
      <c r="O547" s="272"/>
      <c r="P547" s="272"/>
      <c r="Q547" s="272"/>
      <c r="R547" s="272"/>
      <c r="S547" s="272"/>
      <c r="T547" s="272"/>
      <c r="U547" s="272"/>
      <c r="V547" s="272"/>
      <c r="W547" s="272"/>
      <c r="X547" s="272"/>
      <c r="Y547" s="272"/>
      <c r="Z547" s="272"/>
    </row>
    <row r="548" spans="1:26" ht="15.75" customHeight="1">
      <c r="A548" s="40"/>
      <c r="B548" s="40"/>
      <c r="C548" s="40"/>
      <c r="D548" s="40"/>
      <c r="E548" s="40"/>
      <c r="F548" s="40"/>
      <c r="G548" s="40"/>
      <c r="H548" s="272"/>
      <c r="I548" s="272"/>
      <c r="J548" s="272"/>
      <c r="K548" s="272"/>
      <c r="L548" s="272"/>
      <c r="M548" s="272"/>
      <c r="N548" s="272"/>
      <c r="O548" s="272"/>
      <c r="P548" s="272"/>
      <c r="Q548" s="272"/>
      <c r="R548" s="272"/>
      <c r="S548" s="272"/>
      <c r="T548" s="272"/>
      <c r="U548" s="272"/>
      <c r="V548" s="272"/>
      <c r="W548" s="272"/>
      <c r="X548" s="272"/>
      <c r="Y548" s="272"/>
      <c r="Z548" s="272"/>
    </row>
    <row r="549" spans="1:26" ht="15.75" customHeight="1">
      <c r="A549" s="40"/>
      <c r="B549" s="40"/>
      <c r="C549" s="40"/>
      <c r="D549" s="40"/>
      <c r="E549" s="40"/>
      <c r="F549" s="40"/>
      <c r="G549" s="40"/>
      <c r="H549" s="272"/>
      <c r="I549" s="272"/>
      <c r="J549" s="272"/>
      <c r="K549" s="272"/>
      <c r="L549" s="272"/>
      <c r="M549" s="272"/>
      <c r="N549" s="272"/>
      <c r="O549" s="272"/>
      <c r="P549" s="272"/>
      <c r="Q549" s="272"/>
      <c r="R549" s="272"/>
      <c r="S549" s="272"/>
      <c r="T549" s="272"/>
      <c r="U549" s="272"/>
      <c r="V549" s="272"/>
      <c r="W549" s="272"/>
      <c r="X549" s="272"/>
      <c r="Y549" s="272"/>
      <c r="Z549" s="272"/>
    </row>
    <row r="550" spans="1:26" ht="15.75" customHeight="1">
      <c r="A550" s="40"/>
      <c r="B550" s="40"/>
      <c r="C550" s="40"/>
      <c r="D550" s="40"/>
      <c r="E550" s="40"/>
      <c r="F550" s="40"/>
      <c r="G550" s="40"/>
      <c r="H550" s="272"/>
      <c r="I550" s="272"/>
      <c r="J550" s="272"/>
      <c r="K550" s="272"/>
      <c r="L550" s="272"/>
      <c r="M550" s="272"/>
      <c r="N550" s="272"/>
      <c r="O550" s="272"/>
      <c r="P550" s="272"/>
      <c r="Q550" s="272"/>
      <c r="R550" s="272"/>
      <c r="S550" s="272"/>
      <c r="T550" s="272"/>
      <c r="U550" s="272"/>
      <c r="V550" s="272"/>
      <c r="W550" s="272"/>
      <c r="X550" s="272"/>
      <c r="Y550" s="272"/>
      <c r="Z550" s="272"/>
    </row>
    <row r="551" spans="1:26" ht="15.75" customHeight="1">
      <c r="A551" s="40"/>
      <c r="B551" s="40"/>
      <c r="C551" s="40"/>
      <c r="D551" s="40"/>
      <c r="E551" s="40"/>
      <c r="F551" s="40"/>
      <c r="G551" s="40"/>
      <c r="H551" s="272"/>
      <c r="I551" s="272"/>
      <c r="J551" s="272"/>
      <c r="K551" s="272"/>
      <c r="L551" s="272"/>
      <c r="M551" s="272"/>
      <c r="N551" s="272"/>
      <c r="O551" s="272"/>
      <c r="P551" s="272"/>
      <c r="Q551" s="272"/>
      <c r="R551" s="272"/>
      <c r="S551" s="272"/>
      <c r="T551" s="272"/>
      <c r="U551" s="272"/>
      <c r="V551" s="272"/>
      <c r="W551" s="272"/>
      <c r="X551" s="272"/>
      <c r="Y551" s="272"/>
      <c r="Z551" s="272"/>
    </row>
    <row r="552" spans="1:26" ht="15.75" customHeight="1">
      <c r="A552" s="40"/>
      <c r="B552" s="40"/>
      <c r="C552" s="40"/>
      <c r="D552" s="40"/>
      <c r="E552" s="40"/>
      <c r="F552" s="40"/>
      <c r="G552" s="40"/>
      <c r="H552" s="272"/>
      <c r="I552" s="272"/>
      <c r="J552" s="272"/>
      <c r="K552" s="272"/>
      <c r="L552" s="272"/>
      <c r="M552" s="272"/>
      <c r="N552" s="272"/>
      <c r="O552" s="272"/>
      <c r="P552" s="272"/>
      <c r="Q552" s="272"/>
      <c r="R552" s="272"/>
      <c r="S552" s="272"/>
      <c r="T552" s="272"/>
      <c r="U552" s="272"/>
      <c r="V552" s="272"/>
      <c r="W552" s="272"/>
      <c r="X552" s="272"/>
      <c r="Y552" s="272"/>
      <c r="Z552" s="272"/>
    </row>
    <row r="553" spans="1:26" ht="15.75" customHeight="1">
      <c r="A553" s="40"/>
      <c r="B553" s="40"/>
      <c r="C553" s="40"/>
      <c r="D553" s="40"/>
      <c r="E553" s="40"/>
      <c r="F553" s="40"/>
      <c r="G553" s="40"/>
      <c r="H553" s="272"/>
      <c r="I553" s="272"/>
      <c r="J553" s="272"/>
      <c r="K553" s="272"/>
      <c r="L553" s="272"/>
      <c r="M553" s="272"/>
      <c r="N553" s="272"/>
      <c r="O553" s="272"/>
      <c r="P553" s="272"/>
      <c r="Q553" s="272"/>
      <c r="R553" s="272"/>
      <c r="S553" s="272"/>
      <c r="T553" s="272"/>
      <c r="U553" s="272"/>
      <c r="V553" s="272"/>
      <c r="W553" s="272"/>
      <c r="X553" s="272"/>
      <c r="Y553" s="272"/>
      <c r="Z553" s="272"/>
    </row>
    <row r="554" spans="1:26" ht="15.75" customHeight="1">
      <c r="A554" s="40"/>
      <c r="B554" s="40"/>
      <c r="C554" s="40"/>
      <c r="D554" s="40"/>
      <c r="E554" s="40"/>
      <c r="F554" s="40"/>
      <c r="G554" s="40"/>
      <c r="H554" s="272"/>
      <c r="I554" s="272"/>
      <c r="J554" s="272"/>
      <c r="K554" s="272"/>
      <c r="L554" s="272"/>
      <c r="M554" s="272"/>
      <c r="N554" s="272"/>
      <c r="O554" s="272"/>
      <c r="P554" s="272"/>
      <c r="Q554" s="272"/>
      <c r="R554" s="272"/>
      <c r="S554" s="272"/>
      <c r="T554" s="272"/>
      <c r="U554" s="272"/>
      <c r="V554" s="272"/>
      <c r="W554" s="272"/>
      <c r="X554" s="272"/>
      <c r="Y554" s="272"/>
      <c r="Z554" s="272"/>
    </row>
    <row r="555" spans="1:26" ht="15.75" customHeight="1">
      <c r="A555" s="40"/>
      <c r="B555" s="40"/>
      <c r="C555" s="40"/>
      <c r="D555" s="40"/>
      <c r="E555" s="40"/>
      <c r="F555" s="40"/>
      <c r="G555" s="40"/>
      <c r="H555" s="272"/>
      <c r="I555" s="272"/>
      <c r="J555" s="272"/>
      <c r="K555" s="272"/>
      <c r="L555" s="272"/>
      <c r="M555" s="272"/>
      <c r="N555" s="272"/>
      <c r="O555" s="272"/>
      <c r="P555" s="272"/>
      <c r="Q555" s="272"/>
      <c r="R555" s="272"/>
      <c r="S555" s="272"/>
      <c r="T555" s="272"/>
      <c r="U555" s="272"/>
      <c r="V555" s="272"/>
      <c r="W555" s="272"/>
      <c r="X555" s="272"/>
      <c r="Y555" s="272"/>
      <c r="Z555" s="272"/>
    </row>
    <row r="556" spans="1:26" ht="15.75" customHeight="1">
      <c r="A556" s="40"/>
      <c r="B556" s="40"/>
      <c r="C556" s="40"/>
      <c r="D556" s="40"/>
      <c r="E556" s="40"/>
      <c r="F556" s="40"/>
      <c r="G556" s="40"/>
      <c r="H556" s="272"/>
      <c r="I556" s="272"/>
      <c r="J556" s="272"/>
      <c r="K556" s="272"/>
      <c r="L556" s="272"/>
      <c r="M556" s="272"/>
      <c r="N556" s="272"/>
      <c r="O556" s="272"/>
      <c r="P556" s="272"/>
      <c r="Q556" s="272"/>
      <c r="R556" s="272"/>
      <c r="S556" s="272"/>
      <c r="T556" s="272"/>
      <c r="U556" s="272"/>
      <c r="V556" s="272"/>
      <c r="W556" s="272"/>
      <c r="X556" s="272"/>
      <c r="Y556" s="272"/>
      <c r="Z556" s="272"/>
    </row>
    <row r="557" spans="1:26" ht="15.75" customHeight="1">
      <c r="A557" s="40"/>
      <c r="B557" s="40"/>
      <c r="C557" s="40"/>
      <c r="D557" s="40"/>
      <c r="E557" s="40"/>
      <c r="F557" s="40"/>
      <c r="G557" s="40"/>
      <c r="H557" s="272"/>
      <c r="I557" s="272"/>
      <c r="J557" s="272"/>
      <c r="K557" s="272"/>
      <c r="L557" s="272"/>
      <c r="M557" s="272"/>
      <c r="N557" s="272"/>
      <c r="O557" s="272"/>
      <c r="P557" s="272"/>
      <c r="Q557" s="272"/>
      <c r="R557" s="272"/>
      <c r="S557" s="272"/>
      <c r="T557" s="272"/>
      <c r="U557" s="272"/>
      <c r="V557" s="272"/>
      <c r="W557" s="272"/>
      <c r="X557" s="272"/>
      <c r="Y557" s="272"/>
      <c r="Z557" s="272"/>
    </row>
    <row r="558" spans="1:26" ht="15.75" customHeight="1">
      <c r="A558" s="40"/>
      <c r="B558" s="40"/>
      <c r="C558" s="40"/>
      <c r="D558" s="40"/>
      <c r="E558" s="40"/>
      <c r="F558" s="40"/>
      <c r="G558" s="40"/>
      <c r="H558" s="272"/>
      <c r="I558" s="272"/>
      <c r="J558" s="272"/>
      <c r="K558" s="272"/>
      <c r="L558" s="272"/>
      <c r="M558" s="272"/>
      <c r="N558" s="272"/>
      <c r="O558" s="272"/>
      <c r="P558" s="272"/>
      <c r="Q558" s="272"/>
      <c r="R558" s="272"/>
      <c r="S558" s="272"/>
      <c r="T558" s="272"/>
      <c r="U558" s="272"/>
      <c r="V558" s="272"/>
      <c r="W558" s="272"/>
      <c r="X558" s="272"/>
      <c r="Y558" s="272"/>
      <c r="Z558" s="272"/>
    </row>
    <row r="559" spans="1:26" ht="15.75" customHeight="1">
      <c r="A559" s="40"/>
      <c r="B559" s="40"/>
      <c r="C559" s="40"/>
      <c r="D559" s="40"/>
      <c r="E559" s="40"/>
      <c r="F559" s="40"/>
      <c r="G559" s="40"/>
      <c r="H559" s="272"/>
      <c r="I559" s="272"/>
      <c r="J559" s="272"/>
      <c r="K559" s="272"/>
      <c r="L559" s="272"/>
      <c r="M559" s="272"/>
      <c r="N559" s="272"/>
      <c r="O559" s="272"/>
      <c r="P559" s="272"/>
      <c r="Q559" s="272"/>
      <c r="R559" s="272"/>
      <c r="S559" s="272"/>
      <c r="T559" s="272"/>
      <c r="U559" s="272"/>
      <c r="V559" s="272"/>
      <c r="W559" s="272"/>
      <c r="X559" s="272"/>
      <c r="Y559" s="272"/>
      <c r="Z559" s="272"/>
    </row>
    <row r="560" spans="1:26" ht="15.75" customHeight="1">
      <c r="A560" s="40"/>
      <c r="B560" s="40"/>
      <c r="C560" s="40"/>
      <c r="D560" s="40"/>
      <c r="E560" s="40"/>
      <c r="F560" s="40"/>
      <c r="G560" s="40"/>
      <c r="H560" s="272"/>
      <c r="I560" s="272"/>
      <c r="J560" s="272"/>
      <c r="K560" s="272"/>
      <c r="L560" s="272"/>
      <c r="M560" s="272"/>
      <c r="N560" s="272"/>
      <c r="O560" s="272"/>
      <c r="P560" s="272"/>
      <c r="Q560" s="272"/>
      <c r="R560" s="272"/>
      <c r="S560" s="272"/>
      <c r="T560" s="272"/>
      <c r="U560" s="272"/>
      <c r="V560" s="272"/>
      <c r="W560" s="272"/>
      <c r="X560" s="272"/>
      <c r="Y560" s="272"/>
      <c r="Z560" s="272"/>
    </row>
    <row r="561" spans="1:26" ht="15.75" customHeight="1">
      <c r="A561" s="40"/>
      <c r="B561" s="40"/>
      <c r="C561" s="40"/>
      <c r="D561" s="40"/>
      <c r="E561" s="40"/>
      <c r="F561" s="40"/>
      <c r="G561" s="40"/>
      <c r="H561" s="272"/>
      <c r="I561" s="272"/>
      <c r="J561" s="272"/>
      <c r="K561" s="272"/>
      <c r="L561" s="272"/>
      <c r="M561" s="272"/>
      <c r="N561" s="272"/>
      <c r="O561" s="272"/>
      <c r="P561" s="272"/>
      <c r="Q561" s="272"/>
      <c r="R561" s="272"/>
      <c r="S561" s="272"/>
      <c r="T561" s="272"/>
      <c r="U561" s="272"/>
      <c r="V561" s="272"/>
      <c r="W561" s="272"/>
      <c r="X561" s="272"/>
      <c r="Y561" s="272"/>
      <c r="Z561" s="272"/>
    </row>
    <row r="562" spans="1:26" ht="15.75" customHeight="1">
      <c r="A562" s="40"/>
      <c r="B562" s="40"/>
      <c r="C562" s="40"/>
      <c r="D562" s="40"/>
      <c r="E562" s="40"/>
      <c r="F562" s="40"/>
      <c r="G562" s="40"/>
      <c r="H562" s="272"/>
      <c r="I562" s="272"/>
      <c r="J562" s="272"/>
      <c r="K562" s="272"/>
      <c r="L562" s="272"/>
      <c r="M562" s="272"/>
      <c r="N562" s="272"/>
      <c r="O562" s="272"/>
      <c r="P562" s="272"/>
      <c r="Q562" s="272"/>
      <c r="R562" s="272"/>
      <c r="S562" s="272"/>
      <c r="T562" s="272"/>
      <c r="U562" s="272"/>
      <c r="V562" s="272"/>
      <c r="W562" s="272"/>
      <c r="X562" s="272"/>
      <c r="Y562" s="272"/>
      <c r="Z562" s="272"/>
    </row>
    <row r="563" spans="1:26" ht="15.75" customHeight="1">
      <c r="A563" s="40"/>
      <c r="B563" s="40"/>
      <c r="C563" s="40"/>
      <c r="D563" s="40"/>
      <c r="E563" s="40"/>
      <c r="F563" s="40"/>
      <c r="G563" s="40"/>
      <c r="H563" s="272"/>
      <c r="I563" s="272"/>
      <c r="J563" s="272"/>
      <c r="K563" s="272"/>
      <c r="L563" s="272"/>
      <c r="M563" s="272"/>
      <c r="N563" s="272"/>
      <c r="O563" s="272"/>
      <c r="P563" s="272"/>
      <c r="Q563" s="272"/>
      <c r="R563" s="272"/>
      <c r="S563" s="272"/>
      <c r="T563" s="272"/>
      <c r="U563" s="272"/>
      <c r="V563" s="272"/>
      <c r="W563" s="272"/>
      <c r="X563" s="272"/>
      <c r="Y563" s="272"/>
      <c r="Z563" s="272"/>
    </row>
    <row r="564" spans="1:26" ht="15.75" customHeight="1">
      <c r="A564" s="40"/>
      <c r="B564" s="40"/>
      <c r="C564" s="40"/>
      <c r="D564" s="40"/>
      <c r="E564" s="40"/>
      <c r="F564" s="40"/>
      <c r="G564" s="40"/>
      <c r="H564" s="272"/>
      <c r="I564" s="272"/>
      <c r="J564" s="272"/>
      <c r="K564" s="272"/>
      <c r="L564" s="272"/>
      <c r="M564" s="272"/>
      <c r="N564" s="272"/>
      <c r="O564" s="272"/>
      <c r="P564" s="272"/>
      <c r="Q564" s="272"/>
      <c r="R564" s="272"/>
      <c r="S564" s="272"/>
      <c r="T564" s="272"/>
      <c r="U564" s="272"/>
      <c r="V564" s="272"/>
      <c r="W564" s="272"/>
      <c r="X564" s="272"/>
      <c r="Y564" s="272"/>
      <c r="Z564" s="272"/>
    </row>
    <row r="565" spans="1:26" ht="15.75" customHeight="1">
      <c r="A565" s="40"/>
      <c r="B565" s="40"/>
      <c r="C565" s="40"/>
      <c r="D565" s="40"/>
      <c r="E565" s="40"/>
      <c r="F565" s="40"/>
      <c r="G565" s="40"/>
      <c r="H565" s="272"/>
      <c r="I565" s="272"/>
      <c r="J565" s="272"/>
      <c r="K565" s="272"/>
      <c r="L565" s="272"/>
      <c r="M565" s="272"/>
      <c r="N565" s="272"/>
      <c r="O565" s="272"/>
      <c r="P565" s="272"/>
      <c r="Q565" s="272"/>
      <c r="R565" s="272"/>
      <c r="S565" s="272"/>
      <c r="T565" s="272"/>
      <c r="U565" s="272"/>
      <c r="V565" s="272"/>
      <c r="W565" s="272"/>
      <c r="X565" s="272"/>
      <c r="Y565" s="272"/>
      <c r="Z565" s="272"/>
    </row>
    <row r="566" spans="1:26" ht="15.75" customHeight="1">
      <c r="A566" s="40"/>
      <c r="B566" s="40"/>
      <c r="C566" s="40"/>
      <c r="D566" s="40"/>
      <c r="E566" s="40"/>
      <c r="F566" s="40"/>
      <c r="G566" s="40"/>
      <c r="H566" s="272"/>
      <c r="I566" s="272"/>
      <c r="J566" s="272"/>
      <c r="K566" s="272"/>
      <c r="L566" s="272"/>
      <c r="M566" s="272"/>
      <c r="N566" s="272"/>
      <c r="O566" s="272"/>
      <c r="P566" s="272"/>
      <c r="Q566" s="272"/>
      <c r="R566" s="272"/>
      <c r="S566" s="272"/>
      <c r="T566" s="272"/>
      <c r="U566" s="272"/>
      <c r="V566" s="272"/>
      <c r="W566" s="272"/>
      <c r="X566" s="272"/>
      <c r="Y566" s="272"/>
      <c r="Z566" s="272"/>
    </row>
    <row r="567" spans="1:26" ht="15.75" customHeight="1">
      <c r="A567" s="40"/>
      <c r="B567" s="40"/>
      <c r="C567" s="40"/>
      <c r="D567" s="40"/>
      <c r="E567" s="40"/>
      <c r="F567" s="40"/>
      <c r="G567" s="40"/>
      <c r="H567" s="272"/>
      <c r="I567" s="272"/>
      <c r="J567" s="272"/>
      <c r="K567" s="272"/>
      <c r="L567" s="272"/>
      <c r="M567" s="272"/>
      <c r="N567" s="272"/>
      <c r="O567" s="272"/>
      <c r="P567" s="272"/>
      <c r="Q567" s="272"/>
      <c r="R567" s="272"/>
      <c r="S567" s="272"/>
      <c r="T567" s="272"/>
      <c r="U567" s="272"/>
      <c r="V567" s="272"/>
      <c r="W567" s="272"/>
      <c r="X567" s="272"/>
      <c r="Y567" s="272"/>
      <c r="Z567" s="272"/>
    </row>
    <row r="568" spans="1:26" ht="15.75" customHeight="1">
      <c r="A568" s="40"/>
      <c r="B568" s="40"/>
      <c r="C568" s="40"/>
      <c r="D568" s="40"/>
      <c r="E568" s="40"/>
      <c r="F568" s="40"/>
      <c r="G568" s="40"/>
      <c r="H568" s="272"/>
      <c r="I568" s="272"/>
      <c r="J568" s="272"/>
      <c r="K568" s="272"/>
      <c r="L568" s="272"/>
      <c r="M568" s="272"/>
      <c r="N568" s="272"/>
      <c r="O568" s="272"/>
      <c r="P568" s="272"/>
      <c r="Q568" s="272"/>
      <c r="R568" s="272"/>
      <c r="S568" s="272"/>
      <c r="T568" s="272"/>
      <c r="U568" s="272"/>
      <c r="V568" s="272"/>
      <c r="W568" s="272"/>
      <c r="X568" s="272"/>
      <c r="Y568" s="272"/>
      <c r="Z568" s="272"/>
    </row>
    <row r="569" spans="1:26" ht="15.75" customHeight="1">
      <c r="A569" s="40"/>
      <c r="B569" s="40"/>
      <c r="C569" s="40"/>
      <c r="D569" s="40"/>
      <c r="E569" s="40"/>
      <c r="F569" s="40"/>
      <c r="G569" s="40"/>
      <c r="H569" s="272"/>
      <c r="I569" s="272"/>
      <c r="J569" s="272"/>
      <c r="K569" s="272"/>
      <c r="L569" s="272"/>
      <c r="M569" s="272"/>
      <c r="N569" s="272"/>
      <c r="O569" s="272"/>
      <c r="P569" s="272"/>
      <c r="Q569" s="272"/>
      <c r="R569" s="272"/>
      <c r="S569" s="272"/>
      <c r="T569" s="272"/>
      <c r="U569" s="272"/>
      <c r="V569" s="272"/>
      <c r="W569" s="272"/>
      <c r="X569" s="272"/>
      <c r="Y569" s="272"/>
      <c r="Z569" s="272"/>
    </row>
    <row r="570" spans="1:26" ht="15.75" customHeight="1">
      <c r="A570" s="40"/>
      <c r="B570" s="40"/>
      <c r="C570" s="40"/>
      <c r="D570" s="40"/>
      <c r="E570" s="40"/>
      <c r="F570" s="40"/>
      <c r="G570" s="40"/>
      <c r="H570" s="272"/>
      <c r="I570" s="272"/>
      <c r="J570" s="272"/>
      <c r="K570" s="272"/>
      <c r="L570" s="272"/>
      <c r="M570" s="272"/>
      <c r="N570" s="272"/>
      <c r="O570" s="272"/>
      <c r="P570" s="272"/>
      <c r="Q570" s="272"/>
      <c r="R570" s="272"/>
      <c r="S570" s="272"/>
      <c r="T570" s="272"/>
      <c r="U570" s="272"/>
      <c r="V570" s="272"/>
      <c r="W570" s="272"/>
      <c r="X570" s="272"/>
      <c r="Y570" s="272"/>
      <c r="Z570" s="272"/>
    </row>
    <row r="571" spans="1:26" ht="15.75" customHeight="1">
      <c r="A571" s="40"/>
      <c r="B571" s="40"/>
      <c r="C571" s="40"/>
      <c r="D571" s="40"/>
      <c r="E571" s="40"/>
      <c r="F571" s="40"/>
      <c r="G571" s="40"/>
      <c r="H571" s="272"/>
      <c r="I571" s="272"/>
      <c r="J571" s="272"/>
      <c r="K571" s="272"/>
      <c r="L571" s="272"/>
      <c r="M571" s="272"/>
      <c r="N571" s="272"/>
      <c r="O571" s="272"/>
      <c r="P571" s="272"/>
      <c r="Q571" s="272"/>
      <c r="R571" s="272"/>
      <c r="S571" s="272"/>
      <c r="T571" s="272"/>
      <c r="U571" s="272"/>
      <c r="V571" s="272"/>
      <c r="W571" s="272"/>
      <c r="X571" s="272"/>
      <c r="Y571" s="272"/>
      <c r="Z571" s="272"/>
    </row>
    <row r="572" spans="1:26" ht="15.75" customHeight="1">
      <c r="A572" s="40"/>
      <c r="B572" s="40"/>
      <c r="C572" s="40"/>
      <c r="D572" s="40"/>
      <c r="E572" s="40"/>
      <c r="F572" s="40"/>
      <c r="G572" s="40"/>
      <c r="H572" s="272"/>
      <c r="I572" s="272"/>
      <c r="J572" s="272"/>
      <c r="K572" s="272"/>
      <c r="L572" s="272"/>
      <c r="M572" s="272"/>
      <c r="N572" s="272"/>
      <c r="O572" s="272"/>
      <c r="P572" s="272"/>
      <c r="Q572" s="272"/>
      <c r="R572" s="272"/>
      <c r="S572" s="272"/>
      <c r="T572" s="272"/>
      <c r="U572" s="272"/>
      <c r="V572" s="272"/>
      <c r="W572" s="272"/>
      <c r="X572" s="272"/>
      <c r="Y572" s="272"/>
      <c r="Z572" s="272"/>
    </row>
    <row r="573" spans="1:26" ht="15.75" customHeight="1">
      <c r="A573" s="40"/>
      <c r="B573" s="40"/>
      <c r="C573" s="40"/>
      <c r="D573" s="40"/>
      <c r="E573" s="40"/>
      <c r="F573" s="40"/>
      <c r="G573" s="40"/>
      <c r="H573" s="272"/>
      <c r="I573" s="272"/>
      <c r="J573" s="272"/>
      <c r="K573" s="272"/>
      <c r="L573" s="272"/>
      <c r="M573" s="272"/>
      <c r="N573" s="272"/>
      <c r="O573" s="272"/>
      <c r="P573" s="272"/>
      <c r="Q573" s="272"/>
      <c r="R573" s="272"/>
      <c r="S573" s="272"/>
      <c r="T573" s="272"/>
      <c r="U573" s="272"/>
      <c r="V573" s="272"/>
      <c r="W573" s="272"/>
      <c r="X573" s="272"/>
      <c r="Y573" s="272"/>
      <c r="Z573" s="272"/>
    </row>
    <row r="574" spans="1:26" ht="15.75" customHeight="1">
      <c r="A574" s="40"/>
      <c r="B574" s="40"/>
      <c r="C574" s="40"/>
      <c r="D574" s="40"/>
      <c r="E574" s="40"/>
      <c r="F574" s="40"/>
      <c r="G574" s="40"/>
      <c r="H574" s="272"/>
      <c r="I574" s="272"/>
      <c r="J574" s="272"/>
      <c r="K574" s="272"/>
      <c r="L574" s="272"/>
      <c r="M574" s="272"/>
      <c r="N574" s="272"/>
      <c r="O574" s="272"/>
      <c r="P574" s="272"/>
      <c r="Q574" s="272"/>
      <c r="R574" s="272"/>
      <c r="S574" s="272"/>
      <c r="T574" s="272"/>
      <c r="U574" s="272"/>
      <c r="V574" s="272"/>
      <c r="W574" s="272"/>
      <c r="X574" s="272"/>
      <c r="Y574" s="272"/>
      <c r="Z574" s="272"/>
    </row>
    <row r="575" spans="1:26" ht="15.75" customHeight="1">
      <c r="A575" s="40"/>
      <c r="B575" s="40"/>
      <c r="C575" s="40"/>
      <c r="D575" s="40"/>
      <c r="E575" s="40"/>
      <c r="F575" s="40"/>
      <c r="G575" s="40"/>
      <c r="H575" s="272"/>
      <c r="I575" s="272"/>
      <c r="J575" s="272"/>
      <c r="K575" s="272"/>
      <c r="L575" s="272"/>
      <c r="M575" s="272"/>
      <c r="N575" s="272"/>
      <c r="O575" s="272"/>
      <c r="P575" s="272"/>
      <c r="Q575" s="272"/>
      <c r="R575" s="272"/>
      <c r="S575" s="272"/>
      <c r="T575" s="272"/>
      <c r="U575" s="272"/>
      <c r="V575" s="272"/>
      <c r="W575" s="272"/>
      <c r="X575" s="272"/>
      <c r="Y575" s="272"/>
      <c r="Z575" s="272"/>
    </row>
    <row r="576" spans="1:26" ht="15.75" customHeight="1">
      <c r="A576" s="40"/>
      <c r="B576" s="40"/>
      <c r="C576" s="40"/>
      <c r="D576" s="40"/>
      <c r="E576" s="40"/>
      <c r="F576" s="40"/>
      <c r="G576" s="40"/>
      <c r="H576" s="272"/>
      <c r="I576" s="272"/>
      <c r="J576" s="272"/>
      <c r="K576" s="272"/>
      <c r="L576" s="272"/>
      <c r="M576" s="272"/>
      <c r="N576" s="272"/>
      <c r="O576" s="272"/>
      <c r="P576" s="272"/>
      <c r="Q576" s="272"/>
      <c r="R576" s="272"/>
      <c r="S576" s="272"/>
      <c r="T576" s="272"/>
      <c r="U576" s="272"/>
      <c r="V576" s="272"/>
      <c r="W576" s="272"/>
      <c r="X576" s="272"/>
      <c r="Y576" s="272"/>
      <c r="Z576" s="272"/>
    </row>
    <row r="577" spans="1:26" ht="15.75" customHeight="1">
      <c r="A577" s="40"/>
      <c r="B577" s="40"/>
      <c r="C577" s="40"/>
      <c r="D577" s="40"/>
      <c r="E577" s="40"/>
      <c r="F577" s="40"/>
      <c r="G577" s="40"/>
      <c r="H577" s="272"/>
      <c r="I577" s="272"/>
      <c r="J577" s="272"/>
      <c r="K577" s="272"/>
      <c r="L577" s="272"/>
      <c r="M577" s="272"/>
      <c r="N577" s="272"/>
      <c r="O577" s="272"/>
      <c r="P577" s="272"/>
      <c r="Q577" s="272"/>
      <c r="R577" s="272"/>
      <c r="S577" s="272"/>
      <c r="T577" s="272"/>
      <c r="U577" s="272"/>
      <c r="V577" s="272"/>
      <c r="W577" s="272"/>
      <c r="X577" s="272"/>
      <c r="Y577" s="272"/>
      <c r="Z577" s="272"/>
    </row>
    <row r="578" spans="1:26" ht="15.75" customHeight="1">
      <c r="A578" s="40"/>
      <c r="B578" s="40"/>
      <c r="C578" s="40"/>
      <c r="D578" s="40"/>
      <c r="E578" s="40"/>
      <c r="F578" s="40"/>
      <c r="G578" s="40"/>
      <c r="H578" s="272"/>
      <c r="I578" s="272"/>
      <c r="J578" s="272"/>
      <c r="K578" s="272"/>
      <c r="L578" s="272"/>
      <c r="M578" s="272"/>
      <c r="N578" s="272"/>
      <c r="O578" s="272"/>
      <c r="P578" s="272"/>
      <c r="Q578" s="272"/>
      <c r="R578" s="272"/>
      <c r="S578" s="272"/>
      <c r="T578" s="272"/>
      <c r="U578" s="272"/>
      <c r="V578" s="272"/>
      <c r="W578" s="272"/>
      <c r="X578" s="272"/>
      <c r="Y578" s="272"/>
      <c r="Z578" s="272"/>
    </row>
    <row r="579" spans="1:26" ht="15.75" customHeight="1">
      <c r="A579" s="40"/>
      <c r="B579" s="40"/>
      <c r="C579" s="40"/>
      <c r="D579" s="40"/>
      <c r="E579" s="40"/>
      <c r="F579" s="40"/>
      <c r="G579" s="40"/>
      <c r="H579" s="272"/>
      <c r="I579" s="272"/>
      <c r="J579" s="272"/>
      <c r="K579" s="272"/>
      <c r="L579" s="272"/>
      <c r="M579" s="272"/>
      <c r="N579" s="272"/>
      <c r="O579" s="272"/>
      <c r="P579" s="272"/>
      <c r="Q579" s="272"/>
      <c r="R579" s="272"/>
      <c r="S579" s="272"/>
      <c r="T579" s="272"/>
      <c r="U579" s="272"/>
      <c r="V579" s="272"/>
      <c r="W579" s="272"/>
      <c r="X579" s="272"/>
      <c r="Y579" s="272"/>
      <c r="Z579" s="272"/>
    </row>
    <row r="580" spans="1:26" ht="15.75" customHeight="1">
      <c r="A580" s="40"/>
      <c r="B580" s="40"/>
      <c r="C580" s="40"/>
      <c r="D580" s="40"/>
      <c r="E580" s="40"/>
      <c r="F580" s="40"/>
      <c r="G580" s="40"/>
      <c r="H580" s="272"/>
      <c r="I580" s="272"/>
      <c r="J580" s="272"/>
      <c r="K580" s="272"/>
      <c r="L580" s="272"/>
      <c r="M580" s="272"/>
      <c r="N580" s="272"/>
      <c r="O580" s="272"/>
      <c r="P580" s="272"/>
      <c r="Q580" s="272"/>
      <c r="R580" s="272"/>
      <c r="S580" s="272"/>
      <c r="T580" s="272"/>
      <c r="U580" s="272"/>
      <c r="V580" s="272"/>
      <c r="W580" s="272"/>
      <c r="X580" s="272"/>
      <c r="Y580" s="272"/>
      <c r="Z580" s="272"/>
    </row>
    <row r="581" spans="1:26" ht="15.75" customHeight="1">
      <c r="A581" s="40"/>
      <c r="B581" s="40"/>
      <c r="C581" s="40"/>
      <c r="D581" s="40"/>
      <c r="E581" s="40"/>
      <c r="F581" s="40"/>
      <c r="G581" s="40"/>
      <c r="H581" s="272"/>
      <c r="I581" s="272"/>
      <c r="J581" s="272"/>
      <c r="K581" s="272"/>
      <c r="L581" s="272"/>
      <c r="M581" s="272"/>
      <c r="N581" s="272"/>
      <c r="O581" s="272"/>
      <c r="P581" s="272"/>
      <c r="Q581" s="272"/>
      <c r="R581" s="272"/>
      <c r="S581" s="272"/>
      <c r="T581" s="272"/>
      <c r="U581" s="272"/>
      <c r="V581" s="272"/>
      <c r="W581" s="272"/>
      <c r="X581" s="272"/>
      <c r="Y581" s="272"/>
      <c r="Z581" s="272"/>
    </row>
    <row r="582" spans="1:26" ht="15.75" customHeight="1">
      <c r="A582" s="40"/>
      <c r="B582" s="40"/>
      <c r="C582" s="40"/>
      <c r="D582" s="40"/>
      <c r="E582" s="40"/>
      <c r="F582" s="40"/>
      <c r="G582" s="40"/>
      <c r="H582" s="272"/>
      <c r="I582" s="272"/>
      <c r="J582" s="272"/>
      <c r="K582" s="272"/>
      <c r="L582" s="272"/>
      <c r="M582" s="272"/>
      <c r="N582" s="272"/>
      <c r="O582" s="272"/>
      <c r="P582" s="272"/>
      <c r="Q582" s="272"/>
      <c r="R582" s="272"/>
      <c r="S582" s="272"/>
      <c r="T582" s="272"/>
      <c r="U582" s="272"/>
      <c r="V582" s="272"/>
      <c r="W582" s="272"/>
      <c r="X582" s="272"/>
      <c r="Y582" s="272"/>
      <c r="Z582" s="272"/>
    </row>
    <row r="583" spans="1:26" ht="15.75" customHeight="1">
      <c r="A583" s="40"/>
      <c r="B583" s="40"/>
      <c r="C583" s="40"/>
      <c r="D583" s="40"/>
      <c r="E583" s="40"/>
      <c r="F583" s="40"/>
      <c r="G583" s="40"/>
      <c r="H583" s="272"/>
      <c r="I583" s="272"/>
      <c r="J583" s="272"/>
      <c r="K583" s="272"/>
      <c r="L583" s="272"/>
      <c r="M583" s="272"/>
      <c r="N583" s="272"/>
      <c r="O583" s="272"/>
      <c r="P583" s="272"/>
      <c r="Q583" s="272"/>
      <c r="R583" s="272"/>
      <c r="S583" s="272"/>
      <c r="T583" s="272"/>
      <c r="U583" s="272"/>
      <c r="V583" s="272"/>
      <c r="W583" s="272"/>
      <c r="X583" s="272"/>
      <c r="Y583" s="272"/>
      <c r="Z583" s="272"/>
    </row>
    <row r="584" spans="1:26" ht="15.75" customHeight="1">
      <c r="A584" s="40"/>
      <c r="B584" s="40"/>
      <c r="C584" s="40"/>
      <c r="D584" s="40"/>
      <c r="E584" s="40"/>
      <c r="F584" s="40"/>
      <c r="G584" s="40"/>
      <c r="H584" s="272"/>
      <c r="I584" s="272"/>
      <c r="J584" s="272"/>
      <c r="K584" s="272"/>
      <c r="L584" s="272"/>
      <c r="M584" s="272"/>
      <c r="N584" s="272"/>
      <c r="O584" s="272"/>
      <c r="P584" s="272"/>
      <c r="Q584" s="272"/>
      <c r="R584" s="272"/>
      <c r="S584" s="272"/>
      <c r="T584" s="272"/>
      <c r="U584" s="272"/>
      <c r="V584" s="272"/>
      <c r="W584" s="272"/>
      <c r="X584" s="272"/>
      <c r="Y584" s="272"/>
      <c r="Z584" s="272"/>
    </row>
    <row r="585" spans="1:26" ht="15.75" customHeight="1">
      <c r="A585" s="40"/>
      <c r="B585" s="40"/>
      <c r="C585" s="40"/>
      <c r="D585" s="40"/>
      <c r="E585" s="40"/>
      <c r="F585" s="40"/>
      <c r="G585" s="40"/>
      <c r="H585" s="272"/>
      <c r="I585" s="272"/>
      <c r="J585" s="272"/>
      <c r="K585" s="272"/>
      <c r="L585" s="272"/>
      <c r="M585" s="272"/>
      <c r="N585" s="272"/>
      <c r="O585" s="272"/>
      <c r="P585" s="272"/>
      <c r="Q585" s="272"/>
      <c r="R585" s="272"/>
      <c r="S585" s="272"/>
      <c r="T585" s="272"/>
      <c r="U585" s="272"/>
      <c r="V585" s="272"/>
      <c r="W585" s="272"/>
      <c r="X585" s="272"/>
      <c r="Y585" s="272"/>
      <c r="Z585" s="272"/>
    </row>
    <row r="586" spans="1:26" ht="15.75" customHeight="1">
      <c r="A586" s="40"/>
      <c r="B586" s="40"/>
      <c r="C586" s="40"/>
      <c r="D586" s="40"/>
      <c r="E586" s="40"/>
      <c r="F586" s="40"/>
      <c r="G586" s="40"/>
      <c r="H586" s="272"/>
      <c r="I586" s="272"/>
      <c r="J586" s="272"/>
      <c r="K586" s="272"/>
      <c r="L586" s="272"/>
      <c r="M586" s="272"/>
      <c r="N586" s="272"/>
      <c r="O586" s="272"/>
      <c r="P586" s="272"/>
      <c r="Q586" s="272"/>
      <c r="R586" s="272"/>
      <c r="S586" s="272"/>
      <c r="T586" s="272"/>
      <c r="U586" s="272"/>
      <c r="V586" s="272"/>
      <c r="W586" s="272"/>
      <c r="X586" s="272"/>
      <c r="Y586" s="272"/>
      <c r="Z586" s="272"/>
    </row>
    <row r="587" spans="1:26" ht="15.75" customHeight="1">
      <c r="A587" s="40"/>
      <c r="B587" s="40"/>
      <c r="C587" s="40"/>
      <c r="D587" s="40"/>
      <c r="E587" s="40"/>
      <c r="F587" s="40"/>
      <c r="G587" s="40"/>
      <c r="H587" s="272"/>
      <c r="I587" s="272"/>
      <c r="J587" s="272"/>
      <c r="K587" s="272"/>
      <c r="L587" s="272"/>
      <c r="M587" s="272"/>
      <c r="N587" s="272"/>
      <c r="O587" s="272"/>
      <c r="P587" s="272"/>
      <c r="Q587" s="272"/>
      <c r="R587" s="272"/>
      <c r="S587" s="272"/>
      <c r="T587" s="272"/>
      <c r="U587" s="272"/>
      <c r="V587" s="272"/>
      <c r="W587" s="272"/>
      <c r="X587" s="272"/>
      <c r="Y587" s="272"/>
      <c r="Z587" s="272"/>
    </row>
    <row r="588" spans="1:26" ht="15.75" customHeight="1">
      <c r="A588" s="40"/>
      <c r="B588" s="40"/>
      <c r="C588" s="40"/>
      <c r="D588" s="40"/>
      <c r="E588" s="40"/>
      <c r="F588" s="40"/>
      <c r="G588" s="40"/>
      <c r="H588" s="272"/>
      <c r="I588" s="272"/>
      <c r="J588" s="272"/>
      <c r="K588" s="272"/>
      <c r="L588" s="272"/>
      <c r="M588" s="272"/>
      <c r="N588" s="272"/>
      <c r="O588" s="272"/>
      <c r="P588" s="272"/>
      <c r="Q588" s="272"/>
      <c r="R588" s="272"/>
      <c r="S588" s="272"/>
      <c r="T588" s="272"/>
      <c r="U588" s="272"/>
      <c r="V588" s="272"/>
      <c r="W588" s="272"/>
      <c r="X588" s="272"/>
      <c r="Y588" s="272"/>
      <c r="Z588" s="272"/>
    </row>
    <row r="589" spans="1:26" ht="15.75" customHeight="1">
      <c r="A589" s="40"/>
      <c r="B589" s="40"/>
      <c r="C589" s="40"/>
      <c r="D589" s="40"/>
      <c r="E589" s="40"/>
      <c r="F589" s="40"/>
      <c r="G589" s="40"/>
      <c r="H589" s="272"/>
      <c r="I589" s="272"/>
      <c r="J589" s="272"/>
      <c r="K589" s="272"/>
      <c r="L589" s="272"/>
      <c r="M589" s="272"/>
      <c r="N589" s="272"/>
      <c r="O589" s="272"/>
      <c r="P589" s="272"/>
      <c r="Q589" s="272"/>
      <c r="R589" s="272"/>
      <c r="S589" s="272"/>
      <c r="T589" s="272"/>
      <c r="U589" s="272"/>
      <c r="V589" s="272"/>
      <c r="W589" s="272"/>
      <c r="X589" s="272"/>
      <c r="Y589" s="272"/>
      <c r="Z589" s="272"/>
    </row>
    <row r="590" spans="1:26" ht="15.75" customHeight="1">
      <c r="A590" s="40"/>
      <c r="B590" s="40"/>
      <c r="C590" s="40"/>
      <c r="D590" s="40"/>
      <c r="E590" s="40"/>
      <c r="F590" s="40"/>
      <c r="G590" s="40"/>
      <c r="H590" s="272"/>
      <c r="I590" s="272"/>
      <c r="J590" s="272"/>
      <c r="K590" s="272"/>
      <c r="L590" s="272"/>
      <c r="M590" s="272"/>
      <c r="N590" s="272"/>
      <c r="O590" s="272"/>
      <c r="P590" s="272"/>
      <c r="Q590" s="272"/>
      <c r="R590" s="272"/>
      <c r="S590" s="272"/>
      <c r="T590" s="272"/>
      <c r="U590" s="272"/>
      <c r="V590" s="272"/>
      <c r="W590" s="272"/>
      <c r="X590" s="272"/>
      <c r="Y590" s="272"/>
      <c r="Z590" s="272"/>
    </row>
    <row r="591" spans="1:26" ht="15.75" customHeight="1">
      <c r="A591" s="40"/>
      <c r="B591" s="40"/>
      <c r="C591" s="40"/>
      <c r="D591" s="40"/>
      <c r="E591" s="40"/>
      <c r="F591" s="40"/>
      <c r="G591" s="40"/>
      <c r="H591" s="272"/>
      <c r="I591" s="272"/>
      <c r="J591" s="272"/>
      <c r="K591" s="272"/>
      <c r="L591" s="272"/>
      <c r="M591" s="272"/>
      <c r="N591" s="272"/>
      <c r="O591" s="272"/>
      <c r="P591" s="272"/>
      <c r="Q591" s="272"/>
      <c r="R591" s="272"/>
      <c r="S591" s="272"/>
      <c r="T591" s="272"/>
      <c r="U591" s="272"/>
      <c r="V591" s="272"/>
      <c r="W591" s="272"/>
      <c r="X591" s="272"/>
      <c r="Y591" s="272"/>
      <c r="Z591" s="272"/>
    </row>
    <row r="592" spans="1:26" ht="15.75" customHeight="1">
      <c r="A592" s="40"/>
      <c r="B592" s="40"/>
      <c r="C592" s="40"/>
      <c r="D592" s="40"/>
      <c r="E592" s="40"/>
      <c r="F592" s="40"/>
      <c r="G592" s="40"/>
      <c r="H592" s="272"/>
      <c r="I592" s="272"/>
      <c r="J592" s="272"/>
      <c r="K592" s="272"/>
      <c r="L592" s="272"/>
      <c r="M592" s="272"/>
      <c r="N592" s="272"/>
      <c r="O592" s="272"/>
      <c r="P592" s="272"/>
      <c r="Q592" s="272"/>
      <c r="R592" s="272"/>
      <c r="S592" s="272"/>
      <c r="T592" s="272"/>
      <c r="U592" s="272"/>
      <c r="V592" s="272"/>
      <c r="W592" s="272"/>
      <c r="X592" s="272"/>
      <c r="Y592" s="272"/>
      <c r="Z592" s="272"/>
    </row>
    <row r="593" spans="1:26" ht="15.75" customHeight="1">
      <c r="A593" s="40"/>
      <c r="B593" s="40"/>
      <c r="C593" s="40"/>
      <c r="D593" s="40"/>
      <c r="E593" s="40"/>
      <c r="F593" s="40"/>
      <c r="G593" s="40"/>
      <c r="H593" s="272"/>
      <c r="I593" s="272"/>
      <c r="J593" s="272"/>
      <c r="K593" s="272"/>
      <c r="L593" s="272"/>
      <c r="M593" s="272"/>
      <c r="N593" s="272"/>
      <c r="O593" s="272"/>
      <c r="P593" s="272"/>
      <c r="Q593" s="272"/>
      <c r="R593" s="272"/>
      <c r="S593" s="272"/>
      <c r="T593" s="272"/>
      <c r="U593" s="272"/>
      <c r="V593" s="272"/>
      <c r="W593" s="272"/>
      <c r="X593" s="272"/>
      <c r="Y593" s="272"/>
      <c r="Z593" s="272"/>
    </row>
    <row r="594" spans="1:26" ht="15.75" customHeight="1">
      <c r="A594" s="40"/>
      <c r="B594" s="40"/>
      <c r="C594" s="40"/>
      <c r="D594" s="40"/>
      <c r="E594" s="40"/>
      <c r="F594" s="40"/>
      <c r="G594" s="40"/>
      <c r="H594" s="272"/>
      <c r="I594" s="272"/>
      <c r="J594" s="272"/>
      <c r="K594" s="272"/>
      <c r="L594" s="272"/>
      <c r="M594" s="272"/>
      <c r="N594" s="272"/>
      <c r="O594" s="272"/>
      <c r="P594" s="272"/>
      <c r="Q594" s="272"/>
      <c r="R594" s="272"/>
      <c r="S594" s="272"/>
      <c r="T594" s="272"/>
      <c r="U594" s="272"/>
      <c r="V594" s="272"/>
      <c r="W594" s="272"/>
      <c r="X594" s="272"/>
      <c r="Y594" s="272"/>
      <c r="Z594" s="272"/>
    </row>
    <row r="595" spans="1:26" ht="15.75" customHeight="1">
      <c r="A595" s="40"/>
      <c r="B595" s="40"/>
      <c r="C595" s="40"/>
      <c r="D595" s="40"/>
      <c r="E595" s="40"/>
      <c r="F595" s="40"/>
      <c r="G595" s="40"/>
      <c r="H595" s="272"/>
      <c r="I595" s="272"/>
      <c r="J595" s="272"/>
      <c r="K595" s="272"/>
      <c r="L595" s="272"/>
      <c r="M595" s="272"/>
      <c r="N595" s="272"/>
      <c r="O595" s="272"/>
      <c r="P595" s="272"/>
      <c r="Q595" s="272"/>
      <c r="R595" s="272"/>
      <c r="S595" s="272"/>
      <c r="T595" s="272"/>
      <c r="U595" s="272"/>
      <c r="V595" s="272"/>
      <c r="W595" s="272"/>
      <c r="X595" s="272"/>
      <c r="Y595" s="272"/>
      <c r="Z595" s="272"/>
    </row>
    <row r="596" spans="1:26" ht="15.75" customHeight="1">
      <c r="A596" s="40"/>
      <c r="B596" s="40"/>
      <c r="C596" s="40"/>
      <c r="D596" s="40"/>
      <c r="E596" s="40"/>
      <c r="F596" s="40"/>
      <c r="G596" s="40"/>
      <c r="H596" s="272"/>
      <c r="I596" s="272"/>
      <c r="J596" s="272"/>
      <c r="K596" s="272"/>
      <c r="L596" s="272"/>
      <c r="M596" s="272"/>
      <c r="N596" s="272"/>
      <c r="O596" s="272"/>
      <c r="P596" s="272"/>
      <c r="Q596" s="272"/>
      <c r="R596" s="272"/>
      <c r="S596" s="272"/>
      <c r="T596" s="272"/>
      <c r="U596" s="272"/>
      <c r="V596" s="272"/>
      <c r="W596" s="272"/>
      <c r="X596" s="272"/>
      <c r="Y596" s="272"/>
      <c r="Z596" s="272"/>
    </row>
    <row r="597" spans="1:26" ht="15.75" customHeight="1">
      <c r="A597" s="40"/>
      <c r="B597" s="40"/>
      <c r="C597" s="40"/>
      <c r="D597" s="40"/>
      <c r="E597" s="40"/>
      <c r="F597" s="40"/>
      <c r="G597" s="40"/>
      <c r="H597" s="272"/>
      <c r="I597" s="272"/>
      <c r="J597" s="272"/>
      <c r="K597" s="272"/>
      <c r="L597" s="272"/>
      <c r="M597" s="272"/>
      <c r="N597" s="272"/>
      <c r="O597" s="272"/>
      <c r="P597" s="272"/>
      <c r="Q597" s="272"/>
      <c r="R597" s="272"/>
      <c r="S597" s="272"/>
      <c r="T597" s="272"/>
      <c r="U597" s="272"/>
      <c r="V597" s="272"/>
      <c r="W597" s="272"/>
      <c r="X597" s="272"/>
      <c r="Y597" s="272"/>
      <c r="Z597" s="272"/>
    </row>
    <row r="598" spans="1:26" ht="15.75" customHeight="1">
      <c r="A598" s="40"/>
      <c r="B598" s="40"/>
      <c r="C598" s="40"/>
      <c r="D598" s="40"/>
      <c r="E598" s="40"/>
      <c r="F598" s="40"/>
      <c r="G598" s="40"/>
      <c r="H598" s="272"/>
      <c r="I598" s="272"/>
      <c r="J598" s="272"/>
      <c r="K598" s="272"/>
      <c r="L598" s="272"/>
      <c r="M598" s="272"/>
      <c r="N598" s="272"/>
      <c r="O598" s="272"/>
      <c r="P598" s="272"/>
      <c r="Q598" s="272"/>
      <c r="R598" s="272"/>
      <c r="S598" s="272"/>
      <c r="T598" s="272"/>
      <c r="U598" s="272"/>
      <c r="V598" s="272"/>
      <c r="W598" s="272"/>
      <c r="X598" s="272"/>
      <c r="Y598" s="272"/>
      <c r="Z598" s="272"/>
    </row>
    <row r="599" spans="1:26" ht="15.75" customHeight="1">
      <c r="A599" s="40"/>
      <c r="B599" s="40"/>
      <c r="C599" s="40"/>
      <c r="D599" s="40"/>
      <c r="E599" s="40"/>
      <c r="F599" s="40"/>
      <c r="G599" s="40"/>
      <c r="H599" s="272"/>
      <c r="I599" s="272"/>
      <c r="J599" s="272"/>
      <c r="K599" s="272"/>
      <c r="L599" s="272"/>
      <c r="M599" s="272"/>
      <c r="N599" s="272"/>
      <c r="O599" s="272"/>
      <c r="P599" s="272"/>
      <c r="Q599" s="272"/>
      <c r="R599" s="272"/>
      <c r="S599" s="272"/>
      <c r="T599" s="272"/>
      <c r="U599" s="272"/>
      <c r="V599" s="272"/>
      <c r="W599" s="272"/>
      <c r="X599" s="272"/>
      <c r="Y599" s="272"/>
      <c r="Z599" s="272"/>
    </row>
    <row r="600" spans="1:26" ht="15.75" customHeight="1">
      <c r="A600" s="40"/>
      <c r="B600" s="40"/>
      <c r="C600" s="40"/>
      <c r="D600" s="40"/>
      <c r="E600" s="40"/>
      <c r="F600" s="40"/>
      <c r="G600" s="40"/>
      <c r="H600" s="272"/>
      <c r="I600" s="272"/>
      <c r="J600" s="272"/>
      <c r="K600" s="272"/>
      <c r="L600" s="272"/>
      <c r="M600" s="272"/>
      <c r="N600" s="272"/>
      <c r="O600" s="272"/>
      <c r="P600" s="272"/>
      <c r="Q600" s="272"/>
      <c r="R600" s="272"/>
      <c r="S600" s="272"/>
      <c r="T600" s="272"/>
      <c r="U600" s="272"/>
      <c r="V600" s="272"/>
      <c r="W600" s="272"/>
      <c r="X600" s="272"/>
      <c r="Y600" s="272"/>
      <c r="Z600" s="272"/>
    </row>
    <row r="601" spans="1:26" ht="15.75" customHeight="1">
      <c r="A601" s="40"/>
      <c r="B601" s="40"/>
      <c r="C601" s="40"/>
      <c r="D601" s="40"/>
      <c r="E601" s="40"/>
      <c r="F601" s="40"/>
      <c r="G601" s="40"/>
      <c r="H601" s="272"/>
      <c r="I601" s="272"/>
      <c r="J601" s="272"/>
      <c r="K601" s="272"/>
      <c r="L601" s="272"/>
      <c r="M601" s="272"/>
      <c r="N601" s="272"/>
      <c r="O601" s="272"/>
      <c r="P601" s="272"/>
      <c r="Q601" s="272"/>
      <c r="R601" s="272"/>
      <c r="S601" s="272"/>
      <c r="T601" s="272"/>
      <c r="U601" s="272"/>
      <c r="V601" s="272"/>
      <c r="W601" s="272"/>
      <c r="X601" s="272"/>
      <c r="Y601" s="272"/>
      <c r="Z601" s="272"/>
    </row>
    <row r="602" spans="1:26" ht="15.75" customHeight="1">
      <c r="A602" s="40"/>
      <c r="B602" s="40"/>
      <c r="C602" s="40"/>
      <c r="D602" s="40"/>
      <c r="E602" s="40"/>
      <c r="F602" s="40"/>
      <c r="G602" s="40"/>
      <c r="H602" s="272"/>
      <c r="I602" s="272"/>
      <c r="J602" s="272"/>
      <c r="K602" s="272"/>
      <c r="L602" s="272"/>
      <c r="M602" s="272"/>
      <c r="N602" s="272"/>
      <c r="O602" s="272"/>
      <c r="P602" s="272"/>
      <c r="Q602" s="272"/>
      <c r="R602" s="272"/>
      <c r="S602" s="272"/>
      <c r="T602" s="272"/>
      <c r="U602" s="272"/>
      <c r="V602" s="272"/>
      <c r="W602" s="272"/>
      <c r="X602" s="272"/>
      <c r="Y602" s="272"/>
      <c r="Z602" s="272"/>
    </row>
    <row r="603" spans="1:26" ht="15.75" customHeight="1">
      <c r="A603" s="40"/>
      <c r="B603" s="40"/>
      <c r="C603" s="40"/>
      <c r="D603" s="40"/>
      <c r="E603" s="40"/>
      <c r="F603" s="40"/>
      <c r="G603" s="40"/>
      <c r="H603" s="272"/>
      <c r="I603" s="272"/>
      <c r="J603" s="272"/>
      <c r="K603" s="272"/>
      <c r="L603" s="272"/>
      <c r="M603" s="272"/>
      <c r="N603" s="272"/>
      <c r="O603" s="272"/>
      <c r="P603" s="272"/>
      <c r="Q603" s="272"/>
      <c r="R603" s="272"/>
      <c r="S603" s="272"/>
      <c r="T603" s="272"/>
      <c r="U603" s="272"/>
      <c r="V603" s="272"/>
      <c r="W603" s="272"/>
      <c r="X603" s="272"/>
      <c r="Y603" s="272"/>
      <c r="Z603" s="272"/>
    </row>
    <row r="604" spans="1:26" ht="15.75" customHeight="1">
      <c r="A604" s="40"/>
      <c r="B604" s="40"/>
      <c r="C604" s="40"/>
      <c r="D604" s="40"/>
      <c r="E604" s="40"/>
      <c r="F604" s="40"/>
      <c r="G604" s="40"/>
      <c r="H604" s="272"/>
      <c r="I604" s="272"/>
      <c r="J604" s="272"/>
      <c r="K604" s="272"/>
      <c r="L604" s="272"/>
      <c r="M604" s="272"/>
      <c r="N604" s="272"/>
      <c r="O604" s="272"/>
      <c r="P604" s="272"/>
      <c r="Q604" s="272"/>
      <c r="R604" s="272"/>
      <c r="S604" s="272"/>
      <c r="T604" s="272"/>
      <c r="U604" s="272"/>
      <c r="V604" s="272"/>
      <c r="W604" s="272"/>
      <c r="X604" s="272"/>
      <c r="Y604" s="272"/>
      <c r="Z604" s="272"/>
    </row>
    <row r="605" spans="1:26" ht="15.75" customHeight="1">
      <c r="A605" s="40"/>
      <c r="B605" s="40"/>
      <c r="C605" s="40"/>
      <c r="D605" s="40"/>
      <c r="E605" s="40"/>
      <c r="F605" s="40"/>
      <c r="G605" s="40"/>
      <c r="H605" s="272"/>
      <c r="I605" s="272"/>
      <c r="J605" s="272"/>
      <c r="K605" s="272"/>
      <c r="L605" s="272"/>
      <c r="M605" s="272"/>
      <c r="N605" s="272"/>
      <c r="O605" s="272"/>
      <c r="P605" s="272"/>
      <c r="Q605" s="272"/>
      <c r="R605" s="272"/>
      <c r="S605" s="272"/>
      <c r="T605" s="272"/>
      <c r="U605" s="272"/>
      <c r="V605" s="272"/>
      <c r="W605" s="272"/>
      <c r="X605" s="272"/>
      <c r="Y605" s="272"/>
      <c r="Z605" s="272"/>
    </row>
    <row r="606" spans="1:26" ht="15.75" customHeight="1">
      <c r="A606" s="40"/>
      <c r="B606" s="40"/>
      <c r="C606" s="40"/>
      <c r="D606" s="40"/>
      <c r="E606" s="40"/>
      <c r="F606" s="40"/>
      <c r="G606" s="40"/>
      <c r="H606" s="272"/>
      <c r="I606" s="272"/>
      <c r="J606" s="272"/>
      <c r="K606" s="272"/>
      <c r="L606" s="272"/>
      <c r="M606" s="272"/>
      <c r="N606" s="272"/>
      <c r="O606" s="272"/>
      <c r="P606" s="272"/>
      <c r="Q606" s="272"/>
      <c r="R606" s="272"/>
      <c r="S606" s="272"/>
      <c r="T606" s="272"/>
      <c r="U606" s="272"/>
      <c r="V606" s="272"/>
      <c r="W606" s="272"/>
      <c r="X606" s="272"/>
      <c r="Y606" s="272"/>
      <c r="Z606" s="272"/>
    </row>
    <row r="607" spans="1:26" ht="15.75" customHeight="1">
      <c r="A607" s="40"/>
      <c r="B607" s="40"/>
      <c r="C607" s="40"/>
      <c r="D607" s="40"/>
      <c r="E607" s="40"/>
      <c r="F607" s="40"/>
      <c r="G607" s="40"/>
      <c r="H607" s="272"/>
      <c r="I607" s="272"/>
      <c r="J607" s="272"/>
      <c r="K607" s="272"/>
      <c r="L607" s="272"/>
      <c r="M607" s="272"/>
      <c r="N607" s="272"/>
      <c r="O607" s="272"/>
      <c r="P607" s="272"/>
      <c r="Q607" s="272"/>
      <c r="R607" s="272"/>
      <c r="S607" s="272"/>
      <c r="T607" s="272"/>
      <c r="U607" s="272"/>
      <c r="V607" s="272"/>
      <c r="W607" s="272"/>
      <c r="X607" s="272"/>
      <c r="Y607" s="272"/>
      <c r="Z607" s="272"/>
    </row>
    <row r="608" spans="1:26" ht="15.75" customHeight="1">
      <c r="A608" s="40"/>
      <c r="B608" s="40"/>
      <c r="C608" s="40"/>
      <c r="D608" s="40"/>
      <c r="E608" s="40"/>
      <c r="F608" s="40"/>
      <c r="G608" s="40"/>
      <c r="H608" s="272"/>
      <c r="I608" s="272"/>
      <c r="J608" s="272"/>
      <c r="K608" s="272"/>
      <c r="L608" s="272"/>
      <c r="M608" s="272"/>
      <c r="N608" s="272"/>
      <c r="O608" s="272"/>
      <c r="P608" s="272"/>
      <c r="Q608" s="272"/>
      <c r="R608" s="272"/>
      <c r="S608" s="272"/>
      <c r="T608" s="272"/>
      <c r="U608" s="272"/>
      <c r="V608" s="272"/>
      <c r="W608" s="272"/>
      <c r="X608" s="272"/>
      <c r="Y608" s="272"/>
      <c r="Z608" s="272"/>
    </row>
    <row r="609" spans="1:26" ht="15.75" customHeight="1">
      <c r="A609" s="40"/>
      <c r="B609" s="40"/>
      <c r="C609" s="40"/>
      <c r="D609" s="40"/>
      <c r="E609" s="40"/>
      <c r="F609" s="40"/>
      <c r="G609" s="40"/>
      <c r="H609" s="272"/>
      <c r="I609" s="272"/>
      <c r="J609" s="272"/>
      <c r="K609" s="272"/>
      <c r="L609" s="272"/>
      <c r="M609" s="272"/>
      <c r="N609" s="272"/>
      <c r="O609" s="272"/>
      <c r="P609" s="272"/>
      <c r="Q609" s="272"/>
      <c r="R609" s="272"/>
      <c r="S609" s="272"/>
      <c r="T609" s="272"/>
      <c r="U609" s="272"/>
      <c r="V609" s="272"/>
      <c r="W609" s="272"/>
      <c r="X609" s="272"/>
      <c r="Y609" s="272"/>
      <c r="Z609" s="272"/>
    </row>
    <row r="610" spans="1:26" ht="15.75" customHeight="1">
      <c r="A610" s="40"/>
      <c r="B610" s="40"/>
      <c r="C610" s="40"/>
      <c r="D610" s="40"/>
      <c r="E610" s="40"/>
      <c r="F610" s="40"/>
      <c r="G610" s="40"/>
      <c r="H610" s="272"/>
      <c r="I610" s="272"/>
      <c r="J610" s="272"/>
      <c r="K610" s="272"/>
      <c r="L610" s="272"/>
      <c r="M610" s="272"/>
      <c r="N610" s="272"/>
      <c r="O610" s="272"/>
      <c r="P610" s="272"/>
      <c r="Q610" s="272"/>
      <c r="R610" s="272"/>
      <c r="S610" s="272"/>
      <c r="T610" s="272"/>
      <c r="U610" s="272"/>
      <c r="V610" s="272"/>
      <c r="W610" s="272"/>
      <c r="X610" s="272"/>
      <c r="Y610" s="272"/>
      <c r="Z610" s="272"/>
    </row>
    <row r="611" spans="1:26" ht="15.75" customHeight="1">
      <c r="A611" s="40"/>
      <c r="B611" s="40"/>
      <c r="C611" s="40"/>
      <c r="D611" s="40"/>
      <c r="E611" s="40"/>
      <c r="F611" s="40"/>
      <c r="G611" s="40"/>
      <c r="H611" s="272"/>
      <c r="I611" s="272"/>
      <c r="J611" s="272"/>
      <c r="K611" s="272"/>
      <c r="L611" s="272"/>
      <c r="M611" s="272"/>
      <c r="N611" s="272"/>
      <c r="O611" s="272"/>
      <c r="P611" s="272"/>
      <c r="Q611" s="272"/>
      <c r="R611" s="272"/>
      <c r="S611" s="272"/>
      <c r="T611" s="272"/>
      <c r="U611" s="272"/>
      <c r="V611" s="272"/>
      <c r="W611" s="272"/>
      <c r="X611" s="272"/>
      <c r="Y611" s="272"/>
      <c r="Z611" s="272"/>
    </row>
    <row r="612" spans="1:26" ht="15.75" customHeight="1">
      <c r="A612" s="40"/>
      <c r="B612" s="40"/>
      <c r="C612" s="40"/>
      <c r="D612" s="40"/>
      <c r="E612" s="40"/>
      <c r="F612" s="40"/>
      <c r="G612" s="40"/>
      <c r="H612" s="272"/>
      <c r="I612" s="272"/>
      <c r="J612" s="272"/>
      <c r="K612" s="272"/>
      <c r="L612" s="272"/>
      <c r="M612" s="272"/>
      <c r="N612" s="272"/>
      <c r="O612" s="272"/>
      <c r="P612" s="272"/>
      <c r="Q612" s="272"/>
      <c r="R612" s="272"/>
      <c r="S612" s="272"/>
      <c r="T612" s="272"/>
      <c r="U612" s="272"/>
      <c r="V612" s="272"/>
      <c r="W612" s="272"/>
      <c r="X612" s="272"/>
      <c r="Y612" s="272"/>
      <c r="Z612" s="272"/>
    </row>
    <row r="613" spans="1:26" ht="15.75" customHeight="1">
      <c r="A613" s="40"/>
      <c r="B613" s="40"/>
      <c r="C613" s="40"/>
      <c r="D613" s="40"/>
      <c r="E613" s="40"/>
      <c r="F613" s="40"/>
      <c r="G613" s="40"/>
      <c r="H613" s="272"/>
      <c r="I613" s="272"/>
      <c r="J613" s="272"/>
      <c r="K613" s="272"/>
      <c r="L613" s="272"/>
      <c r="M613" s="272"/>
      <c r="N613" s="272"/>
      <c r="O613" s="272"/>
      <c r="P613" s="272"/>
      <c r="Q613" s="272"/>
      <c r="R613" s="272"/>
      <c r="S613" s="272"/>
      <c r="T613" s="272"/>
      <c r="U613" s="272"/>
      <c r="V613" s="272"/>
      <c r="W613" s="272"/>
      <c r="X613" s="272"/>
      <c r="Y613" s="272"/>
      <c r="Z613" s="272"/>
    </row>
    <row r="614" spans="1:26" ht="15.75" customHeight="1">
      <c r="A614" s="40"/>
      <c r="B614" s="40"/>
      <c r="C614" s="40"/>
      <c r="D614" s="40"/>
      <c r="E614" s="40"/>
      <c r="F614" s="40"/>
      <c r="G614" s="40"/>
      <c r="H614" s="272"/>
      <c r="I614" s="272"/>
      <c r="J614" s="272"/>
      <c r="K614" s="272"/>
      <c r="L614" s="272"/>
      <c r="M614" s="272"/>
      <c r="N614" s="272"/>
      <c r="O614" s="272"/>
      <c r="P614" s="272"/>
      <c r="Q614" s="272"/>
      <c r="R614" s="272"/>
      <c r="S614" s="272"/>
      <c r="T614" s="272"/>
      <c r="U614" s="272"/>
      <c r="V614" s="272"/>
      <c r="W614" s="272"/>
      <c r="X614" s="272"/>
      <c r="Y614" s="272"/>
      <c r="Z614" s="272"/>
    </row>
    <row r="615" spans="1:26" ht="15.75" customHeight="1">
      <c r="A615" s="40"/>
      <c r="B615" s="40"/>
      <c r="C615" s="40"/>
      <c r="D615" s="40"/>
      <c r="E615" s="40"/>
      <c r="F615" s="40"/>
      <c r="G615" s="40"/>
      <c r="H615" s="272"/>
      <c r="I615" s="272"/>
      <c r="J615" s="272"/>
      <c r="K615" s="272"/>
      <c r="L615" s="272"/>
      <c r="M615" s="272"/>
      <c r="N615" s="272"/>
      <c r="O615" s="272"/>
      <c r="P615" s="272"/>
      <c r="Q615" s="272"/>
      <c r="R615" s="272"/>
      <c r="S615" s="272"/>
      <c r="T615" s="272"/>
      <c r="U615" s="272"/>
      <c r="V615" s="272"/>
      <c r="W615" s="272"/>
      <c r="X615" s="272"/>
      <c r="Y615" s="272"/>
      <c r="Z615" s="272"/>
    </row>
    <row r="616" spans="1:26" ht="15.75" customHeight="1">
      <c r="A616" s="40"/>
      <c r="B616" s="40"/>
      <c r="C616" s="40"/>
      <c r="D616" s="40"/>
      <c r="E616" s="40"/>
      <c r="F616" s="40"/>
      <c r="G616" s="40"/>
      <c r="H616" s="272"/>
      <c r="I616" s="272"/>
      <c r="J616" s="272"/>
      <c r="K616" s="272"/>
      <c r="L616" s="272"/>
      <c r="M616" s="272"/>
      <c r="N616" s="272"/>
      <c r="O616" s="272"/>
      <c r="P616" s="272"/>
      <c r="Q616" s="272"/>
      <c r="R616" s="272"/>
      <c r="S616" s="272"/>
      <c r="T616" s="272"/>
      <c r="U616" s="272"/>
      <c r="V616" s="272"/>
      <c r="W616" s="272"/>
      <c r="X616" s="272"/>
      <c r="Y616" s="272"/>
      <c r="Z616" s="272"/>
    </row>
    <row r="617" spans="1:26" ht="15.75" customHeight="1">
      <c r="A617" s="40"/>
      <c r="B617" s="40"/>
      <c r="C617" s="40"/>
      <c r="D617" s="40"/>
      <c r="E617" s="40"/>
      <c r="F617" s="40"/>
      <c r="G617" s="40"/>
      <c r="H617" s="272"/>
      <c r="I617" s="272"/>
      <c r="J617" s="272"/>
      <c r="K617" s="272"/>
      <c r="L617" s="272"/>
      <c r="M617" s="272"/>
      <c r="N617" s="272"/>
      <c r="O617" s="272"/>
      <c r="P617" s="272"/>
      <c r="Q617" s="272"/>
      <c r="R617" s="272"/>
      <c r="S617" s="272"/>
      <c r="T617" s="272"/>
      <c r="U617" s="272"/>
      <c r="V617" s="272"/>
      <c r="W617" s="272"/>
      <c r="X617" s="272"/>
      <c r="Y617" s="272"/>
      <c r="Z617" s="272"/>
    </row>
    <row r="618" spans="1:26" ht="15.75" customHeight="1">
      <c r="A618" s="40"/>
      <c r="B618" s="40"/>
      <c r="C618" s="40"/>
      <c r="D618" s="40"/>
      <c r="E618" s="40"/>
      <c r="F618" s="40"/>
      <c r="G618" s="40"/>
      <c r="H618" s="272"/>
      <c r="I618" s="272"/>
      <c r="J618" s="272"/>
      <c r="K618" s="272"/>
      <c r="L618" s="272"/>
      <c r="M618" s="272"/>
      <c r="N618" s="272"/>
      <c r="O618" s="272"/>
      <c r="P618" s="272"/>
      <c r="Q618" s="272"/>
      <c r="R618" s="272"/>
      <c r="S618" s="272"/>
      <c r="T618" s="272"/>
      <c r="U618" s="272"/>
      <c r="V618" s="272"/>
      <c r="W618" s="272"/>
      <c r="X618" s="272"/>
      <c r="Y618" s="272"/>
      <c r="Z618" s="272"/>
    </row>
    <row r="619" spans="1:26" ht="15.75" customHeight="1">
      <c r="A619" s="40"/>
      <c r="B619" s="40"/>
      <c r="C619" s="40"/>
      <c r="D619" s="40"/>
      <c r="E619" s="40"/>
      <c r="F619" s="40"/>
      <c r="G619" s="40"/>
      <c r="H619" s="272"/>
      <c r="I619" s="272"/>
      <c r="J619" s="272"/>
      <c r="K619" s="272"/>
      <c r="L619" s="272"/>
      <c r="M619" s="272"/>
      <c r="N619" s="272"/>
      <c r="O619" s="272"/>
      <c r="P619" s="272"/>
      <c r="Q619" s="272"/>
      <c r="R619" s="272"/>
      <c r="S619" s="272"/>
      <c r="T619" s="272"/>
      <c r="U619" s="272"/>
      <c r="V619" s="272"/>
      <c r="W619" s="272"/>
      <c r="X619" s="272"/>
      <c r="Y619" s="272"/>
      <c r="Z619" s="272"/>
    </row>
    <row r="620" spans="1:26" ht="15.75" customHeight="1">
      <c r="A620" s="40"/>
      <c r="B620" s="40"/>
      <c r="C620" s="40"/>
      <c r="D620" s="40"/>
      <c r="E620" s="40"/>
      <c r="F620" s="40"/>
      <c r="G620" s="40"/>
      <c r="H620" s="272"/>
      <c r="I620" s="272"/>
      <c r="J620" s="272"/>
      <c r="K620" s="272"/>
      <c r="L620" s="272"/>
      <c r="M620" s="272"/>
      <c r="N620" s="272"/>
      <c r="O620" s="272"/>
      <c r="P620" s="272"/>
      <c r="Q620" s="272"/>
      <c r="R620" s="272"/>
      <c r="S620" s="272"/>
      <c r="T620" s="272"/>
      <c r="U620" s="272"/>
      <c r="V620" s="272"/>
      <c r="W620" s="272"/>
      <c r="X620" s="272"/>
      <c r="Y620" s="272"/>
      <c r="Z620" s="272"/>
    </row>
    <row r="621" spans="1:26" ht="15.75" customHeight="1">
      <c r="A621" s="40"/>
      <c r="B621" s="40"/>
      <c r="C621" s="40"/>
      <c r="D621" s="40"/>
      <c r="E621" s="40"/>
      <c r="F621" s="40"/>
      <c r="G621" s="40"/>
      <c r="H621" s="272"/>
      <c r="I621" s="272"/>
      <c r="J621" s="272"/>
      <c r="K621" s="272"/>
      <c r="L621" s="272"/>
      <c r="M621" s="272"/>
      <c r="N621" s="272"/>
      <c r="O621" s="272"/>
      <c r="P621" s="272"/>
      <c r="Q621" s="272"/>
      <c r="R621" s="272"/>
      <c r="S621" s="272"/>
      <c r="T621" s="272"/>
      <c r="U621" s="272"/>
      <c r="V621" s="272"/>
      <c r="W621" s="272"/>
      <c r="X621" s="272"/>
      <c r="Y621" s="272"/>
      <c r="Z621" s="272"/>
    </row>
    <row r="622" spans="1:26" ht="15.75" customHeight="1">
      <c r="A622" s="40"/>
      <c r="B622" s="40"/>
      <c r="C622" s="40"/>
      <c r="D622" s="40"/>
      <c r="E622" s="40"/>
      <c r="F622" s="40"/>
      <c r="G622" s="40"/>
      <c r="H622" s="272"/>
      <c r="I622" s="272"/>
      <c r="J622" s="272"/>
      <c r="K622" s="272"/>
      <c r="L622" s="272"/>
      <c r="M622" s="272"/>
      <c r="N622" s="272"/>
      <c r="O622" s="272"/>
      <c r="P622" s="272"/>
      <c r="Q622" s="272"/>
      <c r="R622" s="272"/>
      <c r="S622" s="272"/>
      <c r="T622" s="272"/>
      <c r="U622" s="272"/>
      <c r="V622" s="272"/>
      <c r="W622" s="272"/>
      <c r="X622" s="272"/>
      <c r="Y622" s="272"/>
      <c r="Z622" s="272"/>
    </row>
    <row r="623" spans="1:26" ht="15.75" customHeight="1">
      <c r="A623" s="40"/>
      <c r="B623" s="40"/>
      <c r="C623" s="40"/>
      <c r="D623" s="40"/>
      <c r="E623" s="40"/>
      <c r="F623" s="40"/>
      <c r="G623" s="40"/>
      <c r="H623" s="272"/>
      <c r="I623" s="272"/>
      <c r="J623" s="272"/>
      <c r="K623" s="272"/>
      <c r="L623" s="272"/>
      <c r="M623" s="272"/>
      <c r="N623" s="272"/>
      <c r="O623" s="272"/>
      <c r="P623" s="272"/>
      <c r="Q623" s="272"/>
      <c r="R623" s="272"/>
      <c r="S623" s="272"/>
      <c r="T623" s="272"/>
      <c r="U623" s="272"/>
      <c r="V623" s="272"/>
      <c r="W623" s="272"/>
      <c r="X623" s="272"/>
      <c r="Y623" s="272"/>
      <c r="Z623" s="272"/>
    </row>
    <row r="624" spans="1:26" ht="15.75" customHeight="1">
      <c r="A624" s="40"/>
      <c r="B624" s="40"/>
      <c r="C624" s="40"/>
      <c r="D624" s="40"/>
      <c r="E624" s="40"/>
      <c r="F624" s="40"/>
      <c r="G624" s="40"/>
      <c r="H624" s="272"/>
      <c r="I624" s="272"/>
      <c r="J624" s="272"/>
      <c r="K624" s="272"/>
      <c r="L624" s="272"/>
      <c r="M624" s="272"/>
      <c r="N624" s="272"/>
      <c r="O624" s="272"/>
      <c r="P624" s="272"/>
      <c r="Q624" s="272"/>
      <c r="R624" s="272"/>
      <c r="S624" s="272"/>
      <c r="T624" s="272"/>
      <c r="U624" s="272"/>
      <c r="V624" s="272"/>
      <c r="W624" s="272"/>
      <c r="X624" s="272"/>
      <c r="Y624" s="272"/>
      <c r="Z624" s="272"/>
    </row>
    <row r="625" spans="1:26" ht="15.75" customHeight="1">
      <c r="A625" s="40"/>
      <c r="B625" s="40"/>
      <c r="C625" s="40"/>
      <c r="D625" s="40"/>
      <c r="E625" s="40"/>
      <c r="F625" s="40"/>
      <c r="G625" s="40"/>
      <c r="H625" s="272"/>
      <c r="I625" s="272"/>
      <c r="J625" s="272"/>
      <c r="K625" s="272"/>
      <c r="L625" s="272"/>
      <c r="M625" s="272"/>
      <c r="N625" s="272"/>
      <c r="O625" s="272"/>
      <c r="P625" s="272"/>
      <c r="Q625" s="272"/>
      <c r="R625" s="272"/>
      <c r="S625" s="272"/>
      <c r="T625" s="272"/>
      <c r="U625" s="272"/>
      <c r="V625" s="272"/>
      <c r="W625" s="272"/>
      <c r="X625" s="272"/>
      <c r="Y625" s="272"/>
      <c r="Z625" s="272"/>
    </row>
    <row r="626" spans="1:26" ht="15.75" customHeight="1">
      <c r="A626" s="40"/>
      <c r="B626" s="40"/>
      <c r="C626" s="40"/>
      <c r="D626" s="40"/>
      <c r="E626" s="40"/>
      <c r="F626" s="40"/>
      <c r="G626" s="40"/>
      <c r="H626" s="272"/>
      <c r="I626" s="272"/>
      <c r="J626" s="272"/>
      <c r="K626" s="272"/>
      <c r="L626" s="272"/>
      <c r="M626" s="272"/>
      <c r="N626" s="272"/>
      <c r="O626" s="272"/>
      <c r="P626" s="272"/>
      <c r="Q626" s="272"/>
      <c r="R626" s="272"/>
      <c r="S626" s="272"/>
      <c r="T626" s="272"/>
      <c r="U626" s="272"/>
      <c r="V626" s="272"/>
      <c r="W626" s="272"/>
      <c r="X626" s="272"/>
      <c r="Y626" s="272"/>
      <c r="Z626" s="272"/>
    </row>
    <row r="627" spans="1:26" ht="15.75" customHeight="1">
      <c r="A627" s="40"/>
      <c r="B627" s="40"/>
      <c r="C627" s="40"/>
      <c r="D627" s="40"/>
      <c r="E627" s="40"/>
      <c r="F627" s="40"/>
      <c r="G627" s="40"/>
      <c r="H627" s="272"/>
      <c r="I627" s="272"/>
      <c r="J627" s="272"/>
      <c r="K627" s="272"/>
      <c r="L627" s="272"/>
      <c r="M627" s="272"/>
      <c r="N627" s="272"/>
      <c r="O627" s="272"/>
      <c r="P627" s="272"/>
      <c r="Q627" s="272"/>
      <c r="R627" s="272"/>
      <c r="S627" s="272"/>
      <c r="T627" s="272"/>
      <c r="U627" s="272"/>
      <c r="V627" s="272"/>
      <c r="W627" s="272"/>
      <c r="X627" s="272"/>
      <c r="Y627" s="272"/>
      <c r="Z627" s="272"/>
    </row>
    <row r="628" spans="1:26" ht="15.75" customHeight="1">
      <c r="A628" s="40"/>
      <c r="B628" s="40"/>
      <c r="C628" s="40"/>
      <c r="D628" s="40"/>
      <c r="E628" s="40"/>
      <c r="F628" s="40"/>
      <c r="G628" s="40"/>
      <c r="H628" s="272"/>
      <c r="I628" s="272"/>
      <c r="J628" s="272"/>
      <c r="K628" s="272"/>
      <c r="L628" s="272"/>
      <c r="M628" s="272"/>
      <c r="N628" s="272"/>
      <c r="O628" s="272"/>
      <c r="P628" s="272"/>
      <c r="Q628" s="272"/>
      <c r="R628" s="272"/>
      <c r="S628" s="272"/>
      <c r="T628" s="272"/>
      <c r="U628" s="272"/>
      <c r="V628" s="272"/>
      <c r="W628" s="272"/>
      <c r="X628" s="272"/>
      <c r="Y628" s="272"/>
      <c r="Z628" s="272"/>
    </row>
    <row r="629" spans="1:26" ht="15.75" customHeight="1">
      <c r="A629" s="40"/>
      <c r="B629" s="40"/>
      <c r="C629" s="40"/>
      <c r="D629" s="40"/>
      <c r="E629" s="40"/>
      <c r="F629" s="40"/>
      <c r="G629" s="40"/>
      <c r="H629" s="272"/>
      <c r="I629" s="272"/>
      <c r="J629" s="272"/>
      <c r="K629" s="272"/>
      <c r="L629" s="272"/>
      <c r="M629" s="272"/>
      <c r="N629" s="272"/>
      <c r="O629" s="272"/>
      <c r="P629" s="272"/>
      <c r="Q629" s="272"/>
      <c r="R629" s="272"/>
      <c r="S629" s="272"/>
      <c r="T629" s="272"/>
      <c r="U629" s="272"/>
      <c r="V629" s="272"/>
      <c r="W629" s="272"/>
      <c r="X629" s="272"/>
      <c r="Y629" s="272"/>
      <c r="Z629" s="272"/>
    </row>
    <row r="630" spans="1:26" ht="15.75" customHeight="1">
      <c r="A630" s="40"/>
      <c r="B630" s="40"/>
      <c r="C630" s="40"/>
      <c r="D630" s="40"/>
      <c r="E630" s="40"/>
      <c r="F630" s="40"/>
      <c r="G630" s="40"/>
      <c r="H630" s="272"/>
      <c r="I630" s="272"/>
      <c r="J630" s="272"/>
      <c r="K630" s="272"/>
      <c r="L630" s="272"/>
      <c r="M630" s="272"/>
      <c r="N630" s="272"/>
      <c r="O630" s="272"/>
      <c r="P630" s="272"/>
      <c r="Q630" s="272"/>
      <c r="R630" s="272"/>
      <c r="S630" s="272"/>
      <c r="T630" s="272"/>
      <c r="U630" s="272"/>
      <c r="V630" s="272"/>
      <c r="W630" s="272"/>
      <c r="X630" s="272"/>
      <c r="Y630" s="272"/>
      <c r="Z630" s="272"/>
    </row>
    <row r="631" spans="1:26" ht="15.75" customHeight="1">
      <c r="A631" s="40"/>
      <c r="B631" s="40"/>
      <c r="C631" s="40"/>
      <c r="D631" s="40"/>
      <c r="E631" s="40"/>
      <c r="F631" s="40"/>
      <c r="G631" s="40"/>
      <c r="H631" s="272"/>
      <c r="I631" s="272"/>
      <c r="J631" s="272"/>
      <c r="K631" s="272"/>
      <c r="L631" s="272"/>
      <c r="M631" s="272"/>
      <c r="N631" s="272"/>
      <c r="O631" s="272"/>
      <c r="P631" s="272"/>
      <c r="Q631" s="272"/>
      <c r="R631" s="272"/>
      <c r="S631" s="272"/>
      <c r="T631" s="272"/>
      <c r="U631" s="272"/>
      <c r="V631" s="272"/>
      <c r="W631" s="272"/>
      <c r="X631" s="272"/>
      <c r="Y631" s="272"/>
      <c r="Z631" s="272"/>
    </row>
    <row r="632" spans="1:26" ht="15.75" customHeight="1">
      <c r="A632" s="40"/>
      <c r="B632" s="40"/>
      <c r="C632" s="40"/>
      <c r="D632" s="40"/>
      <c r="E632" s="40"/>
      <c r="F632" s="40"/>
      <c r="G632" s="40"/>
      <c r="H632" s="272"/>
      <c r="I632" s="272"/>
      <c r="J632" s="272"/>
      <c r="K632" s="272"/>
      <c r="L632" s="272"/>
      <c r="M632" s="272"/>
      <c r="N632" s="272"/>
      <c r="O632" s="272"/>
      <c r="P632" s="272"/>
      <c r="Q632" s="272"/>
      <c r="R632" s="272"/>
      <c r="S632" s="272"/>
      <c r="T632" s="272"/>
      <c r="U632" s="272"/>
      <c r="V632" s="272"/>
      <c r="W632" s="272"/>
      <c r="X632" s="272"/>
      <c r="Y632" s="272"/>
      <c r="Z632" s="272"/>
    </row>
    <row r="633" spans="1:26" ht="15.75" customHeight="1">
      <c r="A633" s="40"/>
      <c r="B633" s="40"/>
      <c r="C633" s="40"/>
      <c r="D633" s="40"/>
      <c r="E633" s="40"/>
      <c r="F633" s="40"/>
      <c r="G633" s="40"/>
      <c r="H633" s="272"/>
      <c r="I633" s="272"/>
      <c r="J633" s="272"/>
      <c r="K633" s="272"/>
      <c r="L633" s="272"/>
      <c r="M633" s="272"/>
      <c r="N633" s="272"/>
      <c r="O633" s="272"/>
      <c r="P633" s="272"/>
      <c r="Q633" s="272"/>
      <c r="R633" s="272"/>
      <c r="S633" s="272"/>
      <c r="T633" s="272"/>
      <c r="U633" s="272"/>
      <c r="V633" s="272"/>
      <c r="W633" s="272"/>
      <c r="X633" s="272"/>
      <c r="Y633" s="272"/>
      <c r="Z633" s="272"/>
    </row>
    <row r="634" spans="1:26" ht="15.75" customHeight="1">
      <c r="A634" s="40"/>
      <c r="B634" s="40"/>
      <c r="C634" s="40"/>
      <c r="D634" s="40"/>
      <c r="E634" s="40"/>
      <c r="F634" s="40"/>
      <c r="G634" s="40"/>
      <c r="H634" s="272"/>
      <c r="I634" s="272"/>
      <c r="J634" s="272"/>
      <c r="K634" s="272"/>
      <c r="L634" s="272"/>
      <c r="M634" s="272"/>
      <c r="N634" s="272"/>
      <c r="O634" s="272"/>
      <c r="P634" s="272"/>
      <c r="Q634" s="272"/>
      <c r="R634" s="272"/>
      <c r="S634" s="272"/>
      <c r="T634" s="272"/>
      <c r="U634" s="272"/>
      <c r="V634" s="272"/>
      <c r="W634" s="272"/>
      <c r="X634" s="272"/>
      <c r="Y634" s="272"/>
      <c r="Z634" s="272"/>
    </row>
    <row r="635" spans="1:26" ht="15.75" customHeight="1">
      <c r="A635" s="40"/>
      <c r="B635" s="40"/>
      <c r="C635" s="40"/>
      <c r="D635" s="40"/>
      <c r="E635" s="40"/>
      <c r="F635" s="40"/>
      <c r="G635" s="40"/>
      <c r="H635" s="272"/>
      <c r="I635" s="272"/>
      <c r="J635" s="272"/>
      <c r="K635" s="272"/>
      <c r="L635" s="272"/>
      <c r="M635" s="272"/>
      <c r="N635" s="272"/>
      <c r="O635" s="272"/>
      <c r="P635" s="272"/>
      <c r="Q635" s="272"/>
      <c r="R635" s="272"/>
      <c r="S635" s="272"/>
      <c r="T635" s="272"/>
      <c r="U635" s="272"/>
      <c r="V635" s="272"/>
      <c r="W635" s="272"/>
      <c r="X635" s="272"/>
      <c r="Y635" s="272"/>
      <c r="Z635" s="272"/>
    </row>
    <row r="636" spans="1:26" ht="15.75" customHeight="1">
      <c r="A636" s="40"/>
      <c r="B636" s="40"/>
      <c r="C636" s="40"/>
      <c r="D636" s="40"/>
      <c r="E636" s="40"/>
      <c r="F636" s="40"/>
      <c r="G636" s="40"/>
      <c r="H636" s="272"/>
      <c r="I636" s="272"/>
      <c r="J636" s="272"/>
      <c r="K636" s="272"/>
      <c r="L636" s="272"/>
      <c r="M636" s="272"/>
      <c r="N636" s="272"/>
      <c r="O636" s="272"/>
      <c r="P636" s="272"/>
      <c r="Q636" s="272"/>
      <c r="R636" s="272"/>
      <c r="S636" s="272"/>
      <c r="T636" s="272"/>
      <c r="U636" s="272"/>
      <c r="V636" s="272"/>
      <c r="W636" s="272"/>
      <c r="X636" s="272"/>
      <c r="Y636" s="272"/>
      <c r="Z636" s="272"/>
    </row>
    <row r="637" spans="1:26" ht="15.75" customHeight="1">
      <c r="A637" s="40"/>
      <c r="B637" s="40"/>
      <c r="C637" s="40"/>
      <c r="D637" s="40"/>
      <c r="E637" s="40"/>
      <c r="F637" s="40"/>
      <c r="G637" s="40"/>
      <c r="H637" s="272"/>
      <c r="I637" s="272"/>
      <c r="J637" s="272"/>
      <c r="K637" s="272"/>
      <c r="L637" s="272"/>
      <c r="M637" s="272"/>
      <c r="N637" s="272"/>
      <c r="O637" s="272"/>
      <c r="P637" s="272"/>
      <c r="Q637" s="272"/>
      <c r="R637" s="272"/>
      <c r="S637" s="272"/>
      <c r="T637" s="272"/>
      <c r="U637" s="272"/>
      <c r="V637" s="272"/>
      <c r="W637" s="272"/>
      <c r="X637" s="272"/>
      <c r="Y637" s="272"/>
      <c r="Z637" s="272"/>
    </row>
    <row r="638" spans="1:26" ht="15.75" customHeight="1">
      <c r="A638" s="40"/>
      <c r="B638" s="40"/>
      <c r="C638" s="40"/>
      <c r="D638" s="40"/>
      <c r="E638" s="40"/>
      <c r="F638" s="40"/>
      <c r="G638" s="40"/>
      <c r="H638" s="272"/>
      <c r="I638" s="272"/>
      <c r="J638" s="272"/>
      <c r="K638" s="272"/>
      <c r="L638" s="272"/>
      <c r="M638" s="272"/>
      <c r="N638" s="272"/>
      <c r="O638" s="272"/>
      <c r="P638" s="272"/>
      <c r="Q638" s="272"/>
      <c r="R638" s="272"/>
      <c r="S638" s="272"/>
      <c r="T638" s="272"/>
      <c r="U638" s="272"/>
      <c r="V638" s="272"/>
      <c r="W638" s="272"/>
      <c r="X638" s="272"/>
      <c r="Y638" s="272"/>
      <c r="Z638" s="272"/>
    </row>
    <row r="639" spans="1:26" ht="15.75" customHeight="1">
      <c r="A639" s="40"/>
      <c r="B639" s="40"/>
      <c r="C639" s="40"/>
      <c r="D639" s="40"/>
      <c r="E639" s="40"/>
      <c r="F639" s="40"/>
      <c r="G639" s="40"/>
      <c r="H639" s="272"/>
      <c r="I639" s="272"/>
      <c r="J639" s="272"/>
      <c r="K639" s="272"/>
      <c r="L639" s="272"/>
      <c r="M639" s="272"/>
      <c r="N639" s="272"/>
      <c r="O639" s="272"/>
      <c r="P639" s="272"/>
      <c r="Q639" s="272"/>
      <c r="R639" s="272"/>
      <c r="S639" s="272"/>
      <c r="T639" s="272"/>
      <c r="U639" s="272"/>
      <c r="V639" s="272"/>
      <c r="W639" s="272"/>
      <c r="X639" s="272"/>
      <c r="Y639" s="272"/>
      <c r="Z639" s="272"/>
    </row>
    <row r="640" spans="1:26" ht="15.75" customHeight="1">
      <c r="A640" s="40"/>
      <c r="B640" s="40"/>
      <c r="C640" s="40"/>
      <c r="D640" s="40"/>
      <c r="E640" s="40"/>
      <c r="F640" s="40"/>
      <c r="G640" s="40"/>
      <c r="H640" s="272"/>
      <c r="I640" s="272"/>
      <c r="J640" s="272"/>
      <c r="K640" s="272"/>
      <c r="L640" s="272"/>
      <c r="M640" s="272"/>
      <c r="N640" s="272"/>
      <c r="O640" s="272"/>
      <c r="P640" s="272"/>
      <c r="Q640" s="272"/>
      <c r="R640" s="272"/>
      <c r="S640" s="272"/>
      <c r="T640" s="272"/>
      <c r="U640" s="272"/>
      <c r="V640" s="272"/>
      <c r="W640" s="272"/>
      <c r="X640" s="272"/>
      <c r="Y640" s="272"/>
      <c r="Z640" s="272"/>
    </row>
    <row r="641" spans="1:26" ht="15.75" customHeight="1">
      <c r="A641" s="40"/>
      <c r="B641" s="40"/>
      <c r="C641" s="40"/>
      <c r="D641" s="40"/>
      <c r="E641" s="40"/>
      <c r="F641" s="40"/>
      <c r="G641" s="40"/>
      <c r="H641" s="272"/>
      <c r="I641" s="272"/>
      <c r="J641" s="272"/>
      <c r="K641" s="272"/>
      <c r="L641" s="272"/>
      <c r="M641" s="272"/>
      <c r="N641" s="272"/>
      <c r="O641" s="272"/>
      <c r="P641" s="272"/>
      <c r="Q641" s="272"/>
      <c r="R641" s="272"/>
      <c r="S641" s="272"/>
      <c r="T641" s="272"/>
      <c r="U641" s="272"/>
      <c r="V641" s="272"/>
      <c r="W641" s="272"/>
      <c r="X641" s="272"/>
      <c r="Y641" s="272"/>
      <c r="Z641" s="272"/>
    </row>
    <row r="642" spans="1:26" ht="15.75" customHeight="1">
      <c r="A642" s="40"/>
      <c r="B642" s="40"/>
      <c r="C642" s="40"/>
      <c r="D642" s="40"/>
      <c r="E642" s="40"/>
      <c r="F642" s="40"/>
      <c r="G642" s="40"/>
      <c r="H642" s="272"/>
      <c r="I642" s="272"/>
      <c r="J642" s="272"/>
      <c r="K642" s="272"/>
      <c r="L642" s="272"/>
      <c r="M642" s="272"/>
      <c r="N642" s="272"/>
      <c r="O642" s="272"/>
      <c r="P642" s="272"/>
      <c r="Q642" s="272"/>
      <c r="R642" s="272"/>
      <c r="S642" s="272"/>
      <c r="T642" s="272"/>
      <c r="U642" s="272"/>
      <c r="V642" s="272"/>
      <c r="W642" s="272"/>
      <c r="X642" s="272"/>
      <c r="Y642" s="272"/>
      <c r="Z642" s="272"/>
    </row>
    <row r="643" spans="1:26" ht="15.75" customHeight="1">
      <c r="A643" s="40"/>
      <c r="B643" s="40"/>
      <c r="C643" s="40"/>
      <c r="D643" s="40"/>
      <c r="E643" s="40"/>
      <c r="F643" s="40"/>
      <c r="G643" s="40"/>
      <c r="H643" s="272"/>
      <c r="I643" s="272"/>
      <c r="J643" s="272"/>
      <c r="K643" s="272"/>
      <c r="L643" s="272"/>
      <c r="M643" s="272"/>
      <c r="N643" s="272"/>
      <c r="O643" s="272"/>
      <c r="P643" s="272"/>
      <c r="Q643" s="272"/>
      <c r="R643" s="272"/>
      <c r="S643" s="272"/>
      <c r="T643" s="272"/>
      <c r="U643" s="272"/>
      <c r="V643" s="272"/>
      <c r="W643" s="272"/>
      <c r="X643" s="272"/>
      <c r="Y643" s="272"/>
      <c r="Z643" s="272"/>
    </row>
    <row r="644" spans="1:26" ht="15.75" customHeight="1">
      <c r="A644" s="40"/>
      <c r="B644" s="40"/>
      <c r="C644" s="40"/>
      <c r="D644" s="40"/>
      <c r="E644" s="40"/>
      <c r="F644" s="40"/>
      <c r="G644" s="40"/>
      <c r="H644" s="272"/>
      <c r="I644" s="272"/>
      <c r="J644" s="272"/>
      <c r="K644" s="272"/>
      <c r="L644" s="272"/>
      <c r="M644" s="272"/>
      <c r="N644" s="272"/>
      <c r="O644" s="272"/>
      <c r="P644" s="272"/>
      <c r="Q644" s="272"/>
      <c r="R644" s="272"/>
      <c r="S644" s="272"/>
      <c r="T644" s="272"/>
      <c r="U644" s="272"/>
      <c r="V644" s="272"/>
      <c r="W644" s="272"/>
      <c r="X644" s="272"/>
      <c r="Y644" s="272"/>
      <c r="Z644" s="272"/>
    </row>
    <row r="645" spans="1:26" ht="15.75" customHeight="1">
      <c r="A645" s="40"/>
      <c r="B645" s="40"/>
      <c r="C645" s="40"/>
      <c r="D645" s="40"/>
      <c r="E645" s="40"/>
      <c r="F645" s="40"/>
      <c r="G645" s="40"/>
      <c r="H645" s="272"/>
      <c r="I645" s="272"/>
      <c r="J645" s="272"/>
      <c r="K645" s="272"/>
      <c r="L645" s="272"/>
      <c r="M645" s="272"/>
      <c r="N645" s="272"/>
      <c r="O645" s="272"/>
      <c r="P645" s="272"/>
      <c r="Q645" s="272"/>
      <c r="R645" s="272"/>
      <c r="S645" s="272"/>
      <c r="T645" s="272"/>
      <c r="U645" s="272"/>
      <c r="V645" s="272"/>
      <c r="W645" s="272"/>
      <c r="X645" s="272"/>
      <c r="Y645" s="272"/>
      <c r="Z645" s="272"/>
    </row>
    <row r="646" spans="1:26" ht="15.75" customHeight="1">
      <c r="A646" s="40"/>
      <c r="B646" s="40"/>
      <c r="C646" s="40"/>
      <c r="D646" s="40"/>
      <c r="E646" s="40"/>
      <c r="F646" s="40"/>
      <c r="G646" s="40"/>
      <c r="H646" s="272"/>
      <c r="I646" s="272"/>
      <c r="J646" s="272"/>
      <c r="K646" s="272"/>
      <c r="L646" s="272"/>
      <c r="M646" s="272"/>
      <c r="N646" s="272"/>
      <c r="O646" s="272"/>
      <c r="P646" s="272"/>
      <c r="Q646" s="272"/>
      <c r="R646" s="272"/>
      <c r="S646" s="272"/>
      <c r="T646" s="272"/>
      <c r="U646" s="272"/>
      <c r="V646" s="272"/>
      <c r="W646" s="272"/>
      <c r="X646" s="272"/>
      <c r="Y646" s="272"/>
      <c r="Z646" s="272"/>
    </row>
    <row r="647" spans="1:26" ht="15.75" customHeight="1">
      <c r="A647" s="40"/>
      <c r="B647" s="40"/>
      <c r="C647" s="40"/>
      <c r="D647" s="40"/>
      <c r="E647" s="40"/>
      <c r="F647" s="40"/>
      <c r="G647" s="40"/>
      <c r="H647" s="272"/>
      <c r="I647" s="272"/>
      <c r="J647" s="272"/>
      <c r="K647" s="272"/>
      <c r="L647" s="272"/>
      <c r="M647" s="272"/>
      <c r="N647" s="272"/>
      <c r="O647" s="272"/>
      <c r="P647" s="272"/>
      <c r="Q647" s="272"/>
      <c r="R647" s="272"/>
      <c r="S647" s="272"/>
      <c r="T647" s="272"/>
      <c r="U647" s="272"/>
      <c r="V647" s="272"/>
      <c r="W647" s="272"/>
      <c r="X647" s="272"/>
      <c r="Y647" s="272"/>
      <c r="Z647" s="272"/>
    </row>
    <row r="648" spans="1:26" ht="15.75" customHeight="1">
      <c r="A648" s="40"/>
      <c r="B648" s="40"/>
      <c r="C648" s="40"/>
      <c r="D648" s="40"/>
      <c r="E648" s="40"/>
      <c r="F648" s="40"/>
      <c r="G648" s="40"/>
      <c r="H648" s="272"/>
      <c r="I648" s="272"/>
      <c r="J648" s="272"/>
      <c r="K648" s="272"/>
      <c r="L648" s="272"/>
      <c r="M648" s="272"/>
      <c r="N648" s="272"/>
      <c r="O648" s="272"/>
      <c r="P648" s="272"/>
      <c r="Q648" s="272"/>
      <c r="R648" s="272"/>
      <c r="S648" s="272"/>
      <c r="T648" s="272"/>
      <c r="U648" s="272"/>
      <c r="V648" s="272"/>
      <c r="W648" s="272"/>
      <c r="X648" s="272"/>
      <c r="Y648" s="272"/>
      <c r="Z648" s="272"/>
    </row>
    <row r="649" spans="1:26" ht="15.75" customHeight="1">
      <c r="A649" s="40"/>
      <c r="B649" s="40"/>
      <c r="C649" s="40"/>
      <c r="D649" s="40"/>
      <c r="E649" s="40"/>
      <c r="F649" s="40"/>
      <c r="G649" s="40"/>
      <c r="H649" s="272"/>
      <c r="I649" s="272"/>
      <c r="J649" s="272"/>
      <c r="K649" s="272"/>
      <c r="L649" s="272"/>
      <c r="M649" s="272"/>
      <c r="N649" s="272"/>
      <c r="O649" s="272"/>
      <c r="P649" s="272"/>
      <c r="Q649" s="272"/>
      <c r="R649" s="272"/>
      <c r="S649" s="272"/>
      <c r="T649" s="272"/>
      <c r="U649" s="272"/>
      <c r="V649" s="272"/>
      <c r="W649" s="272"/>
      <c r="X649" s="272"/>
      <c r="Y649" s="272"/>
      <c r="Z649" s="272"/>
    </row>
    <row r="650" spans="1:26" ht="15.75" customHeight="1">
      <c r="A650" s="40"/>
      <c r="B650" s="40"/>
      <c r="C650" s="40"/>
      <c r="D650" s="40"/>
      <c r="E650" s="40"/>
      <c r="F650" s="40"/>
      <c r="G650" s="40"/>
      <c r="H650" s="272"/>
      <c r="I650" s="272"/>
      <c r="J650" s="272"/>
      <c r="K650" s="272"/>
      <c r="L650" s="272"/>
      <c r="M650" s="272"/>
      <c r="N650" s="272"/>
      <c r="O650" s="272"/>
      <c r="P650" s="272"/>
      <c r="Q650" s="272"/>
      <c r="R650" s="272"/>
      <c r="S650" s="272"/>
      <c r="T650" s="272"/>
      <c r="U650" s="272"/>
      <c r="V650" s="272"/>
      <c r="W650" s="272"/>
      <c r="X650" s="272"/>
      <c r="Y650" s="272"/>
      <c r="Z650" s="272"/>
    </row>
    <row r="651" spans="1:26" ht="15.75" customHeight="1">
      <c r="A651" s="40"/>
      <c r="B651" s="40"/>
      <c r="C651" s="40"/>
      <c r="D651" s="40"/>
      <c r="E651" s="40"/>
      <c r="F651" s="40"/>
      <c r="G651" s="40"/>
      <c r="H651" s="272"/>
      <c r="I651" s="272"/>
      <c r="J651" s="272"/>
      <c r="K651" s="272"/>
      <c r="L651" s="272"/>
      <c r="M651" s="272"/>
      <c r="N651" s="272"/>
      <c r="O651" s="272"/>
      <c r="P651" s="272"/>
      <c r="Q651" s="272"/>
      <c r="R651" s="272"/>
      <c r="S651" s="272"/>
      <c r="T651" s="272"/>
      <c r="U651" s="272"/>
      <c r="V651" s="272"/>
      <c r="W651" s="272"/>
      <c r="X651" s="272"/>
      <c r="Y651" s="272"/>
      <c r="Z651" s="272"/>
    </row>
    <row r="652" spans="1:26" ht="15.75" customHeight="1">
      <c r="A652" s="40"/>
      <c r="B652" s="40"/>
      <c r="C652" s="40"/>
      <c r="D652" s="40"/>
      <c r="E652" s="40"/>
      <c r="F652" s="40"/>
      <c r="G652" s="40"/>
      <c r="H652" s="272"/>
      <c r="I652" s="272"/>
      <c r="J652" s="272"/>
      <c r="K652" s="272"/>
      <c r="L652" s="272"/>
      <c r="M652" s="272"/>
      <c r="N652" s="272"/>
      <c r="O652" s="272"/>
      <c r="P652" s="272"/>
      <c r="Q652" s="272"/>
      <c r="R652" s="272"/>
      <c r="S652" s="272"/>
      <c r="T652" s="272"/>
      <c r="U652" s="272"/>
      <c r="V652" s="272"/>
      <c r="W652" s="272"/>
      <c r="X652" s="272"/>
      <c r="Y652" s="272"/>
      <c r="Z652" s="272"/>
    </row>
    <row r="653" spans="1:26" ht="15.75" customHeight="1">
      <c r="A653" s="40"/>
      <c r="B653" s="40"/>
      <c r="C653" s="40"/>
      <c r="D653" s="40"/>
      <c r="E653" s="40"/>
      <c r="F653" s="40"/>
      <c r="G653" s="40"/>
      <c r="H653" s="272"/>
      <c r="I653" s="272"/>
      <c r="J653" s="272"/>
      <c r="K653" s="272"/>
      <c r="L653" s="272"/>
      <c r="M653" s="272"/>
      <c r="N653" s="272"/>
      <c r="O653" s="272"/>
      <c r="P653" s="272"/>
      <c r="Q653" s="272"/>
      <c r="R653" s="272"/>
      <c r="S653" s="272"/>
      <c r="T653" s="272"/>
      <c r="U653" s="272"/>
      <c r="V653" s="272"/>
      <c r="W653" s="272"/>
      <c r="X653" s="272"/>
      <c r="Y653" s="272"/>
      <c r="Z653" s="272"/>
    </row>
    <row r="654" spans="1:26" ht="15.75" customHeight="1">
      <c r="A654" s="40"/>
      <c r="B654" s="40"/>
      <c r="C654" s="40"/>
      <c r="D654" s="40"/>
      <c r="E654" s="40"/>
      <c r="F654" s="40"/>
      <c r="G654" s="40"/>
      <c r="H654" s="272"/>
      <c r="I654" s="272"/>
      <c r="J654" s="272"/>
      <c r="K654" s="272"/>
      <c r="L654" s="272"/>
      <c r="M654" s="272"/>
      <c r="N654" s="272"/>
      <c r="O654" s="272"/>
      <c r="P654" s="272"/>
      <c r="Q654" s="272"/>
      <c r="R654" s="272"/>
      <c r="S654" s="272"/>
      <c r="T654" s="272"/>
      <c r="U654" s="272"/>
      <c r="V654" s="272"/>
      <c r="W654" s="272"/>
      <c r="X654" s="272"/>
      <c r="Y654" s="272"/>
      <c r="Z654" s="272"/>
    </row>
    <row r="655" spans="1:26" ht="15.75" customHeight="1">
      <c r="A655" s="40"/>
      <c r="B655" s="40"/>
      <c r="C655" s="40"/>
      <c r="D655" s="40"/>
      <c r="E655" s="40"/>
      <c r="F655" s="40"/>
      <c r="G655" s="40"/>
      <c r="H655" s="272"/>
      <c r="I655" s="272"/>
      <c r="J655" s="272"/>
      <c r="K655" s="272"/>
      <c r="L655" s="272"/>
      <c r="M655" s="272"/>
      <c r="N655" s="272"/>
      <c r="O655" s="272"/>
      <c r="P655" s="272"/>
      <c r="Q655" s="272"/>
      <c r="R655" s="272"/>
      <c r="S655" s="272"/>
      <c r="T655" s="272"/>
      <c r="U655" s="272"/>
      <c r="V655" s="272"/>
      <c r="W655" s="272"/>
      <c r="X655" s="272"/>
      <c r="Y655" s="272"/>
      <c r="Z655" s="272"/>
    </row>
    <row r="656" spans="1:26" ht="15.75" customHeight="1">
      <c r="A656" s="40"/>
      <c r="B656" s="40"/>
      <c r="C656" s="40"/>
      <c r="D656" s="40"/>
      <c r="E656" s="40"/>
      <c r="F656" s="40"/>
      <c r="G656" s="40"/>
      <c r="H656" s="272"/>
      <c r="I656" s="272"/>
      <c r="J656" s="272"/>
      <c r="K656" s="272"/>
      <c r="L656" s="272"/>
      <c r="M656" s="272"/>
      <c r="N656" s="272"/>
      <c r="O656" s="272"/>
      <c r="P656" s="272"/>
      <c r="Q656" s="272"/>
      <c r="R656" s="272"/>
      <c r="S656" s="272"/>
      <c r="T656" s="272"/>
      <c r="U656" s="272"/>
      <c r="V656" s="272"/>
      <c r="W656" s="272"/>
      <c r="X656" s="272"/>
      <c r="Y656" s="272"/>
      <c r="Z656" s="272"/>
    </row>
    <row r="657" spans="1:26" ht="15.75" customHeight="1">
      <c r="A657" s="40"/>
      <c r="B657" s="40"/>
      <c r="C657" s="40"/>
      <c r="D657" s="40"/>
      <c r="E657" s="40"/>
      <c r="F657" s="40"/>
      <c r="G657" s="40"/>
      <c r="H657" s="272"/>
      <c r="I657" s="272"/>
      <c r="J657" s="272"/>
      <c r="K657" s="272"/>
      <c r="L657" s="272"/>
      <c r="M657" s="272"/>
      <c r="N657" s="272"/>
      <c r="O657" s="272"/>
      <c r="P657" s="272"/>
      <c r="Q657" s="272"/>
      <c r="R657" s="272"/>
      <c r="S657" s="272"/>
      <c r="T657" s="272"/>
      <c r="U657" s="272"/>
      <c r="V657" s="272"/>
      <c r="W657" s="272"/>
      <c r="X657" s="272"/>
      <c r="Y657" s="272"/>
      <c r="Z657" s="272"/>
    </row>
    <row r="658" spans="1:26" ht="15.75" customHeight="1">
      <c r="A658" s="40"/>
      <c r="B658" s="40"/>
      <c r="C658" s="40"/>
      <c r="D658" s="40"/>
      <c r="E658" s="40"/>
      <c r="F658" s="40"/>
      <c r="G658" s="40"/>
      <c r="H658" s="272"/>
      <c r="I658" s="272"/>
      <c r="J658" s="272"/>
      <c r="K658" s="272"/>
      <c r="L658" s="272"/>
      <c r="M658" s="272"/>
      <c r="N658" s="272"/>
      <c r="O658" s="272"/>
      <c r="P658" s="272"/>
      <c r="Q658" s="272"/>
      <c r="R658" s="272"/>
      <c r="S658" s="272"/>
      <c r="T658" s="272"/>
      <c r="U658" s="272"/>
      <c r="V658" s="272"/>
      <c r="W658" s="272"/>
      <c r="X658" s="272"/>
      <c r="Y658" s="272"/>
      <c r="Z658" s="272"/>
    </row>
    <row r="659" spans="1:26" ht="15.75" customHeight="1">
      <c r="A659" s="40"/>
      <c r="B659" s="40"/>
      <c r="C659" s="40"/>
      <c r="D659" s="40"/>
      <c r="E659" s="40"/>
      <c r="F659" s="40"/>
      <c r="G659" s="40"/>
      <c r="H659" s="272"/>
      <c r="I659" s="272"/>
      <c r="J659" s="272"/>
      <c r="K659" s="272"/>
      <c r="L659" s="272"/>
      <c r="M659" s="272"/>
      <c r="N659" s="272"/>
      <c r="O659" s="272"/>
      <c r="P659" s="272"/>
      <c r="Q659" s="272"/>
      <c r="R659" s="272"/>
      <c r="S659" s="272"/>
      <c r="T659" s="272"/>
      <c r="U659" s="272"/>
      <c r="V659" s="272"/>
      <c r="W659" s="272"/>
      <c r="X659" s="272"/>
      <c r="Y659" s="272"/>
      <c r="Z659" s="272"/>
    </row>
    <row r="660" spans="1:26" ht="15.75" customHeight="1">
      <c r="A660" s="40"/>
      <c r="B660" s="40"/>
      <c r="C660" s="40"/>
      <c r="D660" s="40"/>
      <c r="E660" s="40"/>
      <c r="F660" s="40"/>
      <c r="G660" s="40"/>
      <c r="H660" s="272"/>
      <c r="I660" s="272"/>
      <c r="J660" s="272"/>
      <c r="K660" s="272"/>
      <c r="L660" s="272"/>
      <c r="M660" s="272"/>
      <c r="N660" s="272"/>
      <c r="O660" s="272"/>
      <c r="P660" s="272"/>
      <c r="Q660" s="272"/>
      <c r="R660" s="272"/>
      <c r="S660" s="272"/>
      <c r="T660" s="272"/>
      <c r="U660" s="272"/>
      <c r="V660" s="272"/>
      <c r="W660" s="272"/>
      <c r="X660" s="272"/>
      <c r="Y660" s="272"/>
      <c r="Z660" s="272"/>
    </row>
    <row r="661" spans="1:26" ht="15.75" customHeight="1">
      <c r="A661" s="40"/>
      <c r="B661" s="40"/>
      <c r="C661" s="40"/>
      <c r="D661" s="40"/>
      <c r="E661" s="40"/>
      <c r="F661" s="40"/>
      <c r="G661" s="40"/>
      <c r="H661" s="272"/>
      <c r="I661" s="272"/>
      <c r="J661" s="272"/>
      <c r="K661" s="272"/>
      <c r="L661" s="272"/>
      <c r="M661" s="272"/>
      <c r="N661" s="272"/>
      <c r="O661" s="272"/>
      <c r="P661" s="272"/>
      <c r="Q661" s="272"/>
      <c r="R661" s="272"/>
      <c r="S661" s="272"/>
      <c r="T661" s="272"/>
      <c r="U661" s="272"/>
      <c r="V661" s="272"/>
      <c r="W661" s="272"/>
      <c r="X661" s="272"/>
      <c r="Y661" s="272"/>
      <c r="Z661" s="272"/>
    </row>
    <row r="662" spans="1:26" ht="15.75" customHeight="1">
      <c r="A662" s="40"/>
      <c r="B662" s="40"/>
      <c r="C662" s="40"/>
      <c r="D662" s="40"/>
      <c r="E662" s="40"/>
      <c r="F662" s="40"/>
      <c r="G662" s="40"/>
      <c r="H662" s="272"/>
      <c r="I662" s="272"/>
      <c r="J662" s="272"/>
      <c r="K662" s="272"/>
      <c r="L662" s="272"/>
      <c r="M662" s="272"/>
      <c r="N662" s="272"/>
      <c r="O662" s="272"/>
      <c r="P662" s="272"/>
      <c r="Q662" s="272"/>
      <c r="R662" s="272"/>
      <c r="S662" s="272"/>
      <c r="T662" s="272"/>
      <c r="U662" s="272"/>
      <c r="V662" s="272"/>
      <c r="W662" s="272"/>
      <c r="X662" s="272"/>
      <c r="Y662" s="272"/>
      <c r="Z662" s="272"/>
    </row>
    <row r="663" spans="1:26" ht="15.75" customHeight="1">
      <c r="A663" s="40"/>
      <c r="B663" s="40"/>
      <c r="C663" s="40"/>
      <c r="D663" s="40"/>
      <c r="E663" s="40"/>
      <c r="F663" s="40"/>
      <c r="G663" s="40"/>
      <c r="H663" s="272"/>
      <c r="I663" s="272"/>
      <c r="J663" s="272"/>
      <c r="K663" s="272"/>
      <c r="L663" s="272"/>
      <c r="M663" s="272"/>
      <c r="N663" s="272"/>
      <c r="O663" s="272"/>
      <c r="P663" s="272"/>
      <c r="Q663" s="272"/>
      <c r="R663" s="272"/>
      <c r="S663" s="272"/>
      <c r="T663" s="272"/>
      <c r="U663" s="272"/>
      <c r="V663" s="272"/>
      <c r="W663" s="272"/>
      <c r="X663" s="272"/>
      <c r="Y663" s="272"/>
      <c r="Z663" s="272"/>
    </row>
    <row r="664" spans="1:26" ht="15.75" customHeight="1">
      <c r="A664" s="40"/>
      <c r="B664" s="40"/>
      <c r="C664" s="40"/>
      <c r="D664" s="40"/>
      <c r="E664" s="40"/>
      <c r="F664" s="40"/>
      <c r="G664" s="40"/>
      <c r="H664" s="272"/>
      <c r="I664" s="272"/>
      <c r="J664" s="272"/>
      <c r="K664" s="272"/>
      <c r="L664" s="272"/>
      <c r="M664" s="272"/>
      <c r="N664" s="272"/>
      <c r="O664" s="272"/>
      <c r="P664" s="272"/>
      <c r="Q664" s="272"/>
      <c r="R664" s="272"/>
      <c r="S664" s="272"/>
      <c r="T664" s="272"/>
      <c r="U664" s="272"/>
      <c r="V664" s="272"/>
      <c r="W664" s="272"/>
      <c r="X664" s="272"/>
      <c r="Y664" s="272"/>
      <c r="Z664" s="272"/>
    </row>
    <row r="665" spans="1:26" ht="15.75" customHeight="1">
      <c r="A665" s="40"/>
      <c r="B665" s="40"/>
      <c r="C665" s="40"/>
      <c r="D665" s="40"/>
      <c r="E665" s="40"/>
      <c r="F665" s="40"/>
      <c r="G665" s="40"/>
      <c r="H665" s="272"/>
      <c r="I665" s="272"/>
      <c r="J665" s="272"/>
      <c r="K665" s="272"/>
      <c r="L665" s="272"/>
      <c r="M665" s="272"/>
      <c r="N665" s="272"/>
      <c r="O665" s="272"/>
      <c r="P665" s="272"/>
      <c r="Q665" s="272"/>
      <c r="R665" s="272"/>
      <c r="S665" s="272"/>
      <c r="T665" s="272"/>
      <c r="U665" s="272"/>
      <c r="V665" s="272"/>
      <c r="W665" s="272"/>
      <c r="X665" s="272"/>
      <c r="Y665" s="272"/>
      <c r="Z665" s="272"/>
    </row>
    <row r="666" spans="1:26" ht="15.75" customHeight="1">
      <c r="A666" s="40"/>
      <c r="B666" s="40"/>
      <c r="C666" s="40"/>
      <c r="D666" s="40"/>
      <c r="E666" s="40"/>
      <c r="F666" s="40"/>
      <c r="G666" s="40"/>
      <c r="H666" s="272"/>
      <c r="I666" s="272"/>
      <c r="J666" s="272"/>
      <c r="K666" s="272"/>
      <c r="L666" s="272"/>
      <c r="M666" s="272"/>
      <c r="N666" s="272"/>
      <c r="O666" s="272"/>
      <c r="P666" s="272"/>
      <c r="Q666" s="272"/>
      <c r="R666" s="272"/>
      <c r="S666" s="272"/>
      <c r="T666" s="272"/>
      <c r="U666" s="272"/>
      <c r="V666" s="272"/>
      <c r="W666" s="272"/>
      <c r="X666" s="272"/>
      <c r="Y666" s="272"/>
      <c r="Z666" s="272"/>
    </row>
    <row r="667" spans="1:26" ht="15.75" customHeight="1">
      <c r="A667" s="40"/>
      <c r="B667" s="40"/>
      <c r="C667" s="40"/>
      <c r="D667" s="40"/>
      <c r="E667" s="40"/>
      <c r="F667" s="40"/>
      <c r="G667" s="40"/>
      <c r="H667" s="272"/>
      <c r="I667" s="272"/>
      <c r="J667" s="272"/>
      <c r="K667" s="272"/>
      <c r="L667" s="272"/>
      <c r="M667" s="272"/>
      <c r="N667" s="272"/>
      <c r="O667" s="272"/>
      <c r="P667" s="272"/>
      <c r="Q667" s="272"/>
      <c r="R667" s="272"/>
      <c r="S667" s="272"/>
      <c r="T667" s="272"/>
      <c r="U667" s="272"/>
      <c r="V667" s="272"/>
      <c r="W667" s="272"/>
      <c r="X667" s="272"/>
      <c r="Y667" s="272"/>
      <c r="Z667" s="272"/>
    </row>
    <row r="668" spans="1:26" ht="15.75" customHeight="1">
      <c r="A668" s="40"/>
      <c r="B668" s="40"/>
      <c r="C668" s="40"/>
      <c r="D668" s="40"/>
      <c r="E668" s="40"/>
      <c r="F668" s="40"/>
      <c r="G668" s="40"/>
      <c r="H668" s="272"/>
      <c r="I668" s="272"/>
      <c r="J668" s="272"/>
      <c r="K668" s="272"/>
      <c r="L668" s="272"/>
      <c r="M668" s="272"/>
      <c r="N668" s="272"/>
      <c r="O668" s="272"/>
      <c r="P668" s="272"/>
      <c r="Q668" s="272"/>
      <c r="R668" s="272"/>
      <c r="S668" s="272"/>
      <c r="T668" s="272"/>
      <c r="U668" s="272"/>
      <c r="V668" s="272"/>
      <c r="W668" s="272"/>
      <c r="X668" s="272"/>
      <c r="Y668" s="272"/>
      <c r="Z668" s="272"/>
    </row>
    <row r="669" spans="1:26" ht="15.75" customHeight="1">
      <c r="A669" s="40"/>
      <c r="B669" s="40"/>
      <c r="C669" s="40"/>
      <c r="D669" s="40"/>
      <c r="E669" s="40"/>
      <c r="F669" s="40"/>
      <c r="G669" s="40"/>
      <c r="H669" s="272"/>
      <c r="I669" s="272"/>
      <c r="J669" s="272"/>
      <c r="K669" s="272"/>
      <c r="L669" s="272"/>
      <c r="M669" s="272"/>
      <c r="N669" s="272"/>
      <c r="O669" s="272"/>
      <c r="P669" s="272"/>
      <c r="Q669" s="272"/>
      <c r="R669" s="272"/>
      <c r="S669" s="272"/>
      <c r="T669" s="272"/>
      <c r="U669" s="272"/>
      <c r="V669" s="272"/>
      <c r="W669" s="272"/>
      <c r="X669" s="272"/>
      <c r="Y669" s="272"/>
      <c r="Z669" s="272"/>
    </row>
    <row r="670" spans="1:26" ht="15.75" customHeight="1">
      <c r="A670" s="40"/>
      <c r="B670" s="40"/>
      <c r="C670" s="40"/>
      <c r="D670" s="40"/>
      <c r="E670" s="40"/>
      <c r="F670" s="40"/>
      <c r="G670" s="40"/>
      <c r="H670" s="272"/>
      <c r="I670" s="272"/>
      <c r="J670" s="272"/>
      <c r="K670" s="272"/>
      <c r="L670" s="272"/>
      <c r="M670" s="272"/>
      <c r="N670" s="272"/>
      <c r="O670" s="272"/>
      <c r="P670" s="272"/>
      <c r="Q670" s="272"/>
      <c r="R670" s="272"/>
      <c r="S670" s="272"/>
      <c r="T670" s="272"/>
      <c r="U670" s="272"/>
      <c r="V670" s="272"/>
      <c r="W670" s="272"/>
      <c r="X670" s="272"/>
      <c r="Y670" s="272"/>
      <c r="Z670" s="272"/>
    </row>
    <row r="671" spans="1:26" ht="15.75" customHeight="1">
      <c r="A671" s="40"/>
      <c r="B671" s="40"/>
      <c r="C671" s="40"/>
      <c r="D671" s="40"/>
      <c r="E671" s="40"/>
      <c r="F671" s="40"/>
      <c r="G671" s="40"/>
      <c r="H671" s="272"/>
      <c r="I671" s="272"/>
      <c r="J671" s="272"/>
      <c r="K671" s="272"/>
      <c r="L671" s="272"/>
      <c r="M671" s="272"/>
      <c r="N671" s="272"/>
      <c r="O671" s="272"/>
      <c r="P671" s="272"/>
      <c r="Q671" s="272"/>
      <c r="R671" s="272"/>
      <c r="S671" s="272"/>
      <c r="T671" s="272"/>
      <c r="U671" s="272"/>
      <c r="V671" s="272"/>
      <c r="W671" s="272"/>
      <c r="X671" s="272"/>
      <c r="Y671" s="272"/>
      <c r="Z671" s="272"/>
    </row>
    <row r="672" spans="1:26" ht="15.75" customHeight="1">
      <c r="A672" s="40"/>
      <c r="B672" s="40"/>
      <c r="C672" s="40"/>
      <c r="D672" s="40"/>
      <c r="E672" s="40"/>
      <c r="F672" s="40"/>
      <c r="G672" s="40"/>
      <c r="H672" s="272"/>
      <c r="I672" s="272"/>
      <c r="J672" s="272"/>
      <c r="K672" s="272"/>
      <c r="L672" s="272"/>
      <c r="M672" s="272"/>
      <c r="N672" s="272"/>
      <c r="O672" s="272"/>
      <c r="P672" s="272"/>
      <c r="Q672" s="272"/>
      <c r="R672" s="272"/>
      <c r="S672" s="272"/>
      <c r="T672" s="272"/>
      <c r="U672" s="272"/>
      <c r="V672" s="272"/>
      <c r="W672" s="272"/>
      <c r="X672" s="272"/>
      <c r="Y672" s="272"/>
      <c r="Z672" s="272"/>
    </row>
    <row r="673" spans="1:26" ht="15.75" customHeight="1">
      <c r="A673" s="40"/>
      <c r="B673" s="40"/>
      <c r="C673" s="40"/>
      <c r="D673" s="40"/>
      <c r="E673" s="40"/>
      <c r="F673" s="40"/>
      <c r="G673" s="40"/>
      <c r="H673" s="272"/>
      <c r="I673" s="272"/>
      <c r="J673" s="272"/>
      <c r="K673" s="272"/>
      <c r="L673" s="272"/>
      <c r="M673" s="272"/>
      <c r="N673" s="272"/>
      <c r="O673" s="272"/>
      <c r="P673" s="272"/>
      <c r="Q673" s="272"/>
      <c r="R673" s="272"/>
      <c r="S673" s="272"/>
      <c r="T673" s="272"/>
      <c r="U673" s="272"/>
      <c r="V673" s="272"/>
      <c r="W673" s="272"/>
      <c r="X673" s="272"/>
      <c r="Y673" s="272"/>
      <c r="Z673" s="272"/>
    </row>
    <row r="674" spans="1:26" ht="15.75" customHeight="1">
      <c r="A674" s="40"/>
      <c r="B674" s="40"/>
      <c r="C674" s="40"/>
      <c r="D674" s="40"/>
      <c r="E674" s="40"/>
      <c r="F674" s="40"/>
      <c r="G674" s="40"/>
      <c r="H674" s="272"/>
      <c r="I674" s="272"/>
      <c r="J674" s="272"/>
      <c r="K674" s="272"/>
      <c r="L674" s="272"/>
      <c r="M674" s="272"/>
      <c r="N674" s="272"/>
      <c r="O674" s="272"/>
      <c r="P674" s="272"/>
      <c r="Q674" s="272"/>
      <c r="R674" s="272"/>
      <c r="S674" s="272"/>
      <c r="T674" s="272"/>
      <c r="U674" s="272"/>
      <c r="V674" s="272"/>
      <c r="W674" s="272"/>
      <c r="X674" s="272"/>
      <c r="Y674" s="272"/>
      <c r="Z674" s="272"/>
    </row>
    <row r="675" spans="1:26" ht="15.75" customHeight="1">
      <c r="A675" s="40"/>
      <c r="B675" s="40"/>
      <c r="C675" s="40"/>
      <c r="D675" s="40"/>
      <c r="E675" s="40"/>
      <c r="F675" s="40"/>
      <c r="G675" s="40"/>
      <c r="H675" s="272"/>
      <c r="I675" s="272"/>
      <c r="J675" s="272"/>
      <c r="K675" s="272"/>
      <c r="L675" s="272"/>
      <c r="M675" s="272"/>
      <c r="N675" s="272"/>
      <c r="O675" s="272"/>
      <c r="P675" s="272"/>
      <c r="Q675" s="272"/>
      <c r="R675" s="272"/>
      <c r="S675" s="272"/>
      <c r="T675" s="272"/>
      <c r="U675" s="272"/>
      <c r="V675" s="272"/>
      <c r="W675" s="272"/>
      <c r="X675" s="272"/>
      <c r="Y675" s="272"/>
      <c r="Z675" s="272"/>
    </row>
    <row r="676" spans="1:26" ht="15.75" customHeight="1">
      <c r="A676" s="40"/>
      <c r="B676" s="40"/>
      <c r="C676" s="40"/>
      <c r="D676" s="40"/>
      <c r="E676" s="40"/>
      <c r="F676" s="40"/>
      <c r="G676" s="40"/>
      <c r="H676" s="272"/>
      <c r="I676" s="272"/>
      <c r="J676" s="272"/>
      <c r="K676" s="272"/>
      <c r="L676" s="272"/>
      <c r="M676" s="272"/>
      <c r="N676" s="272"/>
      <c r="O676" s="272"/>
      <c r="P676" s="272"/>
      <c r="Q676" s="272"/>
      <c r="R676" s="272"/>
      <c r="S676" s="272"/>
      <c r="T676" s="272"/>
      <c r="U676" s="272"/>
      <c r="V676" s="272"/>
      <c r="W676" s="272"/>
      <c r="X676" s="272"/>
      <c r="Y676" s="272"/>
      <c r="Z676" s="272"/>
    </row>
    <row r="677" spans="1:26" ht="15.75" customHeight="1">
      <c r="A677" s="40"/>
      <c r="B677" s="40"/>
      <c r="C677" s="40"/>
      <c r="D677" s="40"/>
      <c r="E677" s="40"/>
      <c r="F677" s="40"/>
      <c r="G677" s="40"/>
      <c r="H677" s="272"/>
      <c r="I677" s="272"/>
      <c r="J677" s="272"/>
      <c r="K677" s="272"/>
      <c r="L677" s="272"/>
      <c r="M677" s="272"/>
      <c r="N677" s="272"/>
      <c r="O677" s="272"/>
      <c r="P677" s="272"/>
      <c r="Q677" s="272"/>
      <c r="R677" s="272"/>
      <c r="S677" s="272"/>
      <c r="T677" s="272"/>
      <c r="U677" s="272"/>
      <c r="V677" s="272"/>
      <c r="W677" s="272"/>
      <c r="X677" s="272"/>
      <c r="Y677" s="272"/>
      <c r="Z677" s="272"/>
    </row>
    <row r="678" spans="1:26" ht="15.75" customHeight="1">
      <c r="A678" s="40"/>
      <c r="B678" s="40"/>
      <c r="C678" s="40"/>
      <c r="D678" s="40"/>
      <c r="E678" s="40"/>
      <c r="F678" s="40"/>
      <c r="G678" s="40"/>
      <c r="H678" s="272"/>
      <c r="I678" s="272"/>
      <c r="J678" s="272"/>
      <c r="K678" s="272"/>
      <c r="L678" s="272"/>
      <c r="M678" s="272"/>
      <c r="N678" s="272"/>
      <c r="O678" s="272"/>
      <c r="P678" s="272"/>
      <c r="Q678" s="272"/>
      <c r="R678" s="272"/>
      <c r="S678" s="272"/>
      <c r="T678" s="272"/>
      <c r="U678" s="272"/>
      <c r="V678" s="272"/>
      <c r="W678" s="272"/>
      <c r="X678" s="272"/>
      <c r="Y678" s="272"/>
      <c r="Z678" s="272"/>
    </row>
    <row r="679" spans="1:26" ht="15.75" customHeight="1">
      <c r="A679" s="40"/>
      <c r="B679" s="40"/>
      <c r="C679" s="40"/>
      <c r="D679" s="40"/>
      <c r="E679" s="40"/>
      <c r="F679" s="40"/>
      <c r="G679" s="40"/>
      <c r="H679" s="272"/>
      <c r="I679" s="272"/>
      <c r="J679" s="272"/>
      <c r="K679" s="272"/>
      <c r="L679" s="272"/>
      <c r="M679" s="272"/>
      <c r="N679" s="272"/>
      <c r="O679" s="272"/>
      <c r="P679" s="272"/>
      <c r="Q679" s="272"/>
      <c r="R679" s="272"/>
      <c r="S679" s="272"/>
      <c r="T679" s="272"/>
      <c r="U679" s="272"/>
      <c r="V679" s="272"/>
      <c r="W679" s="272"/>
      <c r="X679" s="272"/>
      <c r="Y679" s="272"/>
      <c r="Z679" s="272"/>
    </row>
    <row r="680" spans="1:26" ht="15.75" customHeight="1">
      <c r="A680" s="40"/>
      <c r="B680" s="40"/>
      <c r="C680" s="40"/>
      <c r="D680" s="40"/>
      <c r="E680" s="40"/>
      <c r="F680" s="40"/>
      <c r="G680" s="40"/>
      <c r="H680" s="272"/>
      <c r="I680" s="272"/>
      <c r="J680" s="272"/>
      <c r="K680" s="272"/>
      <c r="L680" s="272"/>
      <c r="M680" s="272"/>
      <c r="N680" s="272"/>
      <c r="O680" s="272"/>
      <c r="P680" s="272"/>
      <c r="Q680" s="272"/>
      <c r="R680" s="272"/>
      <c r="S680" s="272"/>
      <c r="T680" s="272"/>
      <c r="U680" s="272"/>
      <c r="V680" s="272"/>
      <c r="W680" s="272"/>
      <c r="X680" s="272"/>
      <c r="Y680" s="272"/>
      <c r="Z680" s="272"/>
    </row>
    <row r="681" spans="1:26" ht="15.75" customHeight="1">
      <c r="A681" s="40"/>
      <c r="B681" s="40"/>
      <c r="C681" s="40"/>
      <c r="D681" s="40"/>
      <c r="E681" s="40"/>
      <c r="F681" s="40"/>
      <c r="G681" s="40"/>
      <c r="H681" s="272"/>
      <c r="I681" s="272"/>
      <c r="J681" s="272"/>
      <c r="K681" s="272"/>
      <c r="L681" s="272"/>
      <c r="M681" s="272"/>
      <c r="N681" s="272"/>
      <c r="O681" s="272"/>
      <c r="P681" s="272"/>
      <c r="Q681" s="272"/>
      <c r="R681" s="272"/>
      <c r="S681" s="272"/>
      <c r="T681" s="272"/>
      <c r="U681" s="272"/>
      <c r="V681" s="272"/>
      <c r="W681" s="272"/>
      <c r="X681" s="272"/>
      <c r="Y681" s="272"/>
      <c r="Z681" s="272"/>
    </row>
    <row r="682" spans="1:26" ht="15.75" customHeight="1">
      <c r="A682" s="40"/>
      <c r="B682" s="40"/>
      <c r="C682" s="40"/>
      <c r="D682" s="40"/>
      <c r="E682" s="40"/>
      <c r="F682" s="40"/>
      <c r="G682" s="40"/>
      <c r="H682" s="272"/>
      <c r="I682" s="272"/>
      <c r="J682" s="272"/>
      <c r="K682" s="272"/>
      <c r="L682" s="272"/>
      <c r="M682" s="272"/>
      <c r="N682" s="272"/>
      <c r="O682" s="272"/>
      <c r="P682" s="272"/>
      <c r="Q682" s="272"/>
      <c r="R682" s="272"/>
      <c r="S682" s="272"/>
      <c r="T682" s="272"/>
      <c r="U682" s="272"/>
      <c r="V682" s="272"/>
      <c r="W682" s="272"/>
      <c r="X682" s="272"/>
      <c r="Y682" s="272"/>
      <c r="Z682" s="272"/>
    </row>
    <row r="683" spans="1:26" ht="15.75" customHeight="1">
      <c r="A683" s="40"/>
      <c r="B683" s="40"/>
      <c r="C683" s="40"/>
      <c r="D683" s="40"/>
      <c r="E683" s="40"/>
      <c r="F683" s="40"/>
      <c r="G683" s="40"/>
      <c r="H683" s="272"/>
      <c r="I683" s="272"/>
      <c r="J683" s="272"/>
      <c r="K683" s="272"/>
      <c r="L683" s="272"/>
      <c r="M683" s="272"/>
      <c r="N683" s="272"/>
      <c r="O683" s="272"/>
      <c r="P683" s="272"/>
      <c r="Q683" s="272"/>
      <c r="R683" s="272"/>
      <c r="S683" s="272"/>
      <c r="T683" s="272"/>
      <c r="U683" s="272"/>
      <c r="V683" s="272"/>
      <c r="W683" s="272"/>
      <c r="X683" s="272"/>
      <c r="Y683" s="272"/>
      <c r="Z683" s="272"/>
    </row>
    <row r="684" spans="1:26" ht="15.75" customHeight="1">
      <c r="A684" s="40"/>
      <c r="B684" s="40"/>
      <c r="C684" s="40"/>
      <c r="D684" s="40"/>
      <c r="E684" s="40"/>
      <c r="F684" s="40"/>
      <c r="G684" s="40"/>
      <c r="H684" s="272"/>
      <c r="I684" s="272"/>
      <c r="J684" s="272"/>
      <c r="K684" s="272"/>
      <c r="L684" s="272"/>
      <c r="M684" s="272"/>
      <c r="N684" s="272"/>
      <c r="O684" s="272"/>
      <c r="P684" s="272"/>
      <c r="Q684" s="272"/>
      <c r="R684" s="272"/>
      <c r="S684" s="272"/>
      <c r="T684" s="272"/>
      <c r="U684" s="272"/>
      <c r="V684" s="272"/>
      <c r="W684" s="272"/>
      <c r="X684" s="272"/>
      <c r="Y684" s="272"/>
      <c r="Z684" s="272"/>
    </row>
    <row r="685" spans="1:26" ht="15.75" customHeight="1">
      <c r="A685" s="40"/>
      <c r="B685" s="40"/>
      <c r="C685" s="40"/>
      <c r="D685" s="40"/>
      <c r="E685" s="40"/>
      <c r="F685" s="40"/>
      <c r="G685" s="40"/>
      <c r="H685" s="272"/>
      <c r="I685" s="272"/>
      <c r="J685" s="272"/>
      <c r="K685" s="272"/>
      <c r="L685" s="272"/>
      <c r="M685" s="272"/>
      <c r="N685" s="272"/>
      <c r="O685" s="272"/>
      <c r="P685" s="272"/>
      <c r="Q685" s="272"/>
      <c r="R685" s="272"/>
      <c r="S685" s="272"/>
      <c r="T685" s="272"/>
      <c r="U685" s="272"/>
      <c r="V685" s="272"/>
      <c r="W685" s="272"/>
      <c r="X685" s="272"/>
      <c r="Y685" s="272"/>
      <c r="Z685" s="272"/>
    </row>
    <row r="686" spans="1:26" ht="15.75" customHeight="1">
      <c r="A686" s="40"/>
      <c r="B686" s="40"/>
      <c r="C686" s="40"/>
      <c r="D686" s="40"/>
      <c r="E686" s="40"/>
      <c r="F686" s="40"/>
      <c r="G686" s="40"/>
      <c r="H686" s="272"/>
      <c r="I686" s="272"/>
      <c r="J686" s="272"/>
      <c r="K686" s="272"/>
      <c r="L686" s="272"/>
      <c r="M686" s="272"/>
      <c r="N686" s="272"/>
      <c r="O686" s="272"/>
      <c r="P686" s="272"/>
      <c r="Q686" s="272"/>
      <c r="R686" s="272"/>
      <c r="S686" s="272"/>
      <c r="T686" s="272"/>
      <c r="U686" s="272"/>
      <c r="V686" s="272"/>
      <c r="W686" s="272"/>
      <c r="X686" s="272"/>
      <c r="Y686" s="272"/>
      <c r="Z686" s="272"/>
    </row>
    <row r="687" spans="1:26" ht="15.75" customHeight="1">
      <c r="A687" s="40"/>
      <c r="B687" s="40"/>
      <c r="C687" s="40"/>
      <c r="D687" s="40"/>
      <c r="E687" s="40"/>
      <c r="F687" s="40"/>
      <c r="G687" s="40"/>
      <c r="H687" s="272"/>
      <c r="I687" s="272"/>
      <c r="J687" s="272"/>
      <c r="K687" s="272"/>
      <c r="L687" s="272"/>
      <c r="M687" s="272"/>
      <c r="N687" s="272"/>
      <c r="O687" s="272"/>
      <c r="P687" s="272"/>
      <c r="Q687" s="272"/>
      <c r="R687" s="272"/>
      <c r="S687" s="272"/>
      <c r="T687" s="272"/>
      <c r="U687" s="272"/>
      <c r="V687" s="272"/>
      <c r="W687" s="272"/>
      <c r="X687" s="272"/>
      <c r="Y687" s="272"/>
      <c r="Z687" s="272"/>
    </row>
    <row r="688" spans="1:26" ht="15.75" customHeight="1">
      <c r="A688" s="40"/>
      <c r="B688" s="40"/>
      <c r="C688" s="40"/>
      <c r="D688" s="40"/>
      <c r="E688" s="40"/>
      <c r="F688" s="40"/>
      <c r="G688" s="40"/>
      <c r="H688" s="272"/>
      <c r="I688" s="272"/>
      <c r="J688" s="272"/>
      <c r="K688" s="272"/>
      <c r="L688" s="272"/>
      <c r="M688" s="272"/>
      <c r="N688" s="272"/>
      <c r="O688" s="272"/>
      <c r="P688" s="272"/>
      <c r="Q688" s="272"/>
      <c r="R688" s="272"/>
      <c r="S688" s="272"/>
      <c r="T688" s="272"/>
      <c r="U688" s="272"/>
      <c r="V688" s="272"/>
      <c r="W688" s="272"/>
      <c r="X688" s="272"/>
      <c r="Y688" s="272"/>
      <c r="Z688" s="272"/>
    </row>
    <row r="689" spans="1:26" ht="15.75" customHeight="1">
      <c r="A689" s="40"/>
      <c r="B689" s="40"/>
      <c r="C689" s="40"/>
      <c r="D689" s="40"/>
      <c r="E689" s="40"/>
      <c r="F689" s="40"/>
      <c r="G689" s="40"/>
      <c r="H689" s="272"/>
      <c r="I689" s="272"/>
      <c r="J689" s="272"/>
      <c r="K689" s="272"/>
      <c r="L689" s="272"/>
      <c r="M689" s="272"/>
      <c r="N689" s="272"/>
      <c r="O689" s="272"/>
      <c r="P689" s="272"/>
      <c r="Q689" s="272"/>
      <c r="R689" s="272"/>
      <c r="S689" s="272"/>
      <c r="T689" s="272"/>
      <c r="U689" s="272"/>
      <c r="V689" s="272"/>
      <c r="W689" s="272"/>
      <c r="X689" s="272"/>
      <c r="Y689" s="272"/>
      <c r="Z689" s="272"/>
    </row>
    <row r="690" spans="1:26" ht="15.75" customHeight="1">
      <c r="A690" s="40"/>
      <c r="B690" s="40"/>
      <c r="C690" s="40"/>
      <c r="D690" s="40"/>
      <c r="E690" s="40"/>
      <c r="F690" s="40"/>
      <c r="G690" s="40"/>
      <c r="H690" s="272"/>
      <c r="I690" s="272"/>
      <c r="J690" s="272"/>
      <c r="K690" s="272"/>
      <c r="L690" s="272"/>
      <c r="M690" s="272"/>
      <c r="N690" s="272"/>
      <c r="O690" s="272"/>
      <c r="P690" s="272"/>
      <c r="Q690" s="272"/>
      <c r="R690" s="272"/>
      <c r="S690" s="272"/>
      <c r="T690" s="272"/>
      <c r="U690" s="272"/>
      <c r="V690" s="272"/>
      <c r="W690" s="272"/>
      <c r="X690" s="272"/>
      <c r="Y690" s="272"/>
      <c r="Z690" s="272"/>
    </row>
    <row r="691" spans="1:26" ht="15.75" customHeight="1">
      <c r="A691" s="40"/>
      <c r="B691" s="40"/>
      <c r="C691" s="40"/>
      <c r="D691" s="40"/>
      <c r="E691" s="40"/>
      <c r="F691" s="40"/>
      <c r="G691" s="40"/>
      <c r="H691" s="272"/>
      <c r="I691" s="272"/>
      <c r="J691" s="272"/>
      <c r="K691" s="272"/>
      <c r="L691" s="272"/>
      <c r="M691" s="272"/>
      <c r="N691" s="272"/>
      <c r="O691" s="272"/>
      <c r="P691" s="272"/>
      <c r="Q691" s="272"/>
      <c r="R691" s="272"/>
      <c r="S691" s="272"/>
      <c r="T691" s="272"/>
      <c r="U691" s="272"/>
      <c r="V691" s="272"/>
      <c r="W691" s="272"/>
      <c r="X691" s="272"/>
      <c r="Y691" s="272"/>
      <c r="Z691" s="272"/>
    </row>
    <row r="692" spans="1:26" ht="15.75" customHeight="1">
      <c r="A692" s="40"/>
      <c r="B692" s="40"/>
      <c r="C692" s="40"/>
      <c r="D692" s="40"/>
      <c r="E692" s="40"/>
      <c r="F692" s="40"/>
      <c r="G692" s="40"/>
      <c r="H692" s="272"/>
      <c r="I692" s="272"/>
      <c r="J692" s="272"/>
      <c r="K692" s="272"/>
      <c r="L692" s="272"/>
      <c r="M692" s="272"/>
      <c r="N692" s="272"/>
      <c r="O692" s="272"/>
      <c r="P692" s="272"/>
      <c r="Q692" s="272"/>
      <c r="R692" s="272"/>
      <c r="S692" s="272"/>
      <c r="T692" s="272"/>
      <c r="U692" s="272"/>
      <c r="V692" s="272"/>
      <c r="W692" s="272"/>
      <c r="X692" s="272"/>
      <c r="Y692" s="272"/>
      <c r="Z692" s="272"/>
    </row>
    <row r="693" spans="1:26" ht="15.75" customHeight="1">
      <c r="A693" s="40"/>
      <c r="B693" s="40"/>
      <c r="C693" s="40"/>
      <c r="D693" s="40"/>
      <c r="E693" s="40"/>
      <c r="F693" s="40"/>
      <c r="G693" s="40"/>
      <c r="H693" s="272"/>
      <c r="I693" s="272"/>
      <c r="J693" s="272"/>
      <c r="K693" s="272"/>
      <c r="L693" s="272"/>
      <c r="M693" s="272"/>
      <c r="N693" s="272"/>
      <c r="O693" s="272"/>
      <c r="P693" s="272"/>
      <c r="Q693" s="272"/>
      <c r="R693" s="272"/>
      <c r="S693" s="272"/>
      <c r="T693" s="272"/>
      <c r="U693" s="272"/>
      <c r="V693" s="272"/>
      <c r="W693" s="272"/>
      <c r="X693" s="272"/>
      <c r="Y693" s="272"/>
      <c r="Z693" s="272"/>
    </row>
    <row r="694" spans="1:26" ht="15.75" customHeight="1">
      <c r="A694" s="40"/>
      <c r="B694" s="40"/>
      <c r="C694" s="40"/>
      <c r="D694" s="40"/>
      <c r="E694" s="40"/>
      <c r="F694" s="40"/>
      <c r="G694" s="40"/>
      <c r="H694" s="272"/>
      <c r="I694" s="272"/>
      <c r="J694" s="272"/>
      <c r="K694" s="272"/>
      <c r="L694" s="272"/>
      <c r="M694" s="272"/>
      <c r="N694" s="272"/>
      <c r="O694" s="272"/>
      <c r="P694" s="272"/>
      <c r="Q694" s="272"/>
      <c r="R694" s="272"/>
      <c r="S694" s="272"/>
      <c r="T694" s="272"/>
      <c r="U694" s="272"/>
      <c r="V694" s="272"/>
      <c r="W694" s="272"/>
      <c r="X694" s="272"/>
      <c r="Y694" s="272"/>
      <c r="Z694" s="272"/>
    </row>
    <row r="695" spans="1:26" ht="15.75" customHeight="1">
      <c r="A695" s="40"/>
      <c r="B695" s="40"/>
      <c r="C695" s="40"/>
      <c r="D695" s="40"/>
      <c r="E695" s="40"/>
      <c r="F695" s="40"/>
      <c r="G695" s="40"/>
      <c r="H695" s="272"/>
      <c r="I695" s="272"/>
      <c r="J695" s="272"/>
      <c r="K695" s="272"/>
      <c r="L695" s="272"/>
      <c r="M695" s="272"/>
      <c r="N695" s="272"/>
      <c r="O695" s="272"/>
      <c r="P695" s="272"/>
      <c r="Q695" s="272"/>
      <c r="R695" s="272"/>
      <c r="S695" s="272"/>
      <c r="T695" s="272"/>
      <c r="U695" s="272"/>
      <c r="V695" s="272"/>
      <c r="W695" s="272"/>
      <c r="X695" s="272"/>
      <c r="Y695" s="272"/>
      <c r="Z695" s="272"/>
    </row>
    <row r="696" spans="1:26" ht="15.75" customHeight="1">
      <c r="A696" s="40"/>
      <c r="B696" s="40"/>
      <c r="C696" s="40"/>
      <c r="D696" s="40"/>
      <c r="E696" s="40"/>
      <c r="F696" s="40"/>
      <c r="G696" s="40"/>
      <c r="H696" s="272"/>
      <c r="I696" s="272"/>
      <c r="J696" s="272"/>
      <c r="K696" s="272"/>
      <c r="L696" s="272"/>
      <c r="M696" s="272"/>
      <c r="N696" s="272"/>
      <c r="O696" s="272"/>
      <c r="P696" s="272"/>
      <c r="Q696" s="272"/>
      <c r="R696" s="272"/>
      <c r="S696" s="272"/>
      <c r="T696" s="272"/>
      <c r="U696" s="272"/>
      <c r="V696" s="272"/>
      <c r="W696" s="272"/>
      <c r="X696" s="272"/>
      <c r="Y696" s="272"/>
      <c r="Z696" s="272"/>
    </row>
    <row r="697" spans="1:26" ht="15.75" customHeight="1">
      <c r="A697" s="40"/>
      <c r="B697" s="40"/>
      <c r="C697" s="40"/>
      <c r="D697" s="40"/>
      <c r="E697" s="40"/>
      <c r="F697" s="40"/>
      <c r="G697" s="40"/>
      <c r="H697" s="272"/>
      <c r="I697" s="272"/>
      <c r="J697" s="272"/>
      <c r="K697" s="272"/>
      <c r="L697" s="272"/>
      <c r="M697" s="272"/>
      <c r="N697" s="272"/>
      <c r="O697" s="272"/>
      <c r="P697" s="272"/>
      <c r="Q697" s="272"/>
      <c r="R697" s="272"/>
      <c r="S697" s="272"/>
      <c r="T697" s="272"/>
      <c r="U697" s="272"/>
      <c r="V697" s="272"/>
      <c r="W697" s="272"/>
      <c r="X697" s="272"/>
      <c r="Y697" s="272"/>
      <c r="Z697" s="272"/>
    </row>
    <row r="698" spans="1:26" ht="15.75" customHeight="1">
      <c r="A698" s="40"/>
      <c r="B698" s="40"/>
      <c r="C698" s="40"/>
      <c r="D698" s="40"/>
      <c r="E698" s="40"/>
      <c r="F698" s="40"/>
      <c r="G698" s="40"/>
      <c r="H698" s="272"/>
      <c r="I698" s="272"/>
      <c r="J698" s="272"/>
      <c r="K698" s="272"/>
      <c r="L698" s="272"/>
      <c r="M698" s="272"/>
      <c r="N698" s="272"/>
      <c r="O698" s="272"/>
      <c r="P698" s="272"/>
      <c r="Q698" s="272"/>
      <c r="R698" s="272"/>
      <c r="S698" s="272"/>
      <c r="T698" s="272"/>
      <c r="U698" s="272"/>
      <c r="V698" s="272"/>
      <c r="W698" s="272"/>
      <c r="X698" s="272"/>
      <c r="Y698" s="272"/>
      <c r="Z698" s="272"/>
    </row>
    <row r="699" spans="1:26" ht="15.75" customHeight="1">
      <c r="A699" s="40"/>
      <c r="B699" s="40"/>
      <c r="C699" s="40"/>
      <c r="D699" s="40"/>
      <c r="E699" s="40"/>
      <c r="F699" s="40"/>
      <c r="G699" s="40"/>
      <c r="H699" s="272"/>
      <c r="I699" s="272"/>
      <c r="J699" s="272"/>
      <c r="K699" s="272"/>
      <c r="L699" s="272"/>
      <c r="M699" s="272"/>
      <c r="N699" s="272"/>
      <c r="O699" s="272"/>
      <c r="P699" s="272"/>
      <c r="Q699" s="272"/>
      <c r="R699" s="272"/>
      <c r="S699" s="272"/>
      <c r="T699" s="272"/>
      <c r="U699" s="272"/>
      <c r="V699" s="272"/>
      <c r="W699" s="272"/>
      <c r="X699" s="272"/>
      <c r="Y699" s="272"/>
      <c r="Z699" s="272"/>
    </row>
    <row r="700" spans="1:26" ht="15.75" customHeight="1">
      <c r="A700" s="40"/>
      <c r="B700" s="40"/>
      <c r="C700" s="40"/>
      <c r="D700" s="40"/>
      <c r="E700" s="40"/>
      <c r="F700" s="40"/>
      <c r="G700" s="40"/>
      <c r="H700" s="272"/>
      <c r="I700" s="272"/>
      <c r="J700" s="272"/>
      <c r="K700" s="272"/>
      <c r="L700" s="272"/>
      <c r="M700" s="272"/>
      <c r="N700" s="272"/>
      <c r="O700" s="272"/>
      <c r="P700" s="272"/>
      <c r="Q700" s="272"/>
      <c r="R700" s="272"/>
      <c r="S700" s="272"/>
      <c r="T700" s="272"/>
      <c r="U700" s="272"/>
      <c r="V700" s="272"/>
      <c r="W700" s="272"/>
      <c r="X700" s="272"/>
      <c r="Y700" s="272"/>
      <c r="Z700" s="272"/>
    </row>
    <row r="701" spans="1:26" ht="15.75" customHeight="1">
      <c r="A701" s="40"/>
      <c r="B701" s="40"/>
      <c r="C701" s="40"/>
      <c r="D701" s="40"/>
      <c r="E701" s="40"/>
      <c r="F701" s="40"/>
      <c r="G701" s="40"/>
      <c r="H701" s="272"/>
      <c r="I701" s="272"/>
      <c r="J701" s="272"/>
      <c r="K701" s="272"/>
      <c r="L701" s="272"/>
      <c r="M701" s="272"/>
      <c r="N701" s="272"/>
      <c r="O701" s="272"/>
      <c r="P701" s="272"/>
      <c r="Q701" s="272"/>
      <c r="R701" s="272"/>
      <c r="S701" s="272"/>
      <c r="T701" s="272"/>
      <c r="U701" s="272"/>
      <c r="V701" s="272"/>
      <c r="W701" s="272"/>
      <c r="X701" s="272"/>
      <c r="Y701" s="272"/>
      <c r="Z701" s="272"/>
    </row>
    <row r="702" spans="1:26" ht="15.75" customHeight="1">
      <c r="A702" s="40"/>
      <c r="B702" s="40"/>
      <c r="C702" s="40"/>
      <c r="D702" s="40"/>
      <c r="E702" s="40"/>
      <c r="F702" s="40"/>
      <c r="G702" s="40"/>
      <c r="H702" s="272"/>
      <c r="I702" s="272"/>
      <c r="J702" s="272"/>
      <c r="K702" s="272"/>
      <c r="L702" s="272"/>
      <c r="M702" s="272"/>
      <c r="N702" s="272"/>
      <c r="O702" s="272"/>
      <c r="P702" s="272"/>
      <c r="Q702" s="272"/>
      <c r="R702" s="272"/>
      <c r="S702" s="272"/>
      <c r="T702" s="272"/>
      <c r="U702" s="272"/>
      <c r="V702" s="272"/>
      <c r="W702" s="272"/>
      <c r="X702" s="272"/>
      <c r="Y702" s="272"/>
      <c r="Z702" s="272"/>
    </row>
    <row r="703" spans="1:26" ht="15.75" customHeight="1">
      <c r="A703" s="40"/>
      <c r="B703" s="40"/>
      <c r="C703" s="40"/>
      <c r="D703" s="40"/>
      <c r="E703" s="40"/>
      <c r="F703" s="40"/>
      <c r="G703" s="40"/>
      <c r="H703" s="272"/>
      <c r="I703" s="272"/>
      <c r="J703" s="272"/>
      <c r="K703" s="272"/>
      <c r="L703" s="272"/>
      <c r="M703" s="272"/>
      <c r="N703" s="272"/>
      <c r="O703" s="272"/>
      <c r="P703" s="272"/>
      <c r="Q703" s="272"/>
      <c r="R703" s="272"/>
      <c r="S703" s="272"/>
      <c r="T703" s="272"/>
      <c r="U703" s="272"/>
      <c r="V703" s="272"/>
      <c r="W703" s="272"/>
      <c r="X703" s="272"/>
      <c r="Y703" s="272"/>
      <c r="Z703" s="272"/>
    </row>
    <row r="704" spans="1:26" ht="15.75" customHeight="1">
      <c r="A704" s="40"/>
      <c r="B704" s="40"/>
      <c r="C704" s="40"/>
      <c r="D704" s="40"/>
      <c r="E704" s="40"/>
      <c r="F704" s="40"/>
      <c r="G704" s="40"/>
      <c r="H704" s="272"/>
      <c r="I704" s="272"/>
      <c r="J704" s="272"/>
      <c r="K704" s="272"/>
      <c r="L704" s="272"/>
      <c r="M704" s="272"/>
      <c r="N704" s="272"/>
      <c r="O704" s="272"/>
      <c r="P704" s="272"/>
      <c r="Q704" s="272"/>
      <c r="R704" s="272"/>
      <c r="S704" s="272"/>
      <c r="T704" s="272"/>
      <c r="U704" s="272"/>
      <c r="V704" s="272"/>
      <c r="W704" s="272"/>
      <c r="X704" s="272"/>
      <c r="Y704" s="272"/>
      <c r="Z704" s="272"/>
    </row>
    <row r="705" spans="1:26" ht="15.75" customHeight="1">
      <c r="A705" s="40"/>
      <c r="B705" s="40"/>
      <c r="C705" s="40"/>
      <c r="D705" s="40"/>
      <c r="E705" s="40"/>
      <c r="F705" s="40"/>
      <c r="G705" s="40"/>
      <c r="H705" s="272"/>
      <c r="I705" s="272"/>
      <c r="J705" s="272"/>
      <c r="K705" s="272"/>
      <c r="L705" s="272"/>
      <c r="M705" s="272"/>
      <c r="N705" s="272"/>
      <c r="O705" s="272"/>
      <c r="P705" s="272"/>
      <c r="Q705" s="272"/>
      <c r="R705" s="272"/>
      <c r="S705" s="272"/>
      <c r="T705" s="272"/>
      <c r="U705" s="272"/>
      <c r="V705" s="272"/>
      <c r="W705" s="272"/>
      <c r="X705" s="272"/>
      <c r="Y705" s="272"/>
      <c r="Z705" s="272"/>
    </row>
    <row r="706" spans="1:26" ht="15.75" customHeight="1">
      <c r="A706" s="40"/>
      <c r="B706" s="40"/>
      <c r="C706" s="40"/>
      <c r="D706" s="40"/>
      <c r="E706" s="40"/>
      <c r="F706" s="40"/>
      <c r="G706" s="40"/>
      <c r="H706" s="272"/>
      <c r="I706" s="272"/>
      <c r="J706" s="272"/>
      <c r="K706" s="272"/>
      <c r="L706" s="272"/>
      <c r="M706" s="272"/>
      <c r="N706" s="272"/>
      <c r="O706" s="272"/>
      <c r="P706" s="272"/>
      <c r="Q706" s="272"/>
      <c r="R706" s="272"/>
      <c r="S706" s="272"/>
      <c r="T706" s="272"/>
      <c r="U706" s="272"/>
      <c r="V706" s="272"/>
      <c r="W706" s="272"/>
      <c r="X706" s="272"/>
      <c r="Y706" s="272"/>
      <c r="Z706" s="272"/>
    </row>
    <row r="707" spans="1:26" ht="15.75" customHeight="1">
      <c r="A707" s="40"/>
      <c r="B707" s="40"/>
      <c r="C707" s="40"/>
      <c r="D707" s="40"/>
      <c r="E707" s="40"/>
      <c r="F707" s="40"/>
      <c r="G707" s="40"/>
      <c r="H707" s="272"/>
      <c r="I707" s="272"/>
      <c r="J707" s="272"/>
      <c r="K707" s="272"/>
      <c r="L707" s="272"/>
      <c r="M707" s="272"/>
      <c r="N707" s="272"/>
      <c r="O707" s="272"/>
      <c r="P707" s="272"/>
      <c r="Q707" s="272"/>
      <c r="R707" s="272"/>
      <c r="S707" s="272"/>
      <c r="T707" s="272"/>
      <c r="U707" s="272"/>
      <c r="V707" s="272"/>
      <c r="W707" s="272"/>
      <c r="X707" s="272"/>
      <c r="Y707" s="272"/>
      <c r="Z707" s="272"/>
    </row>
    <row r="708" spans="1:26" ht="15.75" customHeight="1">
      <c r="A708" s="40"/>
      <c r="B708" s="40"/>
      <c r="C708" s="40"/>
      <c r="D708" s="40"/>
      <c r="E708" s="40"/>
      <c r="F708" s="40"/>
      <c r="G708" s="40"/>
      <c r="H708" s="272"/>
      <c r="I708" s="272"/>
      <c r="J708" s="272"/>
      <c r="K708" s="272"/>
      <c r="L708" s="272"/>
      <c r="M708" s="272"/>
      <c r="N708" s="272"/>
      <c r="O708" s="272"/>
      <c r="P708" s="272"/>
      <c r="Q708" s="272"/>
      <c r="R708" s="272"/>
      <c r="S708" s="272"/>
      <c r="T708" s="272"/>
      <c r="U708" s="272"/>
      <c r="V708" s="272"/>
      <c r="W708" s="272"/>
      <c r="X708" s="272"/>
      <c r="Y708" s="272"/>
      <c r="Z708" s="272"/>
    </row>
    <row r="709" spans="1:26" ht="15.75" customHeight="1">
      <c r="A709" s="40"/>
      <c r="B709" s="40"/>
      <c r="C709" s="40"/>
      <c r="D709" s="40"/>
      <c r="E709" s="40"/>
      <c r="F709" s="40"/>
      <c r="G709" s="40"/>
      <c r="H709" s="272"/>
      <c r="I709" s="272"/>
      <c r="J709" s="272"/>
      <c r="K709" s="272"/>
      <c r="L709" s="272"/>
      <c r="M709" s="272"/>
      <c r="N709" s="272"/>
      <c r="O709" s="272"/>
      <c r="P709" s="272"/>
      <c r="Q709" s="272"/>
      <c r="R709" s="272"/>
      <c r="S709" s="272"/>
      <c r="T709" s="272"/>
      <c r="U709" s="272"/>
      <c r="V709" s="272"/>
      <c r="W709" s="272"/>
      <c r="X709" s="272"/>
      <c r="Y709" s="272"/>
      <c r="Z709" s="272"/>
    </row>
    <row r="710" spans="1:26" ht="15.75" customHeight="1">
      <c r="A710" s="40"/>
      <c r="B710" s="40"/>
      <c r="C710" s="40"/>
      <c r="D710" s="40"/>
      <c r="E710" s="40"/>
      <c r="F710" s="40"/>
      <c r="G710" s="40"/>
      <c r="H710" s="272"/>
      <c r="I710" s="272"/>
      <c r="J710" s="272"/>
      <c r="K710" s="272"/>
      <c r="L710" s="272"/>
      <c r="M710" s="272"/>
      <c r="N710" s="272"/>
      <c r="O710" s="272"/>
      <c r="P710" s="272"/>
      <c r="Q710" s="272"/>
      <c r="R710" s="272"/>
      <c r="S710" s="272"/>
      <c r="T710" s="272"/>
      <c r="U710" s="272"/>
      <c r="V710" s="272"/>
      <c r="W710" s="272"/>
      <c r="X710" s="272"/>
      <c r="Y710" s="272"/>
      <c r="Z710" s="272"/>
    </row>
    <row r="711" spans="1:26" ht="15.75" customHeight="1">
      <c r="A711" s="40"/>
      <c r="B711" s="40"/>
      <c r="C711" s="40"/>
      <c r="D711" s="40"/>
      <c r="E711" s="40"/>
      <c r="F711" s="40"/>
      <c r="G711" s="40"/>
      <c r="H711" s="272"/>
      <c r="I711" s="272"/>
      <c r="J711" s="272"/>
      <c r="K711" s="272"/>
      <c r="L711" s="272"/>
      <c r="M711" s="272"/>
      <c r="N711" s="272"/>
      <c r="O711" s="272"/>
      <c r="P711" s="272"/>
      <c r="Q711" s="272"/>
      <c r="R711" s="272"/>
      <c r="S711" s="272"/>
      <c r="T711" s="272"/>
      <c r="U711" s="272"/>
      <c r="V711" s="272"/>
      <c r="W711" s="272"/>
      <c r="X711" s="272"/>
      <c r="Y711" s="272"/>
      <c r="Z711" s="272"/>
    </row>
    <row r="712" spans="1:26" ht="15.75" customHeight="1">
      <c r="A712" s="40"/>
      <c r="B712" s="40"/>
      <c r="C712" s="40"/>
      <c r="D712" s="40"/>
      <c r="E712" s="40"/>
      <c r="F712" s="40"/>
      <c r="G712" s="40"/>
      <c r="H712" s="272"/>
      <c r="I712" s="272"/>
      <c r="J712" s="272"/>
      <c r="K712" s="272"/>
      <c r="L712" s="272"/>
      <c r="M712" s="272"/>
      <c r="N712" s="272"/>
      <c r="O712" s="272"/>
      <c r="P712" s="272"/>
      <c r="Q712" s="272"/>
      <c r="R712" s="272"/>
      <c r="S712" s="272"/>
      <c r="T712" s="272"/>
      <c r="U712" s="272"/>
      <c r="V712" s="272"/>
      <c r="W712" s="272"/>
      <c r="X712" s="272"/>
      <c r="Y712" s="272"/>
      <c r="Z712" s="272"/>
    </row>
    <row r="713" spans="1:26" ht="15.75" customHeight="1">
      <c r="A713" s="40"/>
      <c r="B713" s="40"/>
      <c r="C713" s="40"/>
      <c r="D713" s="40"/>
      <c r="E713" s="40"/>
      <c r="F713" s="40"/>
      <c r="G713" s="40"/>
      <c r="H713" s="272"/>
      <c r="I713" s="272"/>
      <c r="J713" s="272"/>
      <c r="K713" s="272"/>
      <c r="L713" s="272"/>
      <c r="M713" s="272"/>
      <c r="N713" s="272"/>
      <c r="O713" s="272"/>
      <c r="P713" s="272"/>
      <c r="Q713" s="272"/>
      <c r="R713" s="272"/>
      <c r="S713" s="272"/>
      <c r="T713" s="272"/>
      <c r="U713" s="272"/>
      <c r="V713" s="272"/>
      <c r="W713" s="272"/>
      <c r="X713" s="272"/>
      <c r="Y713" s="272"/>
      <c r="Z713" s="272"/>
    </row>
    <row r="714" spans="1:26" ht="15.75" customHeight="1">
      <c r="A714" s="40"/>
      <c r="B714" s="40"/>
      <c r="C714" s="40"/>
      <c r="D714" s="40"/>
      <c r="E714" s="40"/>
      <c r="F714" s="40"/>
      <c r="G714" s="40"/>
      <c r="H714" s="272"/>
      <c r="I714" s="272"/>
      <c r="J714" s="272"/>
      <c r="K714" s="272"/>
      <c r="L714" s="272"/>
      <c r="M714" s="272"/>
      <c r="N714" s="272"/>
      <c r="O714" s="272"/>
      <c r="P714" s="272"/>
      <c r="Q714" s="272"/>
      <c r="R714" s="272"/>
      <c r="S714" s="272"/>
      <c r="T714" s="272"/>
      <c r="U714" s="272"/>
      <c r="V714" s="272"/>
      <c r="W714" s="272"/>
      <c r="X714" s="272"/>
      <c r="Y714" s="272"/>
      <c r="Z714" s="272"/>
    </row>
    <row r="715" spans="1:26" ht="15.75" customHeight="1">
      <c r="A715" s="40"/>
      <c r="B715" s="40"/>
      <c r="C715" s="40"/>
      <c r="D715" s="40"/>
      <c r="E715" s="40"/>
      <c r="F715" s="40"/>
      <c r="G715" s="40"/>
      <c r="H715" s="272"/>
      <c r="I715" s="272"/>
      <c r="J715" s="272"/>
      <c r="K715" s="272"/>
      <c r="L715" s="272"/>
      <c r="M715" s="272"/>
      <c r="N715" s="272"/>
      <c r="O715" s="272"/>
      <c r="P715" s="272"/>
      <c r="Q715" s="272"/>
      <c r="R715" s="272"/>
      <c r="S715" s="272"/>
      <c r="T715" s="272"/>
      <c r="U715" s="272"/>
      <c r="V715" s="272"/>
      <c r="W715" s="272"/>
      <c r="X715" s="272"/>
      <c r="Y715" s="272"/>
      <c r="Z715" s="272"/>
    </row>
    <row r="716" spans="1:26" ht="15.75" customHeight="1">
      <c r="A716" s="40"/>
      <c r="B716" s="40"/>
      <c r="C716" s="40"/>
      <c r="D716" s="40"/>
      <c r="E716" s="40"/>
      <c r="F716" s="40"/>
      <c r="G716" s="40"/>
      <c r="H716" s="272"/>
      <c r="I716" s="272"/>
      <c r="J716" s="272"/>
      <c r="K716" s="272"/>
      <c r="L716" s="272"/>
      <c r="M716" s="272"/>
      <c r="N716" s="272"/>
      <c r="O716" s="272"/>
      <c r="P716" s="272"/>
      <c r="Q716" s="272"/>
      <c r="R716" s="272"/>
      <c r="S716" s="272"/>
      <c r="T716" s="272"/>
      <c r="U716" s="272"/>
      <c r="V716" s="272"/>
      <c r="W716" s="272"/>
      <c r="X716" s="272"/>
      <c r="Y716" s="272"/>
      <c r="Z716" s="272"/>
    </row>
    <row r="717" spans="1:26" ht="15.75" customHeight="1">
      <c r="A717" s="40"/>
      <c r="B717" s="40"/>
      <c r="C717" s="40"/>
      <c r="D717" s="40"/>
      <c r="E717" s="40"/>
      <c r="F717" s="40"/>
      <c r="G717" s="40"/>
      <c r="H717" s="272"/>
      <c r="I717" s="272"/>
      <c r="J717" s="272"/>
      <c r="K717" s="272"/>
      <c r="L717" s="272"/>
      <c r="M717" s="272"/>
      <c r="N717" s="272"/>
      <c r="O717" s="272"/>
      <c r="P717" s="272"/>
      <c r="Q717" s="272"/>
      <c r="R717" s="272"/>
      <c r="S717" s="272"/>
      <c r="T717" s="272"/>
      <c r="U717" s="272"/>
      <c r="V717" s="272"/>
      <c r="W717" s="272"/>
      <c r="X717" s="272"/>
      <c r="Y717" s="272"/>
      <c r="Z717" s="272"/>
    </row>
    <row r="718" spans="1:26" ht="15.75" customHeight="1">
      <c r="A718" s="40"/>
      <c r="B718" s="40"/>
      <c r="C718" s="40"/>
      <c r="D718" s="40"/>
      <c r="E718" s="40"/>
      <c r="F718" s="40"/>
      <c r="G718" s="40"/>
      <c r="H718" s="272"/>
      <c r="I718" s="272"/>
      <c r="J718" s="272"/>
      <c r="K718" s="272"/>
      <c r="L718" s="272"/>
      <c r="M718" s="272"/>
      <c r="N718" s="272"/>
      <c r="O718" s="272"/>
      <c r="P718" s="272"/>
      <c r="Q718" s="272"/>
      <c r="R718" s="272"/>
      <c r="S718" s="272"/>
      <c r="T718" s="272"/>
      <c r="U718" s="272"/>
      <c r="V718" s="272"/>
      <c r="W718" s="272"/>
      <c r="X718" s="272"/>
      <c r="Y718" s="272"/>
      <c r="Z718" s="272"/>
    </row>
    <row r="719" spans="1:26" ht="15.75" customHeight="1">
      <c r="A719" s="40"/>
      <c r="B719" s="40"/>
      <c r="C719" s="40"/>
      <c r="D719" s="40"/>
      <c r="E719" s="40"/>
      <c r="F719" s="40"/>
      <c r="G719" s="40"/>
      <c r="H719" s="272"/>
      <c r="I719" s="272"/>
      <c r="J719" s="272"/>
      <c r="K719" s="272"/>
      <c r="L719" s="272"/>
      <c r="M719" s="272"/>
      <c r="N719" s="272"/>
      <c r="O719" s="272"/>
      <c r="P719" s="272"/>
      <c r="Q719" s="272"/>
      <c r="R719" s="272"/>
      <c r="S719" s="272"/>
      <c r="T719" s="272"/>
      <c r="U719" s="272"/>
      <c r="V719" s="272"/>
      <c r="W719" s="272"/>
      <c r="X719" s="272"/>
      <c r="Y719" s="272"/>
      <c r="Z719" s="272"/>
    </row>
    <row r="720" spans="1:26" ht="15.75" customHeight="1">
      <c r="A720" s="40"/>
      <c r="B720" s="40"/>
      <c r="C720" s="40"/>
      <c r="D720" s="40"/>
      <c r="E720" s="40"/>
      <c r="F720" s="40"/>
      <c r="G720" s="40"/>
      <c r="H720" s="272"/>
      <c r="I720" s="272"/>
      <c r="J720" s="272"/>
      <c r="K720" s="272"/>
      <c r="L720" s="272"/>
      <c r="M720" s="272"/>
      <c r="N720" s="272"/>
      <c r="O720" s="272"/>
      <c r="P720" s="272"/>
      <c r="Q720" s="272"/>
      <c r="R720" s="272"/>
      <c r="S720" s="272"/>
      <c r="T720" s="272"/>
      <c r="U720" s="272"/>
      <c r="V720" s="272"/>
      <c r="W720" s="272"/>
      <c r="X720" s="272"/>
      <c r="Y720" s="272"/>
      <c r="Z720" s="272"/>
    </row>
    <row r="721" spans="1:26" ht="15.75" customHeight="1">
      <c r="A721" s="40"/>
      <c r="B721" s="40"/>
      <c r="C721" s="40"/>
      <c r="D721" s="40"/>
      <c r="E721" s="40"/>
      <c r="F721" s="40"/>
      <c r="G721" s="40"/>
      <c r="H721" s="272"/>
      <c r="I721" s="272"/>
      <c r="J721" s="272"/>
      <c r="K721" s="272"/>
      <c r="L721" s="272"/>
      <c r="M721" s="272"/>
      <c r="N721" s="272"/>
      <c r="O721" s="272"/>
      <c r="P721" s="272"/>
      <c r="Q721" s="272"/>
      <c r="R721" s="272"/>
      <c r="S721" s="272"/>
      <c r="T721" s="272"/>
      <c r="U721" s="272"/>
      <c r="V721" s="272"/>
      <c r="W721" s="272"/>
      <c r="X721" s="272"/>
      <c r="Y721" s="272"/>
      <c r="Z721" s="272"/>
    </row>
    <row r="722" spans="1:26" ht="15.75" customHeight="1">
      <c r="A722" s="40"/>
      <c r="B722" s="40"/>
      <c r="C722" s="40"/>
      <c r="D722" s="40"/>
      <c r="E722" s="40"/>
      <c r="F722" s="40"/>
      <c r="G722" s="40"/>
      <c r="H722" s="272"/>
      <c r="I722" s="272"/>
      <c r="J722" s="272"/>
      <c r="K722" s="272"/>
      <c r="L722" s="272"/>
      <c r="M722" s="272"/>
      <c r="N722" s="272"/>
      <c r="O722" s="272"/>
      <c r="P722" s="272"/>
      <c r="Q722" s="272"/>
      <c r="R722" s="272"/>
      <c r="S722" s="272"/>
      <c r="T722" s="272"/>
      <c r="U722" s="272"/>
      <c r="V722" s="272"/>
      <c r="W722" s="272"/>
      <c r="X722" s="272"/>
      <c r="Y722" s="272"/>
      <c r="Z722" s="272"/>
    </row>
    <row r="723" spans="1:26" ht="15.75" customHeight="1">
      <c r="A723" s="40"/>
      <c r="B723" s="40"/>
      <c r="C723" s="40"/>
      <c r="D723" s="40"/>
      <c r="E723" s="40"/>
      <c r="F723" s="40"/>
      <c r="G723" s="40"/>
      <c r="H723" s="272"/>
      <c r="I723" s="272"/>
      <c r="J723" s="272"/>
      <c r="K723" s="272"/>
      <c r="L723" s="272"/>
      <c r="M723" s="272"/>
      <c r="N723" s="272"/>
      <c r="O723" s="272"/>
      <c r="P723" s="272"/>
      <c r="Q723" s="272"/>
      <c r="R723" s="272"/>
      <c r="S723" s="272"/>
      <c r="T723" s="272"/>
      <c r="U723" s="272"/>
      <c r="V723" s="272"/>
      <c r="W723" s="272"/>
      <c r="X723" s="272"/>
      <c r="Y723" s="272"/>
      <c r="Z723" s="272"/>
    </row>
    <row r="724" spans="1:26" ht="15.75" customHeight="1">
      <c r="A724" s="40"/>
      <c r="B724" s="40"/>
      <c r="C724" s="40"/>
      <c r="D724" s="40"/>
      <c r="E724" s="40"/>
      <c r="F724" s="40"/>
      <c r="G724" s="40"/>
      <c r="H724" s="272"/>
      <c r="I724" s="272"/>
      <c r="J724" s="272"/>
      <c r="K724" s="272"/>
      <c r="L724" s="272"/>
      <c r="M724" s="272"/>
      <c r="N724" s="272"/>
      <c r="O724" s="272"/>
      <c r="P724" s="272"/>
      <c r="Q724" s="272"/>
      <c r="R724" s="272"/>
      <c r="S724" s="272"/>
      <c r="T724" s="272"/>
      <c r="U724" s="272"/>
      <c r="V724" s="272"/>
      <c r="W724" s="272"/>
      <c r="X724" s="272"/>
      <c r="Y724" s="272"/>
      <c r="Z724" s="272"/>
    </row>
    <row r="725" spans="1:26" ht="15.75" customHeight="1">
      <c r="A725" s="40"/>
      <c r="B725" s="40"/>
      <c r="C725" s="40"/>
      <c r="D725" s="40"/>
      <c r="E725" s="40"/>
      <c r="F725" s="40"/>
      <c r="G725" s="40"/>
      <c r="H725" s="272"/>
      <c r="I725" s="272"/>
      <c r="J725" s="272"/>
      <c r="K725" s="272"/>
      <c r="L725" s="272"/>
      <c r="M725" s="272"/>
      <c r="N725" s="272"/>
      <c r="O725" s="272"/>
      <c r="P725" s="272"/>
      <c r="Q725" s="272"/>
      <c r="R725" s="272"/>
      <c r="S725" s="272"/>
      <c r="T725" s="272"/>
      <c r="U725" s="272"/>
      <c r="V725" s="272"/>
      <c r="W725" s="272"/>
      <c r="X725" s="272"/>
      <c r="Y725" s="272"/>
      <c r="Z725" s="272"/>
    </row>
    <row r="726" spans="1:26" ht="15.75" customHeight="1">
      <c r="A726" s="40"/>
      <c r="B726" s="40"/>
      <c r="C726" s="40"/>
      <c r="D726" s="40"/>
      <c r="E726" s="40"/>
      <c r="F726" s="40"/>
      <c r="G726" s="40"/>
      <c r="H726" s="272"/>
      <c r="I726" s="272"/>
      <c r="J726" s="272"/>
      <c r="K726" s="272"/>
      <c r="L726" s="272"/>
      <c r="M726" s="272"/>
      <c r="N726" s="272"/>
      <c r="O726" s="272"/>
      <c r="P726" s="272"/>
      <c r="Q726" s="272"/>
      <c r="R726" s="272"/>
      <c r="S726" s="272"/>
      <c r="T726" s="272"/>
      <c r="U726" s="272"/>
      <c r="V726" s="272"/>
      <c r="W726" s="272"/>
      <c r="X726" s="272"/>
      <c r="Y726" s="272"/>
      <c r="Z726" s="272"/>
    </row>
    <row r="727" spans="1:26" ht="15.75" customHeight="1">
      <c r="A727" s="40"/>
      <c r="B727" s="40"/>
      <c r="C727" s="40"/>
      <c r="D727" s="40"/>
      <c r="E727" s="40"/>
      <c r="F727" s="40"/>
      <c r="G727" s="40"/>
      <c r="H727" s="272"/>
      <c r="I727" s="272"/>
      <c r="J727" s="272"/>
      <c r="K727" s="272"/>
      <c r="L727" s="272"/>
      <c r="M727" s="272"/>
      <c r="N727" s="272"/>
      <c r="O727" s="272"/>
      <c r="P727" s="272"/>
      <c r="Q727" s="272"/>
      <c r="R727" s="272"/>
      <c r="S727" s="272"/>
      <c r="T727" s="272"/>
      <c r="U727" s="272"/>
      <c r="V727" s="272"/>
      <c r="W727" s="272"/>
      <c r="X727" s="272"/>
      <c r="Y727" s="272"/>
      <c r="Z727" s="272"/>
    </row>
    <row r="728" spans="1:26" ht="15.75" customHeight="1">
      <c r="A728" s="40"/>
      <c r="B728" s="40"/>
      <c r="C728" s="40"/>
      <c r="D728" s="40"/>
      <c r="E728" s="40"/>
      <c r="F728" s="40"/>
      <c r="G728" s="40"/>
      <c r="H728" s="272"/>
      <c r="I728" s="272"/>
      <c r="J728" s="272"/>
      <c r="K728" s="272"/>
      <c r="L728" s="272"/>
      <c r="M728" s="272"/>
      <c r="N728" s="272"/>
      <c r="O728" s="272"/>
      <c r="P728" s="272"/>
      <c r="Q728" s="272"/>
      <c r="R728" s="272"/>
      <c r="S728" s="272"/>
      <c r="T728" s="272"/>
      <c r="U728" s="272"/>
      <c r="V728" s="272"/>
      <c r="W728" s="272"/>
      <c r="X728" s="272"/>
      <c r="Y728" s="272"/>
      <c r="Z728" s="272"/>
    </row>
    <row r="729" spans="1:26" ht="15.75" customHeight="1">
      <c r="A729" s="40"/>
      <c r="B729" s="40"/>
      <c r="C729" s="40"/>
      <c r="D729" s="40"/>
      <c r="E729" s="40"/>
      <c r="F729" s="40"/>
      <c r="G729" s="40"/>
      <c r="H729" s="272"/>
      <c r="I729" s="272"/>
      <c r="J729" s="272"/>
      <c r="K729" s="272"/>
      <c r="L729" s="272"/>
      <c r="M729" s="272"/>
      <c r="N729" s="272"/>
      <c r="O729" s="272"/>
      <c r="P729" s="272"/>
      <c r="Q729" s="272"/>
      <c r="R729" s="272"/>
      <c r="S729" s="272"/>
      <c r="T729" s="272"/>
      <c r="U729" s="272"/>
      <c r="V729" s="272"/>
      <c r="W729" s="272"/>
      <c r="X729" s="272"/>
      <c r="Y729" s="272"/>
      <c r="Z729" s="272"/>
    </row>
    <row r="730" spans="1:26" ht="15.75" customHeight="1">
      <c r="A730" s="40"/>
      <c r="B730" s="40"/>
      <c r="C730" s="40"/>
      <c r="D730" s="40"/>
      <c r="E730" s="40"/>
      <c r="F730" s="40"/>
      <c r="G730" s="40"/>
      <c r="H730" s="272"/>
      <c r="I730" s="272"/>
      <c r="J730" s="272"/>
      <c r="K730" s="272"/>
      <c r="L730" s="272"/>
      <c r="M730" s="272"/>
      <c r="N730" s="272"/>
      <c r="O730" s="272"/>
      <c r="P730" s="272"/>
      <c r="Q730" s="272"/>
      <c r="R730" s="272"/>
      <c r="S730" s="272"/>
      <c r="T730" s="272"/>
      <c r="U730" s="272"/>
      <c r="V730" s="272"/>
      <c r="W730" s="272"/>
      <c r="X730" s="272"/>
      <c r="Y730" s="272"/>
      <c r="Z730" s="272"/>
    </row>
    <row r="731" spans="1:26" ht="15.75" customHeight="1">
      <c r="A731" s="40"/>
      <c r="B731" s="40"/>
      <c r="C731" s="40"/>
      <c r="D731" s="40"/>
      <c r="E731" s="40"/>
      <c r="F731" s="40"/>
      <c r="G731" s="40"/>
      <c r="H731" s="272"/>
      <c r="I731" s="272"/>
      <c r="J731" s="272"/>
      <c r="K731" s="272"/>
      <c r="L731" s="272"/>
      <c r="M731" s="272"/>
      <c r="N731" s="272"/>
      <c r="O731" s="272"/>
      <c r="P731" s="272"/>
      <c r="Q731" s="272"/>
      <c r="R731" s="272"/>
      <c r="S731" s="272"/>
      <c r="T731" s="272"/>
      <c r="U731" s="272"/>
      <c r="V731" s="272"/>
      <c r="W731" s="272"/>
      <c r="X731" s="272"/>
      <c r="Y731" s="272"/>
      <c r="Z731" s="272"/>
    </row>
    <row r="732" spans="1:26" ht="15.75" customHeight="1">
      <c r="A732" s="40"/>
      <c r="B732" s="40"/>
      <c r="C732" s="40"/>
      <c r="D732" s="40"/>
      <c r="E732" s="40"/>
      <c r="F732" s="40"/>
      <c r="G732" s="40"/>
      <c r="H732" s="272"/>
      <c r="I732" s="272"/>
      <c r="J732" s="272"/>
      <c r="K732" s="272"/>
      <c r="L732" s="272"/>
      <c r="M732" s="272"/>
      <c r="N732" s="272"/>
      <c r="O732" s="272"/>
      <c r="P732" s="272"/>
      <c r="Q732" s="272"/>
      <c r="R732" s="272"/>
      <c r="S732" s="272"/>
      <c r="T732" s="272"/>
      <c r="U732" s="272"/>
      <c r="V732" s="272"/>
      <c r="W732" s="272"/>
      <c r="X732" s="272"/>
      <c r="Y732" s="272"/>
      <c r="Z732" s="272"/>
    </row>
    <row r="733" spans="1:26" ht="15.75" customHeight="1">
      <c r="A733" s="40"/>
      <c r="B733" s="40"/>
      <c r="C733" s="40"/>
      <c r="D733" s="40"/>
      <c r="E733" s="40"/>
      <c r="F733" s="40"/>
      <c r="G733" s="40"/>
      <c r="H733" s="272"/>
      <c r="I733" s="272"/>
      <c r="J733" s="272"/>
      <c r="K733" s="272"/>
      <c r="L733" s="272"/>
      <c r="M733" s="272"/>
      <c r="N733" s="272"/>
      <c r="O733" s="272"/>
      <c r="P733" s="272"/>
      <c r="Q733" s="272"/>
      <c r="R733" s="272"/>
      <c r="S733" s="272"/>
      <c r="T733" s="272"/>
      <c r="U733" s="272"/>
      <c r="V733" s="272"/>
      <c r="W733" s="272"/>
      <c r="X733" s="272"/>
      <c r="Y733" s="272"/>
      <c r="Z733" s="272"/>
    </row>
    <row r="734" spans="1:26" ht="15.75" customHeight="1">
      <c r="A734" s="40"/>
      <c r="B734" s="40"/>
      <c r="C734" s="40"/>
      <c r="D734" s="40"/>
      <c r="E734" s="40"/>
      <c r="F734" s="40"/>
      <c r="G734" s="40"/>
      <c r="H734" s="272"/>
      <c r="I734" s="272"/>
      <c r="J734" s="272"/>
      <c r="K734" s="272"/>
      <c r="L734" s="272"/>
      <c r="M734" s="272"/>
      <c r="N734" s="272"/>
      <c r="O734" s="272"/>
      <c r="P734" s="272"/>
      <c r="Q734" s="272"/>
      <c r="R734" s="272"/>
      <c r="S734" s="272"/>
      <c r="T734" s="272"/>
      <c r="U734" s="272"/>
      <c r="V734" s="272"/>
      <c r="W734" s="272"/>
      <c r="X734" s="272"/>
      <c r="Y734" s="272"/>
      <c r="Z734" s="272"/>
    </row>
    <row r="735" spans="1:26" ht="15.75" customHeight="1">
      <c r="A735" s="40"/>
      <c r="B735" s="40"/>
      <c r="C735" s="40"/>
      <c r="D735" s="40"/>
      <c r="E735" s="40"/>
      <c r="F735" s="40"/>
      <c r="G735" s="40"/>
      <c r="H735" s="272"/>
      <c r="I735" s="272"/>
      <c r="J735" s="272"/>
      <c r="K735" s="272"/>
      <c r="L735" s="272"/>
      <c r="M735" s="272"/>
      <c r="N735" s="272"/>
      <c r="O735" s="272"/>
      <c r="P735" s="272"/>
      <c r="Q735" s="272"/>
      <c r="R735" s="272"/>
      <c r="S735" s="272"/>
      <c r="T735" s="272"/>
      <c r="U735" s="272"/>
      <c r="V735" s="272"/>
      <c r="W735" s="272"/>
      <c r="X735" s="272"/>
      <c r="Y735" s="272"/>
      <c r="Z735" s="272"/>
    </row>
    <row r="736" spans="1:26" ht="15.75" customHeight="1">
      <c r="A736" s="40"/>
      <c r="B736" s="40"/>
      <c r="C736" s="40"/>
      <c r="D736" s="40"/>
      <c r="E736" s="40"/>
      <c r="F736" s="40"/>
      <c r="G736" s="40"/>
      <c r="H736" s="272"/>
      <c r="I736" s="272"/>
      <c r="J736" s="272"/>
      <c r="K736" s="272"/>
      <c r="L736" s="272"/>
      <c r="M736" s="272"/>
      <c r="N736" s="272"/>
      <c r="O736" s="272"/>
      <c r="P736" s="272"/>
      <c r="Q736" s="272"/>
      <c r="R736" s="272"/>
      <c r="S736" s="272"/>
      <c r="T736" s="272"/>
      <c r="U736" s="272"/>
      <c r="V736" s="272"/>
      <c r="W736" s="272"/>
      <c r="X736" s="272"/>
      <c r="Y736" s="272"/>
      <c r="Z736" s="272"/>
    </row>
    <row r="737" spans="1:26" ht="15.75" customHeight="1">
      <c r="A737" s="40"/>
      <c r="B737" s="40"/>
      <c r="C737" s="40"/>
      <c r="D737" s="40"/>
      <c r="E737" s="40"/>
      <c r="F737" s="40"/>
      <c r="G737" s="40"/>
      <c r="H737" s="272"/>
      <c r="I737" s="272"/>
      <c r="J737" s="272"/>
      <c r="K737" s="272"/>
      <c r="L737" s="272"/>
      <c r="M737" s="272"/>
      <c r="N737" s="272"/>
      <c r="O737" s="272"/>
      <c r="P737" s="272"/>
      <c r="Q737" s="272"/>
      <c r="R737" s="272"/>
      <c r="S737" s="272"/>
      <c r="T737" s="272"/>
      <c r="U737" s="272"/>
      <c r="V737" s="272"/>
      <c r="W737" s="272"/>
      <c r="X737" s="272"/>
      <c r="Y737" s="272"/>
      <c r="Z737" s="272"/>
    </row>
    <row r="738" spans="1:26" ht="15.75" customHeight="1">
      <c r="A738" s="40"/>
      <c r="B738" s="40"/>
      <c r="C738" s="40"/>
      <c r="D738" s="40"/>
      <c r="E738" s="40"/>
      <c r="F738" s="40"/>
      <c r="G738" s="40"/>
      <c r="H738" s="272"/>
      <c r="I738" s="272"/>
      <c r="J738" s="272"/>
      <c r="K738" s="272"/>
      <c r="L738" s="272"/>
      <c r="M738" s="272"/>
      <c r="N738" s="272"/>
      <c r="O738" s="272"/>
      <c r="P738" s="272"/>
      <c r="Q738" s="272"/>
      <c r="R738" s="272"/>
      <c r="S738" s="272"/>
      <c r="T738" s="272"/>
      <c r="U738" s="272"/>
      <c r="V738" s="272"/>
      <c r="W738" s="272"/>
      <c r="X738" s="272"/>
      <c r="Y738" s="272"/>
      <c r="Z738" s="272"/>
    </row>
    <row r="739" spans="1:26" ht="15.75" customHeight="1">
      <c r="A739" s="40"/>
      <c r="B739" s="40"/>
      <c r="C739" s="40"/>
      <c r="D739" s="40"/>
      <c r="E739" s="40"/>
      <c r="F739" s="40"/>
      <c r="G739" s="40"/>
      <c r="H739" s="272"/>
      <c r="I739" s="272"/>
      <c r="J739" s="272"/>
      <c r="K739" s="272"/>
      <c r="L739" s="272"/>
      <c r="M739" s="272"/>
      <c r="N739" s="272"/>
      <c r="O739" s="272"/>
      <c r="P739" s="272"/>
      <c r="Q739" s="272"/>
      <c r="R739" s="272"/>
      <c r="S739" s="272"/>
      <c r="T739" s="272"/>
      <c r="U739" s="272"/>
      <c r="V739" s="272"/>
      <c r="W739" s="272"/>
      <c r="X739" s="272"/>
      <c r="Y739" s="272"/>
      <c r="Z739" s="272"/>
    </row>
    <row r="740" spans="1:26" ht="15.75" customHeight="1">
      <c r="A740" s="40"/>
      <c r="B740" s="40"/>
      <c r="C740" s="40"/>
      <c r="D740" s="40"/>
      <c r="E740" s="40"/>
      <c r="F740" s="40"/>
      <c r="G740" s="40"/>
      <c r="H740" s="272"/>
      <c r="I740" s="272"/>
      <c r="J740" s="272"/>
      <c r="K740" s="272"/>
      <c r="L740" s="272"/>
      <c r="M740" s="272"/>
      <c r="N740" s="272"/>
      <c r="O740" s="272"/>
      <c r="P740" s="272"/>
      <c r="Q740" s="272"/>
      <c r="R740" s="272"/>
      <c r="S740" s="272"/>
      <c r="T740" s="272"/>
      <c r="U740" s="272"/>
      <c r="V740" s="272"/>
      <c r="W740" s="272"/>
      <c r="X740" s="272"/>
      <c r="Y740" s="272"/>
      <c r="Z740" s="272"/>
    </row>
    <row r="741" spans="1:26" ht="15.75" customHeight="1">
      <c r="A741" s="40"/>
      <c r="B741" s="40"/>
      <c r="C741" s="40"/>
      <c r="D741" s="40"/>
      <c r="E741" s="40"/>
      <c r="F741" s="40"/>
      <c r="G741" s="40"/>
      <c r="H741" s="272"/>
      <c r="I741" s="272"/>
      <c r="J741" s="272"/>
      <c r="K741" s="272"/>
      <c r="L741" s="272"/>
      <c r="M741" s="272"/>
      <c r="N741" s="272"/>
      <c r="O741" s="272"/>
      <c r="P741" s="272"/>
      <c r="Q741" s="272"/>
      <c r="R741" s="272"/>
      <c r="S741" s="272"/>
      <c r="T741" s="272"/>
      <c r="U741" s="272"/>
      <c r="V741" s="272"/>
      <c r="W741" s="272"/>
      <c r="X741" s="272"/>
      <c r="Y741" s="272"/>
      <c r="Z741" s="272"/>
    </row>
    <row r="742" spans="1:26" ht="15.75" customHeight="1">
      <c r="A742" s="40"/>
      <c r="B742" s="40"/>
      <c r="C742" s="40"/>
      <c r="D742" s="40"/>
      <c r="E742" s="40"/>
      <c r="F742" s="40"/>
      <c r="G742" s="40"/>
      <c r="H742" s="272"/>
      <c r="I742" s="272"/>
      <c r="J742" s="272"/>
      <c r="K742" s="272"/>
      <c r="L742" s="272"/>
      <c r="M742" s="272"/>
      <c r="N742" s="272"/>
      <c r="O742" s="272"/>
      <c r="P742" s="272"/>
      <c r="Q742" s="272"/>
      <c r="R742" s="272"/>
      <c r="S742" s="272"/>
      <c r="T742" s="272"/>
      <c r="U742" s="272"/>
      <c r="V742" s="272"/>
      <c r="W742" s="272"/>
      <c r="X742" s="272"/>
      <c r="Y742" s="272"/>
      <c r="Z742" s="272"/>
    </row>
    <row r="743" spans="1:26" ht="15.75" customHeight="1">
      <c r="A743" s="40"/>
      <c r="B743" s="40"/>
      <c r="C743" s="40"/>
      <c r="D743" s="40"/>
      <c r="E743" s="40"/>
      <c r="F743" s="40"/>
      <c r="G743" s="40"/>
      <c r="H743" s="272"/>
      <c r="I743" s="272"/>
      <c r="J743" s="272"/>
      <c r="K743" s="272"/>
      <c r="L743" s="272"/>
      <c r="M743" s="272"/>
      <c r="N743" s="272"/>
      <c r="O743" s="272"/>
      <c r="P743" s="272"/>
      <c r="Q743" s="272"/>
      <c r="R743" s="272"/>
      <c r="S743" s="272"/>
      <c r="T743" s="272"/>
      <c r="U743" s="272"/>
      <c r="V743" s="272"/>
      <c r="W743" s="272"/>
      <c r="X743" s="272"/>
      <c r="Y743" s="272"/>
      <c r="Z743" s="272"/>
    </row>
    <row r="744" spans="1:26" ht="15.75" customHeight="1">
      <c r="A744" s="40"/>
      <c r="B744" s="40"/>
      <c r="C744" s="40"/>
      <c r="D744" s="40"/>
      <c r="E744" s="40"/>
      <c r="F744" s="40"/>
      <c r="G744" s="40"/>
      <c r="H744" s="272"/>
      <c r="I744" s="272"/>
      <c r="J744" s="272"/>
      <c r="K744" s="272"/>
      <c r="L744" s="272"/>
      <c r="M744" s="272"/>
      <c r="N744" s="272"/>
      <c r="O744" s="272"/>
      <c r="P744" s="272"/>
      <c r="Q744" s="272"/>
      <c r="R744" s="272"/>
      <c r="S744" s="272"/>
      <c r="T744" s="272"/>
      <c r="U744" s="272"/>
      <c r="V744" s="272"/>
      <c r="W744" s="272"/>
      <c r="X744" s="272"/>
      <c r="Y744" s="272"/>
      <c r="Z744" s="272"/>
    </row>
    <row r="745" spans="1:26" ht="15.75" customHeight="1">
      <c r="A745" s="40"/>
      <c r="B745" s="40"/>
      <c r="C745" s="40"/>
      <c r="D745" s="40"/>
      <c r="E745" s="40"/>
      <c r="F745" s="40"/>
      <c r="G745" s="40"/>
      <c r="H745" s="272"/>
      <c r="I745" s="272"/>
      <c r="J745" s="272"/>
      <c r="K745" s="272"/>
      <c r="L745" s="272"/>
      <c r="M745" s="272"/>
      <c r="N745" s="272"/>
      <c r="O745" s="272"/>
      <c r="P745" s="272"/>
      <c r="Q745" s="272"/>
      <c r="R745" s="272"/>
      <c r="S745" s="272"/>
      <c r="T745" s="272"/>
      <c r="U745" s="272"/>
      <c r="V745" s="272"/>
      <c r="W745" s="272"/>
      <c r="X745" s="272"/>
      <c r="Y745" s="272"/>
      <c r="Z745" s="272"/>
    </row>
    <row r="746" spans="1:26" ht="15.75" customHeight="1">
      <c r="A746" s="40"/>
      <c r="B746" s="40"/>
      <c r="C746" s="40"/>
      <c r="D746" s="40"/>
      <c r="E746" s="40"/>
      <c r="F746" s="40"/>
      <c r="G746" s="40"/>
      <c r="H746" s="272"/>
      <c r="I746" s="272"/>
      <c r="J746" s="272"/>
      <c r="K746" s="272"/>
      <c r="L746" s="272"/>
      <c r="M746" s="272"/>
      <c r="N746" s="272"/>
      <c r="O746" s="272"/>
      <c r="P746" s="272"/>
      <c r="Q746" s="272"/>
      <c r="R746" s="272"/>
      <c r="S746" s="272"/>
      <c r="T746" s="272"/>
      <c r="U746" s="272"/>
      <c r="V746" s="272"/>
      <c r="W746" s="272"/>
      <c r="X746" s="272"/>
      <c r="Y746" s="272"/>
      <c r="Z746" s="272"/>
    </row>
    <row r="747" spans="1:26" ht="15.75" customHeight="1">
      <c r="A747" s="40"/>
      <c r="B747" s="40"/>
      <c r="C747" s="40"/>
      <c r="D747" s="40"/>
      <c r="E747" s="40"/>
      <c r="F747" s="40"/>
      <c r="G747" s="40"/>
      <c r="H747" s="272"/>
      <c r="I747" s="272"/>
      <c r="J747" s="272"/>
      <c r="K747" s="272"/>
      <c r="L747" s="272"/>
      <c r="M747" s="272"/>
      <c r="N747" s="272"/>
      <c r="O747" s="272"/>
      <c r="P747" s="272"/>
      <c r="Q747" s="272"/>
      <c r="R747" s="272"/>
      <c r="S747" s="272"/>
      <c r="T747" s="272"/>
      <c r="U747" s="272"/>
      <c r="V747" s="272"/>
      <c r="W747" s="272"/>
      <c r="X747" s="272"/>
      <c r="Y747" s="272"/>
      <c r="Z747" s="272"/>
    </row>
    <row r="748" spans="1:26" ht="15.75" customHeight="1">
      <c r="A748" s="40"/>
      <c r="B748" s="40"/>
      <c r="C748" s="40"/>
      <c r="D748" s="40"/>
      <c r="E748" s="40"/>
      <c r="F748" s="40"/>
      <c r="G748" s="40"/>
      <c r="H748" s="272"/>
      <c r="I748" s="272"/>
      <c r="J748" s="272"/>
      <c r="K748" s="272"/>
      <c r="L748" s="272"/>
      <c r="M748" s="272"/>
      <c r="N748" s="272"/>
      <c r="O748" s="272"/>
      <c r="P748" s="272"/>
      <c r="Q748" s="272"/>
      <c r="R748" s="272"/>
      <c r="S748" s="272"/>
      <c r="T748" s="272"/>
      <c r="U748" s="272"/>
      <c r="V748" s="272"/>
      <c r="W748" s="272"/>
      <c r="X748" s="272"/>
      <c r="Y748" s="272"/>
      <c r="Z748" s="272"/>
    </row>
    <row r="749" spans="1:26" ht="15.75" customHeight="1">
      <c r="A749" s="40"/>
      <c r="B749" s="40"/>
      <c r="C749" s="40"/>
      <c r="D749" s="40"/>
      <c r="E749" s="40"/>
      <c r="F749" s="40"/>
      <c r="G749" s="40"/>
      <c r="H749" s="272"/>
      <c r="I749" s="272"/>
      <c r="J749" s="272"/>
      <c r="K749" s="272"/>
      <c r="L749" s="272"/>
      <c r="M749" s="272"/>
      <c r="N749" s="272"/>
      <c r="O749" s="272"/>
      <c r="P749" s="272"/>
      <c r="Q749" s="272"/>
      <c r="R749" s="272"/>
      <c r="S749" s="272"/>
      <c r="T749" s="272"/>
      <c r="U749" s="272"/>
      <c r="V749" s="272"/>
      <c r="W749" s="272"/>
      <c r="X749" s="272"/>
      <c r="Y749" s="272"/>
      <c r="Z749" s="272"/>
    </row>
    <row r="750" spans="1:26" ht="15.75" customHeight="1">
      <c r="A750" s="40"/>
      <c r="B750" s="40"/>
      <c r="C750" s="40"/>
      <c r="D750" s="40"/>
      <c r="E750" s="40"/>
      <c r="F750" s="40"/>
      <c r="G750" s="40"/>
      <c r="H750" s="272"/>
      <c r="I750" s="272"/>
      <c r="J750" s="272"/>
      <c r="K750" s="272"/>
      <c r="L750" s="272"/>
      <c r="M750" s="272"/>
      <c r="N750" s="272"/>
      <c r="O750" s="272"/>
      <c r="P750" s="272"/>
      <c r="Q750" s="272"/>
      <c r="R750" s="272"/>
      <c r="S750" s="272"/>
      <c r="T750" s="272"/>
      <c r="U750" s="272"/>
      <c r="V750" s="272"/>
      <c r="W750" s="272"/>
      <c r="X750" s="272"/>
      <c r="Y750" s="272"/>
      <c r="Z750" s="272"/>
    </row>
    <row r="751" spans="1:26" ht="15.75" customHeight="1">
      <c r="A751" s="40"/>
      <c r="B751" s="40"/>
      <c r="C751" s="40"/>
      <c r="D751" s="40"/>
      <c r="E751" s="40"/>
      <c r="F751" s="40"/>
      <c r="G751" s="40"/>
      <c r="H751" s="272"/>
      <c r="I751" s="272"/>
      <c r="J751" s="272"/>
      <c r="K751" s="272"/>
      <c r="L751" s="272"/>
      <c r="M751" s="272"/>
      <c r="N751" s="272"/>
      <c r="O751" s="272"/>
      <c r="P751" s="272"/>
      <c r="Q751" s="272"/>
      <c r="R751" s="272"/>
      <c r="S751" s="272"/>
      <c r="T751" s="272"/>
      <c r="U751" s="272"/>
      <c r="V751" s="272"/>
      <c r="W751" s="272"/>
      <c r="X751" s="272"/>
      <c r="Y751" s="272"/>
      <c r="Z751" s="272"/>
    </row>
    <row r="752" spans="1:26" ht="15.75" customHeight="1">
      <c r="A752" s="40"/>
      <c r="B752" s="40"/>
      <c r="C752" s="40"/>
      <c r="D752" s="40"/>
      <c r="E752" s="40"/>
      <c r="F752" s="40"/>
      <c r="G752" s="40"/>
      <c r="H752" s="272"/>
      <c r="I752" s="272"/>
      <c r="J752" s="272"/>
      <c r="K752" s="272"/>
      <c r="L752" s="272"/>
      <c r="M752" s="272"/>
      <c r="N752" s="272"/>
      <c r="O752" s="272"/>
      <c r="P752" s="272"/>
      <c r="Q752" s="272"/>
      <c r="R752" s="272"/>
      <c r="S752" s="272"/>
      <c r="T752" s="272"/>
      <c r="U752" s="272"/>
      <c r="V752" s="272"/>
      <c r="W752" s="272"/>
      <c r="X752" s="272"/>
      <c r="Y752" s="272"/>
      <c r="Z752" s="272"/>
    </row>
    <row r="753" spans="1:26" ht="15.75" customHeight="1">
      <c r="A753" s="40"/>
      <c r="B753" s="40"/>
      <c r="C753" s="40"/>
      <c r="D753" s="40"/>
      <c r="E753" s="40"/>
      <c r="F753" s="40"/>
      <c r="G753" s="40"/>
      <c r="H753" s="272"/>
      <c r="I753" s="272"/>
      <c r="J753" s="272"/>
      <c r="K753" s="272"/>
      <c r="L753" s="272"/>
      <c r="M753" s="272"/>
      <c r="N753" s="272"/>
      <c r="O753" s="272"/>
      <c r="P753" s="272"/>
      <c r="Q753" s="272"/>
      <c r="R753" s="272"/>
      <c r="S753" s="272"/>
      <c r="T753" s="272"/>
      <c r="U753" s="272"/>
      <c r="V753" s="272"/>
      <c r="W753" s="272"/>
      <c r="X753" s="272"/>
      <c r="Y753" s="272"/>
      <c r="Z753" s="272"/>
    </row>
    <row r="754" spans="1:26" ht="15.75" customHeight="1">
      <c r="A754" s="40"/>
      <c r="B754" s="40"/>
      <c r="C754" s="40"/>
      <c r="D754" s="40"/>
      <c r="E754" s="40"/>
      <c r="F754" s="40"/>
      <c r="G754" s="40"/>
      <c r="H754" s="272"/>
      <c r="I754" s="272"/>
      <c r="J754" s="272"/>
      <c r="K754" s="272"/>
      <c r="L754" s="272"/>
      <c r="M754" s="272"/>
      <c r="N754" s="272"/>
      <c r="O754" s="272"/>
      <c r="P754" s="272"/>
      <c r="Q754" s="272"/>
      <c r="R754" s="272"/>
      <c r="S754" s="272"/>
      <c r="T754" s="272"/>
      <c r="U754" s="272"/>
      <c r="V754" s="272"/>
      <c r="W754" s="272"/>
      <c r="X754" s="272"/>
      <c r="Y754" s="272"/>
      <c r="Z754" s="272"/>
    </row>
    <row r="755" spans="1:26" ht="15.75" customHeight="1">
      <c r="A755" s="40"/>
      <c r="B755" s="40"/>
      <c r="C755" s="40"/>
      <c r="D755" s="40"/>
      <c r="E755" s="40"/>
      <c r="F755" s="40"/>
      <c r="G755" s="40"/>
      <c r="H755" s="272"/>
      <c r="I755" s="272"/>
      <c r="J755" s="272"/>
      <c r="K755" s="272"/>
      <c r="L755" s="272"/>
      <c r="M755" s="272"/>
      <c r="N755" s="272"/>
      <c r="O755" s="272"/>
      <c r="P755" s="272"/>
      <c r="Q755" s="272"/>
      <c r="R755" s="272"/>
      <c r="S755" s="272"/>
      <c r="T755" s="272"/>
      <c r="U755" s="272"/>
      <c r="V755" s="272"/>
      <c r="W755" s="272"/>
      <c r="X755" s="272"/>
      <c r="Y755" s="272"/>
      <c r="Z755" s="272"/>
    </row>
    <row r="756" spans="1:26" ht="15.75" customHeight="1">
      <c r="A756" s="40"/>
      <c r="B756" s="40"/>
      <c r="C756" s="40"/>
      <c r="D756" s="40"/>
      <c r="E756" s="40"/>
      <c r="F756" s="40"/>
      <c r="G756" s="40"/>
      <c r="H756" s="272"/>
      <c r="I756" s="272"/>
      <c r="J756" s="272"/>
      <c r="K756" s="272"/>
      <c r="L756" s="272"/>
      <c r="M756" s="272"/>
      <c r="N756" s="272"/>
      <c r="O756" s="272"/>
      <c r="P756" s="272"/>
      <c r="Q756" s="272"/>
      <c r="R756" s="272"/>
      <c r="S756" s="272"/>
      <c r="T756" s="272"/>
      <c r="U756" s="272"/>
      <c r="V756" s="272"/>
      <c r="W756" s="272"/>
      <c r="X756" s="272"/>
      <c r="Y756" s="272"/>
      <c r="Z756" s="272"/>
    </row>
    <row r="757" spans="1:26" ht="15.75" customHeight="1">
      <c r="A757" s="40"/>
      <c r="B757" s="40"/>
      <c r="C757" s="40"/>
      <c r="D757" s="40"/>
      <c r="E757" s="40"/>
      <c r="F757" s="40"/>
      <c r="G757" s="40"/>
      <c r="H757" s="272"/>
      <c r="I757" s="272"/>
      <c r="J757" s="272"/>
      <c r="K757" s="272"/>
      <c r="L757" s="272"/>
      <c r="M757" s="272"/>
      <c r="N757" s="272"/>
      <c r="O757" s="272"/>
      <c r="P757" s="272"/>
      <c r="Q757" s="272"/>
      <c r="R757" s="272"/>
      <c r="S757" s="272"/>
      <c r="T757" s="272"/>
      <c r="U757" s="272"/>
      <c r="V757" s="272"/>
      <c r="W757" s="272"/>
      <c r="X757" s="272"/>
      <c r="Y757" s="272"/>
      <c r="Z757" s="272"/>
    </row>
    <row r="758" spans="1:26" ht="15.75" customHeight="1">
      <c r="A758" s="40"/>
      <c r="B758" s="40"/>
      <c r="C758" s="40"/>
      <c r="D758" s="40"/>
      <c r="E758" s="40"/>
      <c r="F758" s="40"/>
      <c r="G758" s="40"/>
      <c r="H758" s="272"/>
      <c r="I758" s="272"/>
      <c r="J758" s="272"/>
      <c r="K758" s="272"/>
      <c r="L758" s="272"/>
      <c r="M758" s="272"/>
      <c r="N758" s="272"/>
      <c r="O758" s="272"/>
      <c r="P758" s="272"/>
      <c r="Q758" s="272"/>
      <c r="R758" s="272"/>
      <c r="S758" s="272"/>
      <c r="T758" s="272"/>
      <c r="U758" s="272"/>
      <c r="V758" s="272"/>
      <c r="W758" s="272"/>
      <c r="X758" s="272"/>
      <c r="Y758" s="272"/>
      <c r="Z758" s="272"/>
    </row>
    <row r="759" spans="1:26" ht="15.75" customHeight="1">
      <c r="A759" s="40"/>
      <c r="B759" s="40"/>
      <c r="C759" s="40"/>
      <c r="D759" s="40"/>
      <c r="E759" s="40"/>
      <c r="F759" s="40"/>
      <c r="G759" s="40"/>
      <c r="H759" s="272"/>
      <c r="I759" s="272"/>
      <c r="J759" s="272"/>
      <c r="K759" s="272"/>
      <c r="L759" s="272"/>
      <c r="M759" s="272"/>
      <c r="N759" s="272"/>
      <c r="O759" s="272"/>
      <c r="P759" s="272"/>
      <c r="Q759" s="272"/>
      <c r="R759" s="272"/>
      <c r="S759" s="272"/>
      <c r="T759" s="272"/>
      <c r="U759" s="272"/>
      <c r="V759" s="272"/>
      <c r="W759" s="272"/>
      <c r="X759" s="272"/>
      <c r="Y759" s="272"/>
      <c r="Z759" s="272"/>
    </row>
    <row r="760" spans="1:26" ht="15.75" customHeight="1">
      <c r="A760" s="40"/>
      <c r="B760" s="40"/>
      <c r="C760" s="40"/>
      <c r="D760" s="40"/>
      <c r="E760" s="40"/>
      <c r="F760" s="40"/>
      <c r="G760" s="40"/>
      <c r="H760" s="272"/>
      <c r="I760" s="272"/>
      <c r="J760" s="272"/>
      <c r="K760" s="272"/>
      <c r="L760" s="272"/>
      <c r="M760" s="272"/>
      <c r="N760" s="272"/>
      <c r="O760" s="272"/>
      <c r="P760" s="272"/>
      <c r="Q760" s="272"/>
      <c r="R760" s="272"/>
      <c r="S760" s="272"/>
      <c r="T760" s="272"/>
      <c r="U760" s="272"/>
      <c r="V760" s="272"/>
      <c r="W760" s="272"/>
      <c r="X760" s="272"/>
      <c r="Y760" s="272"/>
      <c r="Z760" s="272"/>
    </row>
    <row r="761" spans="1:26" ht="15.75" customHeight="1">
      <c r="A761" s="40"/>
      <c r="B761" s="40"/>
      <c r="C761" s="40"/>
      <c r="D761" s="40"/>
      <c r="E761" s="40"/>
      <c r="F761" s="40"/>
      <c r="G761" s="40"/>
      <c r="H761" s="272"/>
      <c r="I761" s="272"/>
      <c r="J761" s="272"/>
      <c r="K761" s="272"/>
      <c r="L761" s="272"/>
      <c r="M761" s="272"/>
      <c r="N761" s="272"/>
      <c r="O761" s="272"/>
      <c r="P761" s="272"/>
      <c r="Q761" s="272"/>
      <c r="R761" s="272"/>
      <c r="S761" s="272"/>
      <c r="T761" s="272"/>
      <c r="U761" s="272"/>
      <c r="V761" s="272"/>
      <c r="W761" s="272"/>
      <c r="X761" s="272"/>
      <c r="Y761" s="272"/>
      <c r="Z761" s="272"/>
    </row>
    <row r="762" spans="1:26" ht="15.75" customHeight="1">
      <c r="A762" s="40"/>
      <c r="B762" s="40"/>
      <c r="C762" s="40"/>
      <c r="D762" s="40"/>
      <c r="E762" s="40"/>
      <c r="F762" s="40"/>
      <c r="G762" s="40"/>
      <c r="H762" s="272"/>
      <c r="I762" s="272"/>
      <c r="J762" s="272"/>
      <c r="K762" s="272"/>
      <c r="L762" s="272"/>
      <c r="M762" s="272"/>
      <c r="N762" s="272"/>
      <c r="O762" s="272"/>
      <c r="P762" s="272"/>
      <c r="Q762" s="272"/>
      <c r="R762" s="272"/>
      <c r="S762" s="272"/>
      <c r="T762" s="272"/>
      <c r="U762" s="272"/>
      <c r="V762" s="272"/>
      <c r="W762" s="272"/>
      <c r="X762" s="272"/>
      <c r="Y762" s="272"/>
      <c r="Z762" s="272"/>
    </row>
    <row r="763" spans="1:26" ht="15.75" customHeight="1">
      <c r="A763" s="40"/>
      <c r="B763" s="40"/>
      <c r="C763" s="40"/>
      <c r="D763" s="40"/>
      <c r="E763" s="40"/>
      <c r="F763" s="40"/>
      <c r="G763" s="40"/>
      <c r="H763" s="272"/>
      <c r="I763" s="272"/>
      <c r="J763" s="272"/>
      <c r="K763" s="272"/>
      <c r="L763" s="272"/>
      <c r="M763" s="272"/>
      <c r="N763" s="272"/>
      <c r="O763" s="272"/>
      <c r="P763" s="272"/>
      <c r="Q763" s="272"/>
      <c r="R763" s="272"/>
      <c r="S763" s="272"/>
      <c r="T763" s="272"/>
      <c r="U763" s="272"/>
      <c r="V763" s="272"/>
      <c r="W763" s="272"/>
      <c r="X763" s="272"/>
      <c r="Y763" s="272"/>
      <c r="Z763" s="272"/>
    </row>
    <row r="764" spans="1:26" ht="15.75" customHeight="1">
      <c r="A764" s="40"/>
      <c r="B764" s="40"/>
      <c r="C764" s="40"/>
      <c r="D764" s="40"/>
      <c r="E764" s="40"/>
      <c r="F764" s="40"/>
      <c r="G764" s="40"/>
      <c r="H764" s="272"/>
      <c r="I764" s="272"/>
      <c r="J764" s="272"/>
      <c r="K764" s="272"/>
      <c r="L764" s="272"/>
      <c r="M764" s="272"/>
      <c r="N764" s="272"/>
      <c r="O764" s="272"/>
      <c r="P764" s="272"/>
      <c r="Q764" s="272"/>
      <c r="R764" s="272"/>
      <c r="S764" s="272"/>
      <c r="T764" s="272"/>
      <c r="U764" s="272"/>
      <c r="V764" s="272"/>
      <c r="W764" s="272"/>
      <c r="X764" s="272"/>
      <c r="Y764" s="272"/>
      <c r="Z764" s="272"/>
    </row>
    <row r="765" spans="1:26" ht="15.75" customHeight="1">
      <c r="A765" s="40"/>
      <c r="B765" s="40"/>
      <c r="C765" s="40"/>
      <c r="D765" s="40"/>
      <c r="E765" s="40"/>
      <c r="F765" s="40"/>
      <c r="G765" s="40"/>
      <c r="H765" s="272"/>
      <c r="I765" s="272"/>
      <c r="J765" s="272"/>
      <c r="K765" s="272"/>
      <c r="L765" s="272"/>
      <c r="M765" s="272"/>
      <c r="N765" s="272"/>
      <c r="O765" s="272"/>
      <c r="P765" s="272"/>
      <c r="Q765" s="272"/>
      <c r="R765" s="272"/>
      <c r="S765" s="272"/>
      <c r="T765" s="272"/>
      <c r="U765" s="272"/>
      <c r="V765" s="272"/>
      <c r="W765" s="272"/>
      <c r="X765" s="272"/>
      <c r="Y765" s="272"/>
      <c r="Z765" s="272"/>
    </row>
    <row r="766" spans="1:26" ht="15.75" customHeight="1">
      <c r="A766" s="40"/>
      <c r="B766" s="40"/>
      <c r="C766" s="40"/>
      <c r="D766" s="40"/>
      <c r="E766" s="40"/>
      <c r="F766" s="40"/>
      <c r="G766" s="40"/>
      <c r="H766" s="272"/>
      <c r="I766" s="272"/>
      <c r="J766" s="272"/>
      <c r="K766" s="272"/>
      <c r="L766" s="272"/>
      <c r="M766" s="272"/>
      <c r="N766" s="272"/>
      <c r="O766" s="272"/>
      <c r="P766" s="272"/>
      <c r="Q766" s="272"/>
      <c r="R766" s="272"/>
      <c r="S766" s="272"/>
      <c r="T766" s="272"/>
      <c r="U766" s="272"/>
      <c r="V766" s="272"/>
      <c r="W766" s="272"/>
      <c r="X766" s="272"/>
      <c r="Y766" s="272"/>
      <c r="Z766" s="272"/>
    </row>
    <row r="767" spans="1:26" ht="15.75" customHeight="1">
      <c r="A767" s="40"/>
      <c r="B767" s="40"/>
      <c r="C767" s="40"/>
      <c r="D767" s="40"/>
      <c r="E767" s="40"/>
      <c r="F767" s="40"/>
      <c r="G767" s="40"/>
      <c r="H767" s="272"/>
      <c r="I767" s="272"/>
      <c r="J767" s="272"/>
      <c r="K767" s="272"/>
      <c r="L767" s="272"/>
      <c r="M767" s="272"/>
      <c r="N767" s="272"/>
      <c r="O767" s="272"/>
      <c r="P767" s="272"/>
      <c r="Q767" s="272"/>
      <c r="R767" s="272"/>
      <c r="S767" s="272"/>
      <c r="T767" s="272"/>
      <c r="U767" s="272"/>
      <c r="V767" s="272"/>
      <c r="W767" s="272"/>
      <c r="X767" s="272"/>
      <c r="Y767" s="272"/>
      <c r="Z767" s="272"/>
    </row>
    <row r="768" spans="1:26" ht="15.75" customHeight="1">
      <c r="A768" s="40"/>
      <c r="B768" s="40"/>
      <c r="C768" s="40"/>
      <c r="D768" s="40"/>
      <c r="E768" s="40"/>
      <c r="F768" s="40"/>
      <c r="G768" s="40"/>
      <c r="H768" s="272"/>
      <c r="I768" s="272"/>
      <c r="J768" s="272"/>
      <c r="K768" s="272"/>
      <c r="L768" s="272"/>
      <c r="M768" s="272"/>
      <c r="N768" s="272"/>
      <c r="O768" s="272"/>
      <c r="P768" s="272"/>
      <c r="Q768" s="272"/>
      <c r="R768" s="272"/>
      <c r="S768" s="272"/>
      <c r="T768" s="272"/>
      <c r="U768" s="272"/>
      <c r="V768" s="272"/>
      <c r="W768" s="272"/>
      <c r="X768" s="272"/>
      <c r="Y768" s="272"/>
      <c r="Z768" s="272"/>
    </row>
    <row r="769" spans="1:26" ht="15.75" customHeight="1">
      <c r="A769" s="40"/>
      <c r="B769" s="40"/>
      <c r="C769" s="40"/>
      <c r="D769" s="40"/>
      <c r="E769" s="40"/>
      <c r="F769" s="40"/>
      <c r="G769" s="40"/>
      <c r="H769" s="272"/>
      <c r="I769" s="272"/>
      <c r="J769" s="272"/>
      <c r="K769" s="272"/>
      <c r="L769" s="272"/>
      <c r="M769" s="272"/>
      <c r="N769" s="272"/>
      <c r="O769" s="272"/>
      <c r="P769" s="272"/>
      <c r="Q769" s="272"/>
      <c r="R769" s="272"/>
      <c r="S769" s="272"/>
      <c r="T769" s="272"/>
      <c r="U769" s="272"/>
      <c r="V769" s="272"/>
      <c r="W769" s="272"/>
      <c r="X769" s="272"/>
      <c r="Y769" s="272"/>
      <c r="Z769" s="272"/>
    </row>
    <row r="770" spans="1:26" ht="15.75" customHeight="1">
      <c r="A770" s="40"/>
      <c r="B770" s="40"/>
      <c r="C770" s="40"/>
      <c r="D770" s="40"/>
      <c r="E770" s="40"/>
      <c r="F770" s="40"/>
      <c r="G770" s="40"/>
      <c r="H770" s="272"/>
      <c r="I770" s="272"/>
      <c r="J770" s="272"/>
      <c r="K770" s="272"/>
      <c r="L770" s="272"/>
      <c r="M770" s="272"/>
      <c r="N770" s="272"/>
      <c r="O770" s="272"/>
      <c r="P770" s="272"/>
      <c r="Q770" s="272"/>
      <c r="R770" s="272"/>
      <c r="S770" s="272"/>
      <c r="T770" s="272"/>
      <c r="U770" s="272"/>
      <c r="V770" s="272"/>
      <c r="W770" s="272"/>
      <c r="X770" s="272"/>
      <c r="Y770" s="272"/>
      <c r="Z770" s="272"/>
    </row>
    <row r="771" spans="1:26" ht="15.75" customHeight="1">
      <c r="A771" s="40"/>
      <c r="B771" s="40"/>
      <c r="C771" s="40"/>
      <c r="D771" s="40"/>
      <c r="E771" s="40"/>
      <c r="F771" s="40"/>
      <c r="G771" s="40"/>
      <c r="H771" s="272"/>
      <c r="I771" s="272"/>
      <c r="J771" s="272"/>
      <c r="K771" s="272"/>
      <c r="L771" s="272"/>
      <c r="M771" s="272"/>
      <c r="N771" s="272"/>
      <c r="O771" s="272"/>
      <c r="P771" s="272"/>
      <c r="Q771" s="272"/>
      <c r="R771" s="272"/>
      <c r="S771" s="272"/>
      <c r="T771" s="272"/>
      <c r="U771" s="272"/>
      <c r="V771" s="272"/>
      <c r="W771" s="272"/>
      <c r="X771" s="272"/>
      <c r="Y771" s="272"/>
      <c r="Z771" s="272"/>
    </row>
    <row r="772" spans="1:26" ht="15.75" customHeight="1">
      <c r="A772" s="40"/>
      <c r="B772" s="40"/>
      <c r="C772" s="40"/>
      <c r="D772" s="40"/>
      <c r="E772" s="40"/>
      <c r="F772" s="40"/>
      <c r="G772" s="40"/>
      <c r="H772" s="272"/>
      <c r="I772" s="272"/>
      <c r="J772" s="272"/>
      <c r="K772" s="272"/>
      <c r="L772" s="272"/>
      <c r="M772" s="272"/>
      <c r="N772" s="272"/>
      <c r="O772" s="272"/>
      <c r="P772" s="272"/>
      <c r="Q772" s="272"/>
      <c r="R772" s="272"/>
      <c r="S772" s="272"/>
      <c r="T772" s="272"/>
      <c r="U772" s="272"/>
      <c r="V772" s="272"/>
      <c r="W772" s="272"/>
      <c r="X772" s="272"/>
      <c r="Y772" s="272"/>
      <c r="Z772" s="272"/>
    </row>
    <row r="773" spans="1:26" ht="15.75" customHeight="1">
      <c r="A773" s="40"/>
      <c r="B773" s="40"/>
      <c r="C773" s="40"/>
      <c r="D773" s="40"/>
      <c r="E773" s="40"/>
      <c r="F773" s="40"/>
      <c r="G773" s="40"/>
      <c r="H773" s="272"/>
      <c r="I773" s="272"/>
      <c r="J773" s="272"/>
      <c r="K773" s="272"/>
      <c r="L773" s="272"/>
      <c r="M773" s="272"/>
      <c r="N773" s="272"/>
      <c r="O773" s="272"/>
      <c r="P773" s="272"/>
      <c r="Q773" s="272"/>
      <c r="R773" s="272"/>
      <c r="S773" s="272"/>
      <c r="T773" s="272"/>
      <c r="U773" s="272"/>
      <c r="V773" s="272"/>
      <c r="W773" s="272"/>
      <c r="X773" s="272"/>
      <c r="Y773" s="272"/>
      <c r="Z773" s="272"/>
    </row>
    <row r="774" spans="1:26" ht="15.75" customHeight="1">
      <c r="A774" s="40"/>
      <c r="B774" s="40"/>
      <c r="C774" s="40"/>
      <c r="D774" s="40"/>
      <c r="E774" s="40"/>
      <c r="F774" s="40"/>
      <c r="G774" s="40"/>
      <c r="H774" s="272"/>
      <c r="I774" s="272"/>
      <c r="J774" s="272"/>
      <c r="K774" s="272"/>
      <c r="L774" s="272"/>
      <c r="M774" s="272"/>
      <c r="N774" s="272"/>
      <c r="O774" s="272"/>
      <c r="P774" s="272"/>
      <c r="Q774" s="272"/>
      <c r="R774" s="272"/>
      <c r="S774" s="272"/>
      <c r="T774" s="272"/>
      <c r="U774" s="272"/>
      <c r="V774" s="272"/>
      <c r="W774" s="272"/>
      <c r="X774" s="272"/>
      <c r="Y774" s="272"/>
      <c r="Z774" s="272"/>
    </row>
    <row r="775" spans="1:26" ht="15.75" customHeight="1">
      <c r="A775" s="40"/>
      <c r="B775" s="40"/>
      <c r="C775" s="40"/>
      <c r="D775" s="40"/>
      <c r="E775" s="40"/>
      <c r="F775" s="40"/>
      <c r="G775" s="40"/>
      <c r="H775" s="272"/>
      <c r="I775" s="272"/>
      <c r="J775" s="272"/>
      <c r="K775" s="272"/>
      <c r="L775" s="272"/>
      <c r="M775" s="272"/>
      <c r="N775" s="272"/>
      <c r="O775" s="272"/>
      <c r="P775" s="272"/>
      <c r="Q775" s="272"/>
      <c r="R775" s="272"/>
      <c r="S775" s="272"/>
      <c r="T775" s="272"/>
      <c r="U775" s="272"/>
      <c r="V775" s="272"/>
      <c r="W775" s="272"/>
      <c r="X775" s="272"/>
      <c r="Y775" s="272"/>
      <c r="Z775" s="272"/>
    </row>
    <row r="776" spans="1:26" ht="15.75" customHeight="1">
      <c r="A776" s="40"/>
      <c r="B776" s="40"/>
      <c r="C776" s="40"/>
      <c r="D776" s="40"/>
      <c r="E776" s="40"/>
      <c r="F776" s="40"/>
      <c r="G776" s="40"/>
      <c r="H776" s="272"/>
      <c r="I776" s="272"/>
      <c r="J776" s="272"/>
      <c r="K776" s="272"/>
      <c r="L776" s="272"/>
      <c r="M776" s="272"/>
      <c r="N776" s="272"/>
      <c r="O776" s="272"/>
      <c r="P776" s="272"/>
      <c r="Q776" s="272"/>
      <c r="R776" s="272"/>
      <c r="S776" s="272"/>
      <c r="T776" s="272"/>
      <c r="U776" s="272"/>
      <c r="V776" s="272"/>
      <c r="W776" s="272"/>
      <c r="X776" s="272"/>
      <c r="Y776" s="272"/>
      <c r="Z776" s="272"/>
    </row>
    <row r="777" spans="1:26" ht="15.75" customHeight="1">
      <c r="A777" s="40"/>
      <c r="B777" s="40"/>
      <c r="C777" s="40"/>
      <c r="D777" s="40"/>
      <c r="E777" s="40"/>
      <c r="F777" s="40"/>
      <c r="G777" s="40"/>
      <c r="H777" s="272"/>
      <c r="I777" s="272"/>
      <c r="J777" s="272"/>
      <c r="K777" s="272"/>
      <c r="L777" s="272"/>
      <c r="M777" s="272"/>
      <c r="N777" s="272"/>
      <c r="O777" s="272"/>
      <c r="P777" s="272"/>
      <c r="Q777" s="272"/>
      <c r="R777" s="272"/>
      <c r="S777" s="272"/>
      <c r="T777" s="272"/>
      <c r="U777" s="272"/>
      <c r="V777" s="272"/>
      <c r="W777" s="272"/>
      <c r="X777" s="272"/>
      <c r="Y777" s="272"/>
      <c r="Z777" s="272"/>
    </row>
    <row r="778" spans="1:26" ht="15.75" customHeight="1">
      <c r="A778" s="40"/>
      <c r="B778" s="40"/>
      <c r="C778" s="40"/>
      <c r="D778" s="40"/>
      <c r="E778" s="40"/>
      <c r="F778" s="40"/>
      <c r="G778" s="40"/>
      <c r="H778" s="272"/>
      <c r="I778" s="272"/>
      <c r="J778" s="272"/>
      <c r="K778" s="272"/>
      <c r="L778" s="272"/>
      <c r="M778" s="272"/>
      <c r="N778" s="272"/>
      <c r="O778" s="272"/>
      <c r="P778" s="272"/>
      <c r="Q778" s="272"/>
      <c r="R778" s="272"/>
      <c r="S778" s="272"/>
      <c r="T778" s="272"/>
      <c r="U778" s="272"/>
      <c r="V778" s="272"/>
      <c r="W778" s="272"/>
      <c r="X778" s="272"/>
      <c r="Y778" s="272"/>
      <c r="Z778" s="272"/>
    </row>
    <row r="779" spans="1:26" ht="15.75" customHeight="1">
      <c r="A779" s="40"/>
      <c r="B779" s="40"/>
      <c r="C779" s="40"/>
      <c r="D779" s="40"/>
      <c r="E779" s="40"/>
      <c r="F779" s="40"/>
      <c r="G779" s="40"/>
      <c r="H779" s="272"/>
      <c r="I779" s="272"/>
      <c r="J779" s="272"/>
      <c r="K779" s="272"/>
      <c r="L779" s="272"/>
      <c r="M779" s="272"/>
      <c r="N779" s="272"/>
      <c r="O779" s="272"/>
      <c r="P779" s="272"/>
      <c r="Q779" s="272"/>
      <c r="R779" s="272"/>
      <c r="S779" s="272"/>
      <c r="T779" s="272"/>
      <c r="U779" s="272"/>
      <c r="V779" s="272"/>
      <c r="W779" s="272"/>
      <c r="X779" s="272"/>
      <c r="Y779" s="272"/>
      <c r="Z779" s="272"/>
    </row>
    <row r="780" spans="1:26" ht="15.75" customHeight="1">
      <c r="A780" s="40"/>
      <c r="B780" s="40"/>
      <c r="C780" s="40"/>
      <c r="D780" s="40"/>
      <c r="E780" s="40"/>
      <c r="F780" s="40"/>
      <c r="G780" s="40"/>
      <c r="H780" s="272"/>
      <c r="I780" s="272"/>
      <c r="J780" s="272"/>
      <c r="K780" s="272"/>
      <c r="L780" s="272"/>
      <c r="M780" s="272"/>
      <c r="N780" s="272"/>
      <c r="O780" s="272"/>
      <c r="P780" s="272"/>
      <c r="Q780" s="272"/>
      <c r="R780" s="272"/>
      <c r="S780" s="272"/>
      <c r="T780" s="272"/>
      <c r="U780" s="272"/>
      <c r="V780" s="272"/>
      <c r="W780" s="272"/>
      <c r="X780" s="272"/>
      <c r="Y780" s="272"/>
      <c r="Z780" s="272"/>
    </row>
    <row r="781" spans="1:26" ht="15.75" customHeight="1">
      <c r="A781" s="40"/>
      <c r="B781" s="40"/>
      <c r="C781" s="40"/>
      <c r="D781" s="40"/>
      <c r="E781" s="40"/>
      <c r="F781" s="40"/>
      <c r="G781" s="40"/>
      <c r="H781" s="272"/>
      <c r="I781" s="272"/>
      <c r="J781" s="272"/>
      <c r="K781" s="272"/>
      <c r="L781" s="272"/>
      <c r="M781" s="272"/>
      <c r="N781" s="272"/>
      <c r="O781" s="272"/>
      <c r="P781" s="272"/>
      <c r="Q781" s="272"/>
      <c r="R781" s="272"/>
      <c r="S781" s="272"/>
      <c r="T781" s="272"/>
      <c r="U781" s="272"/>
      <c r="V781" s="272"/>
      <c r="W781" s="272"/>
      <c r="X781" s="272"/>
      <c r="Y781" s="272"/>
      <c r="Z781" s="272"/>
    </row>
    <row r="782" spans="1:26" ht="15.75" customHeight="1">
      <c r="A782" s="40"/>
      <c r="B782" s="40"/>
      <c r="C782" s="40"/>
      <c r="D782" s="40"/>
      <c r="E782" s="40"/>
      <c r="F782" s="40"/>
      <c r="G782" s="40"/>
      <c r="H782" s="272"/>
      <c r="I782" s="272"/>
      <c r="J782" s="272"/>
      <c r="K782" s="272"/>
      <c r="L782" s="272"/>
      <c r="M782" s="272"/>
      <c r="N782" s="272"/>
      <c r="O782" s="272"/>
      <c r="P782" s="272"/>
      <c r="Q782" s="272"/>
      <c r="R782" s="272"/>
      <c r="S782" s="272"/>
      <c r="T782" s="272"/>
      <c r="U782" s="272"/>
      <c r="V782" s="272"/>
      <c r="W782" s="272"/>
      <c r="X782" s="272"/>
      <c r="Y782" s="272"/>
      <c r="Z782" s="272"/>
    </row>
    <row r="783" spans="1:26" ht="15.75" customHeight="1">
      <c r="A783" s="40"/>
      <c r="B783" s="40"/>
      <c r="C783" s="40"/>
      <c r="D783" s="40"/>
      <c r="E783" s="40"/>
      <c r="F783" s="40"/>
      <c r="G783" s="40"/>
      <c r="H783" s="272"/>
      <c r="I783" s="272"/>
      <c r="J783" s="272"/>
      <c r="K783" s="272"/>
      <c r="L783" s="272"/>
      <c r="M783" s="272"/>
      <c r="N783" s="272"/>
      <c r="O783" s="272"/>
      <c r="P783" s="272"/>
      <c r="Q783" s="272"/>
      <c r="R783" s="272"/>
      <c r="S783" s="272"/>
      <c r="T783" s="272"/>
      <c r="U783" s="272"/>
      <c r="V783" s="272"/>
      <c r="W783" s="272"/>
      <c r="X783" s="272"/>
      <c r="Y783" s="272"/>
      <c r="Z783" s="272"/>
    </row>
    <row r="784" spans="1:26" ht="15.75" customHeight="1">
      <c r="A784" s="40"/>
      <c r="B784" s="40"/>
      <c r="C784" s="40"/>
      <c r="D784" s="40"/>
      <c r="E784" s="40"/>
      <c r="F784" s="40"/>
      <c r="G784" s="40"/>
      <c r="H784" s="272"/>
      <c r="I784" s="272"/>
      <c r="J784" s="272"/>
      <c r="K784" s="272"/>
      <c r="L784" s="272"/>
      <c r="M784" s="272"/>
      <c r="N784" s="272"/>
      <c r="O784" s="272"/>
      <c r="P784" s="272"/>
      <c r="Q784" s="272"/>
      <c r="R784" s="272"/>
      <c r="S784" s="272"/>
      <c r="T784" s="272"/>
      <c r="U784" s="272"/>
      <c r="V784" s="272"/>
      <c r="W784" s="272"/>
      <c r="X784" s="272"/>
      <c r="Y784" s="272"/>
      <c r="Z784" s="272"/>
    </row>
    <row r="785" spans="1:26" ht="15.75" customHeight="1">
      <c r="A785" s="40"/>
      <c r="B785" s="40"/>
      <c r="C785" s="40"/>
      <c r="D785" s="40"/>
      <c r="E785" s="40"/>
      <c r="F785" s="40"/>
      <c r="G785" s="40"/>
      <c r="H785" s="272"/>
      <c r="I785" s="272"/>
      <c r="J785" s="272"/>
      <c r="K785" s="272"/>
      <c r="L785" s="272"/>
      <c r="M785" s="272"/>
      <c r="N785" s="272"/>
      <c r="O785" s="272"/>
      <c r="P785" s="272"/>
      <c r="Q785" s="272"/>
      <c r="R785" s="272"/>
      <c r="S785" s="272"/>
      <c r="T785" s="272"/>
      <c r="U785" s="272"/>
      <c r="V785" s="272"/>
      <c r="W785" s="272"/>
      <c r="X785" s="272"/>
      <c r="Y785" s="272"/>
      <c r="Z785" s="272"/>
    </row>
    <row r="786" spans="1:26" ht="15.75" customHeight="1">
      <c r="A786" s="40"/>
      <c r="B786" s="40"/>
      <c r="C786" s="40"/>
      <c r="D786" s="40"/>
      <c r="E786" s="40"/>
      <c r="F786" s="40"/>
      <c r="G786" s="40"/>
      <c r="H786" s="272"/>
      <c r="I786" s="272"/>
      <c r="J786" s="272"/>
      <c r="K786" s="272"/>
      <c r="L786" s="272"/>
      <c r="M786" s="272"/>
      <c r="N786" s="272"/>
      <c r="O786" s="272"/>
      <c r="P786" s="272"/>
      <c r="Q786" s="272"/>
      <c r="R786" s="272"/>
      <c r="S786" s="272"/>
      <c r="T786" s="272"/>
      <c r="U786" s="272"/>
      <c r="V786" s="272"/>
      <c r="W786" s="272"/>
      <c r="X786" s="272"/>
      <c r="Y786" s="272"/>
      <c r="Z786" s="272"/>
    </row>
    <row r="787" spans="1:26" ht="15.75" customHeight="1">
      <c r="A787" s="40"/>
      <c r="B787" s="40"/>
      <c r="C787" s="40"/>
      <c r="D787" s="40"/>
      <c r="E787" s="40"/>
      <c r="F787" s="40"/>
      <c r="G787" s="40"/>
      <c r="H787" s="272"/>
      <c r="I787" s="272"/>
      <c r="J787" s="272"/>
      <c r="K787" s="272"/>
      <c r="L787" s="272"/>
      <c r="M787" s="272"/>
      <c r="N787" s="272"/>
      <c r="O787" s="272"/>
      <c r="P787" s="272"/>
      <c r="Q787" s="272"/>
      <c r="R787" s="272"/>
      <c r="S787" s="272"/>
      <c r="T787" s="272"/>
      <c r="U787" s="272"/>
      <c r="V787" s="272"/>
      <c r="W787" s="272"/>
      <c r="X787" s="272"/>
      <c r="Y787" s="272"/>
      <c r="Z787" s="272"/>
    </row>
    <row r="788" spans="1:26" ht="15.75" customHeight="1">
      <c r="A788" s="40"/>
      <c r="B788" s="40"/>
      <c r="C788" s="40"/>
      <c r="D788" s="40"/>
      <c r="E788" s="40"/>
      <c r="F788" s="40"/>
      <c r="G788" s="40"/>
      <c r="H788" s="272"/>
      <c r="I788" s="272"/>
      <c r="J788" s="272"/>
      <c r="K788" s="272"/>
      <c r="L788" s="272"/>
      <c r="M788" s="272"/>
      <c r="N788" s="272"/>
      <c r="O788" s="272"/>
      <c r="P788" s="272"/>
      <c r="Q788" s="272"/>
      <c r="R788" s="272"/>
      <c r="S788" s="272"/>
      <c r="T788" s="272"/>
      <c r="U788" s="272"/>
      <c r="V788" s="272"/>
      <c r="W788" s="272"/>
      <c r="X788" s="272"/>
      <c r="Y788" s="272"/>
      <c r="Z788" s="272"/>
    </row>
    <row r="789" spans="1:26" ht="15.75" customHeight="1">
      <c r="A789" s="40"/>
      <c r="B789" s="40"/>
      <c r="C789" s="40"/>
      <c r="D789" s="40"/>
      <c r="E789" s="40"/>
      <c r="F789" s="40"/>
      <c r="G789" s="40"/>
      <c r="H789" s="272"/>
      <c r="I789" s="272"/>
      <c r="J789" s="272"/>
      <c r="K789" s="272"/>
      <c r="L789" s="272"/>
      <c r="M789" s="272"/>
      <c r="N789" s="272"/>
      <c r="O789" s="272"/>
      <c r="P789" s="272"/>
      <c r="Q789" s="272"/>
      <c r="R789" s="272"/>
      <c r="S789" s="272"/>
      <c r="T789" s="272"/>
      <c r="U789" s="272"/>
      <c r="V789" s="272"/>
      <c r="W789" s="272"/>
      <c r="X789" s="272"/>
      <c r="Y789" s="272"/>
      <c r="Z789" s="272"/>
    </row>
    <row r="790" spans="1:26" ht="15.75" customHeight="1">
      <c r="A790" s="40"/>
      <c r="B790" s="40"/>
      <c r="C790" s="40"/>
      <c r="D790" s="40"/>
      <c r="E790" s="40"/>
      <c r="F790" s="40"/>
      <c r="G790" s="40"/>
      <c r="H790" s="272"/>
      <c r="I790" s="272"/>
      <c r="J790" s="272"/>
      <c r="K790" s="272"/>
      <c r="L790" s="272"/>
      <c r="M790" s="272"/>
      <c r="N790" s="272"/>
      <c r="O790" s="272"/>
      <c r="P790" s="272"/>
      <c r="Q790" s="272"/>
      <c r="R790" s="272"/>
      <c r="S790" s="272"/>
      <c r="T790" s="272"/>
      <c r="U790" s="272"/>
      <c r="V790" s="272"/>
      <c r="W790" s="272"/>
      <c r="X790" s="272"/>
      <c r="Y790" s="272"/>
      <c r="Z790" s="272"/>
    </row>
    <row r="791" spans="1:26" ht="15.75" customHeight="1">
      <c r="A791" s="40"/>
      <c r="B791" s="40"/>
      <c r="C791" s="40"/>
      <c r="D791" s="40"/>
      <c r="E791" s="40"/>
      <c r="F791" s="40"/>
      <c r="G791" s="40"/>
      <c r="H791" s="272"/>
      <c r="I791" s="272"/>
      <c r="J791" s="272"/>
      <c r="K791" s="272"/>
      <c r="L791" s="272"/>
      <c r="M791" s="272"/>
      <c r="N791" s="272"/>
      <c r="O791" s="272"/>
      <c r="P791" s="272"/>
      <c r="Q791" s="272"/>
      <c r="R791" s="272"/>
      <c r="S791" s="272"/>
      <c r="T791" s="272"/>
      <c r="U791" s="272"/>
      <c r="V791" s="272"/>
      <c r="W791" s="272"/>
      <c r="X791" s="272"/>
      <c r="Y791" s="272"/>
      <c r="Z791" s="272"/>
    </row>
    <row r="792" spans="1:26" ht="15.75" customHeight="1">
      <c r="A792" s="40"/>
      <c r="B792" s="40"/>
      <c r="C792" s="40"/>
      <c r="D792" s="40"/>
      <c r="E792" s="40"/>
      <c r="F792" s="40"/>
      <c r="G792" s="40"/>
      <c r="H792" s="272"/>
      <c r="I792" s="272"/>
      <c r="J792" s="272"/>
      <c r="K792" s="272"/>
      <c r="L792" s="272"/>
      <c r="M792" s="272"/>
      <c r="N792" s="272"/>
      <c r="O792" s="272"/>
      <c r="P792" s="272"/>
      <c r="Q792" s="272"/>
      <c r="R792" s="272"/>
      <c r="S792" s="272"/>
      <c r="T792" s="272"/>
      <c r="U792" s="272"/>
      <c r="V792" s="272"/>
      <c r="W792" s="272"/>
      <c r="X792" s="272"/>
      <c r="Y792" s="272"/>
      <c r="Z792" s="272"/>
    </row>
    <row r="793" spans="1:26" ht="15.75" customHeight="1">
      <c r="A793" s="40"/>
      <c r="B793" s="40"/>
      <c r="C793" s="40"/>
      <c r="D793" s="40"/>
      <c r="E793" s="40"/>
      <c r="F793" s="40"/>
      <c r="G793" s="40"/>
      <c r="H793" s="272"/>
      <c r="I793" s="272"/>
      <c r="J793" s="272"/>
      <c r="K793" s="272"/>
      <c r="L793" s="272"/>
      <c r="M793" s="272"/>
      <c r="N793" s="272"/>
      <c r="O793" s="272"/>
      <c r="P793" s="272"/>
      <c r="Q793" s="272"/>
      <c r="R793" s="272"/>
      <c r="S793" s="272"/>
      <c r="T793" s="272"/>
      <c r="U793" s="272"/>
      <c r="V793" s="272"/>
      <c r="W793" s="272"/>
      <c r="X793" s="272"/>
      <c r="Y793" s="272"/>
      <c r="Z793" s="272"/>
    </row>
    <row r="794" spans="1:26" ht="15.75" customHeight="1">
      <c r="A794" s="40"/>
      <c r="B794" s="40"/>
      <c r="C794" s="40"/>
      <c r="D794" s="40"/>
      <c r="E794" s="40"/>
      <c r="F794" s="40"/>
      <c r="G794" s="40"/>
      <c r="H794" s="272"/>
      <c r="I794" s="272"/>
      <c r="J794" s="272"/>
      <c r="K794" s="272"/>
      <c r="L794" s="272"/>
      <c r="M794" s="272"/>
      <c r="N794" s="272"/>
      <c r="O794" s="272"/>
      <c r="P794" s="272"/>
      <c r="Q794" s="272"/>
      <c r="R794" s="272"/>
      <c r="S794" s="272"/>
      <c r="T794" s="272"/>
      <c r="U794" s="272"/>
      <c r="V794" s="272"/>
      <c r="W794" s="272"/>
      <c r="X794" s="272"/>
      <c r="Y794" s="272"/>
      <c r="Z794" s="272"/>
    </row>
    <row r="795" spans="1:26" ht="15.75" customHeight="1">
      <c r="A795" s="40"/>
      <c r="B795" s="40"/>
      <c r="C795" s="40"/>
      <c r="D795" s="40"/>
      <c r="E795" s="40"/>
      <c r="F795" s="40"/>
      <c r="G795" s="40"/>
      <c r="H795" s="272"/>
      <c r="I795" s="272"/>
      <c r="J795" s="272"/>
      <c r="K795" s="272"/>
      <c r="L795" s="272"/>
      <c r="M795" s="272"/>
      <c r="N795" s="272"/>
      <c r="O795" s="272"/>
      <c r="P795" s="272"/>
      <c r="Q795" s="272"/>
      <c r="R795" s="272"/>
      <c r="S795" s="272"/>
      <c r="T795" s="272"/>
      <c r="U795" s="272"/>
      <c r="V795" s="272"/>
      <c r="W795" s="272"/>
      <c r="X795" s="272"/>
      <c r="Y795" s="272"/>
      <c r="Z795" s="272"/>
    </row>
    <row r="796" spans="1:26" ht="15.75" customHeight="1">
      <c r="A796" s="40"/>
      <c r="B796" s="40"/>
      <c r="C796" s="40"/>
      <c r="D796" s="40"/>
      <c r="E796" s="40"/>
      <c r="F796" s="40"/>
      <c r="G796" s="40"/>
      <c r="H796" s="272"/>
      <c r="I796" s="272"/>
      <c r="J796" s="272"/>
      <c r="K796" s="272"/>
      <c r="L796" s="272"/>
      <c r="M796" s="272"/>
      <c r="N796" s="272"/>
      <c r="O796" s="272"/>
      <c r="P796" s="272"/>
      <c r="Q796" s="272"/>
      <c r="R796" s="272"/>
      <c r="S796" s="272"/>
      <c r="T796" s="272"/>
      <c r="U796" s="272"/>
      <c r="V796" s="272"/>
      <c r="W796" s="272"/>
      <c r="X796" s="272"/>
      <c r="Y796" s="272"/>
      <c r="Z796" s="272"/>
    </row>
    <row r="797" spans="1:26" ht="15.75" customHeight="1">
      <c r="A797" s="40"/>
      <c r="B797" s="40"/>
      <c r="C797" s="40"/>
      <c r="D797" s="40"/>
      <c r="E797" s="40"/>
      <c r="F797" s="40"/>
      <c r="G797" s="40"/>
      <c r="H797" s="272"/>
      <c r="I797" s="272"/>
      <c r="J797" s="272"/>
      <c r="K797" s="272"/>
      <c r="L797" s="272"/>
      <c r="M797" s="272"/>
      <c r="N797" s="272"/>
      <c r="O797" s="272"/>
      <c r="P797" s="272"/>
      <c r="Q797" s="272"/>
      <c r="R797" s="272"/>
      <c r="S797" s="272"/>
      <c r="T797" s="272"/>
      <c r="U797" s="272"/>
      <c r="V797" s="272"/>
      <c r="W797" s="272"/>
      <c r="X797" s="272"/>
      <c r="Y797" s="272"/>
      <c r="Z797" s="272"/>
    </row>
    <row r="798" spans="1:26" ht="15.75" customHeight="1">
      <c r="A798" s="40"/>
      <c r="B798" s="40"/>
      <c r="C798" s="40"/>
      <c r="D798" s="40"/>
      <c r="E798" s="40"/>
      <c r="F798" s="40"/>
      <c r="G798" s="40"/>
      <c r="H798" s="272"/>
      <c r="I798" s="272"/>
      <c r="J798" s="272"/>
      <c r="K798" s="272"/>
      <c r="L798" s="272"/>
      <c r="M798" s="272"/>
      <c r="N798" s="272"/>
      <c r="O798" s="272"/>
      <c r="P798" s="272"/>
      <c r="Q798" s="272"/>
      <c r="R798" s="272"/>
      <c r="S798" s="272"/>
      <c r="T798" s="272"/>
      <c r="U798" s="272"/>
      <c r="V798" s="272"/>
      <c r="W798" s="272"/>
      <c r="X798" s="272"/>
      <c r="Y798" s="272"/>
      <c r="Z798" s="272"/>
    </row>
    <row r="799" spans="1:26" ht="15.75" customHeight="1">
      <c r="A799" s="40"/>
      <c r="B799" s="40"/>
      <c r="C799" s="40"/>
      <c r="D799" s="40"/>
      <c r="E799" s="40"/>
      <c r="F799" s="40"/>
      <c r="G799" s="40"/>
      <c r="H799" s="272"/>
      <c r="I799" s="272"/>
      <c r="J799" s="272"/>
      <c r="K799" s="272"/>
      <c r="L799" s="272"/>
      <c r="M799" s="272"/>
      <c r="N799" s="272"/>
      <c r="O799" s="272"/>
      <c r="P799" s="272"/>
      <c r="Q799" s="272"/>
      <c r="R799" s="272"/>
      <c r="S799" s="272"/>
      <c r="T799" s="272"/>
      <c r="U799" s="272"/>
      <c r="V799" s="272"/>
      <c r="W799" s="272"/>
      <c r="X799" s="272"/>
      <c r="Y799" s="272"/>
      <c r="Z799" s="272"/>
    </row>
    <row r="800" spans="1:26" ht="15.75" customHeight="1">
      <c r="A800" s="40"/>
      <c r="B800" s="40"/>
      <c r="C800" s="40"/>
      <c r="D800" s="40"/>
      <c r="E800" s="40"/>
      <c r="F800" s="40"/>
      <c r="G800" s="40"/>
      <c r="H800" s="272"/>
      <c r="I800" s="272"/>
      <c r="J800" s="272"/>
      <c r="K800" s="272"/>
      <c r="L800" s="272"/>
      <c r="M800" s="272"/>
      <c r="N800" s="272"/>
      <c r="O800" s="272"/>
      <c r="P800" s="272"/>
      <c r="Q800" s="272"/>
      <c r="R800" s="272"/>
      <c r="S800" s="272"/>
      <c r="T800" s="272"/>
      <c r="U800" s="272"/>
      <c r="V800" s="272"/>
      <c r="W800" s="272"/>
      <c r="X800" s="272"/>
      <c r="Y800" s="272"/>
      <c r="Z800" s="272"/>
    </row>
    <row r="801" spans="1:26" ht="15.75" customHeight="1">
      <c r="A801" s="40"/>
      <c r="B801" s="40"/>
      <c r="C801" s="40"/>
      <c r="D801" s="40"/>
      <c r="E801" s="40"/>
      <c r="F801" s="40"/>
      <c r="G801" s="40"/>
      <c r="H801" s="272"/>
      <c r="I801" s="272"/>
      <c r="J801" s="272"/>
      <c r="K801" s="272"/>
      <c r="L801" s="272"/>
      <c r="M801" s="272"/>
      <c r="N801" s="272"/>
      <c r="O801" s="272"/>
      <c r="P801" s="272"/>
      <c r="Q801" s="272"/>
      <c r="R801" s="272"/>
      <c r="S801" s="272"/>
      <c r="T801" s="272"/>
      <c r="U801" s="272"/>
      <c r="V801" s="272"/>
      <c r="W801" s="272"/>
      <c r="X801" s="272"/>
      <c r="Y801" s="272"/>
      <c r="Z801" s="272"/>
    </row>
    <row r="802" spans="1:26" ht="15.75" customHeight="1">
      <c r="A802" s="40"/>
      <c r="B802" s="40"/>
      <c r="C802" s="40"/>
      <c r="D802" s="40"/>
      <c r="E802" s="40"/>
      <c r="F802" s="40"/>
      <c r="G802" s="40"/>
      <c r="H802" s="272"/>
      <c r="I802" s="272"/>
      <c r="J802" s="272"/>
      <c r="K802" s="272"/>
      <c r="L802" s="272"/>
      <c r="M802" s="272"/>
      <c r="N802" s="272"/>
      <c r="O802" s="272"/>
      <c r="P802" s="272"/>
      <c r="Q802" s="272"/>
      <c r="R802" s="272"/>
      <c r="S802" s="272"/>
      <c r="T802" s="272"/>
      <c r="U802" s="272"/>
      <c r="V802" s="272"/>
      <c r="W802" s="272"/>
      <c r="X802" s="272"/>
      <c r="Y802" s="272"/>
      <c r="Z802" s="272"/>
    </row>
    <row r="803" spans="1:26" ht="15.75" customHeight="1">
      <c r="A803" s="40"/>
      <c r="B803" s="40"/>
      <c r="C803" s="40"/>
      <c r="D803" s="40"/>
      <c r="E803" s="40"/>
      <c r="F803" s="40"/>
      <c r="G803" s="40"/>
      <c r="H803" s="272"/>
      <c r="I803" s="272"/>
      <c r="J803" s="272"/>
      <c r="K803" s="272"/>
      <c r="L803" s="272"/>
      <c r="M803" s="272"/>
      <c r="N803" s="272"/>
      <c r="O803" s="272"/>
      <c r="P803" s="272"/>
      <c r="Q803" s="272"/>
      <c r="R803" s="272"/>
      <c r="S803" s="272"/>
      <c r="T803" s="272"/>
      <c r="U803" s="272"/>
      <c r="V803" s="272"/>
      <c r="W803" s="272"/>
      <c r="X803" s="272"/>
      <c r="Y803" s="272"/>
      <c r="Z803" s="272"/>
    </row>
    <row r="804" spans="1:26" ht="15.75" customHeight="1">
      <c r="A804" s="40"/>
      <c r="B804" s="40"/>
      <c r="C804" s="40"/>
      <c r="D804" s="40"/>
      <c r="E804" s="40"/>
      <c r="F804" s="40"/>
      <c r="G804" s="40"/>
      <c r="H804" s="272"/>
      <c r="I804" s="272"/>
      <c r="J804" s="272"/>
      <c r="K804" s="272"/>
      <c r="L804" s="272"/>
      <c r="M804" s="272"/>
      <c r="N804" s="272"/>
      <c r="O804" s="272"/>
      <c r="P804" s="272"/>
      <c r="Q804" s="272"/>
      <c r="R804" s="272"/>
      <c r="S804" s="272"/>
      <c r="T804" s="272"/>
      <c r="U804" s="272"/>
      <c r="V804" s="272"/>
      <c r="W804" s="272"/>
      <c r="X804" s="272"/>
      <c r="Y804" s="272"/>
      <c r="Z804" s="272"/>
    </row>
    <row r="805" spans="1:26" ht="15.75" customHeight="1">
      <c r="A805" s="40"/>
      <c r="B805" s="40"/>
      <c r="C805" s="40"/>
      <c r="D805" s="40"/>
      <c r="E805" s="40"/>
      <c r="F805" s="40"/>
      <c r="G805" s="40"/>
      <c r="H805" s="272"/>
      <c r="I805" s="272"/>
      <c r="J805" s="272"/>
      <c r="K805" s="272"/>
      <c r="L805" s="272"/>
      <c r="M805" s="272"/>
      <c r="N805" s="272"/>
      <c r="O805" s="272"/>
      <c r="P805" s="272"/>
      <c r="Q805" s="272"/>
      <c r="R805" s="272"/>
      <c r="S805" s="272"/>
      <c r="T805" s="272"/>
      <c r="U805" s="272"/>
      <c r="V805" s="272"/>
      <c r="W805" s="272"/>
      <c r="X805" s="272"/>
      <c r="Y805" s="272"/>
      <c r="Z805" s="272"/>
    </row>
    <row r="806" spans="1:26" ht="15.75" customHeight="1">
      <c r="A806" s="40"/>
      <c r="B806" s="40"/>
      <c r="C806" s="40"/>
      <c r="D806" s="40"/>
      <c r="E806" s="40"/>
      <c r="F806" s="40"/>
      <c r="G806" s="40"/>
      <c r="H806" s="272"/>
      <c r="I806" s="272"/>
      <c r="J806" s="272"/>
      <c r="K806" s="272"/>
      <c r="L806" s="272"/>
      <c r="M806" s="272"/>
      <c r="N806" s="272"/>
      <c r="O806" s="272"/>
      <c r="P806" s="272"/>
      <c r="Q806" s="272"/>
      <c r="R806" s="272"/>
      <c r="S806" s="272"/>
      <c r="T806" s="272"/>
      <c r="U806" s="272"/>
      <c r="V806" s="272"/>
      <c r="W806" s="272"/>
      <c r="X806" s="272"/>
      <c r="Y806" s="272"/>
      <c r="Z806" s="272"/>
    </row>
    <row r="807" spans="1:26" ht="15.75" customHeight="1">
      <c r="A807" s="40"/>
      <c r="B807" s="40"/>
      <c r="C807" s="40"/>
      <c r="D807" s="40"/>
      <c r="E807" s="40"/>
      <c r="F807" s="40"/>
      <c r="G807" s="40"/>
      <c r="H807" s="272"/>
      <c r="I807" s="272"/>
      <c r="J807" s="272"/>
      <c r="K807" s="272"/>
      <c r="L807" s="272"/>
      <c r="M807" s="272"/>
      <c r="N807" s="272"/>
      <c r="O807" s="272"/>
      <c r="P807" s="272"/>
      <c r="Q807" s="272"/>
      <c r="R807" s="272"/>
      <c r="S807" s="272"/>
      <c r="T807" s="272"/>
      <c r="U807" s="272"/>
      <c r="V807" s="272"/>
      <c r="W807" s="272"/>
      <c r="X807" s="272"/>
      <c r="Y807" s="272"/>
      <c r="Z807" s="272"/>
    </row>
    <row r="808" spans="1:26" ht="15.75" customHeight="1">
      <c r="A808" s="40"/>
      <c r="B808" s="40"/>
      <c r="C808" s="40"/>
      <c r="D808" s="40"/>
      <c r="E808" s="40"/>
      <c r="F808" s="40"/>
      <c r="G808" s="40"/>
      <c r="H808" s="272"/>
      <c r="I808" s="272"/>
      <c r="J808" s="272"/>
      <c r="K808" s="272"/>
      <c r="L808" s="272"/>
      <c r="M808" s="272"/>
      <c r="N808" s="272"/>
      <c r="O808" s="272"/>
      <c r="P808" s="272"/>
      <c r="Q808" s="272"/>
      <c r="R808" s="272"/>
      <c r="S808" s="272"/>
      <c r="T808" s="272"/>
      <c r="U808" s="272"/>
      <c r="V808" s="272"/>
      <c r="W808" s="272"/>
      <c r="X808" s="272"/>
      <c r="Y808" s="272"/>
      <c r="Z808" s="272"/>
    </row>
    <row r="809" spans="1:26" ht="15.75" customHeight="1">
      <c r="A809" s="40"/>
      <c r="B809" s="40"/>
      <c r="C809" s="40"/>
      <c r="D809" s="40"/>
      <c r="E809" s="40"/>
      <c r="F809" s="40"/>
      <c r="G809" s="40"/>
      <c r="H809" s="272"/>
      <c r="I809" s="272"/>
      <c r="J809" s="272"/>
      <c r="K809" s="272"/>
      <c r="L809" s="272"/>
      <c r="M809" s="272"/>
      <c r="N809" s="272"/>
      <c r="O809" s="272"/>
      <c r="P809" s="272"/>
      <c r="Q809" s="272"/>
      <c r="R809" s="272"/>
      <c r="S809" s="272"/>
      <c r="T809" s="272"/>
      <c r="U809" s="272"/>
      <c r="V809" s="272"/>
      <c r="W809" s="272"/>
      <c r="X809" s="272"/>
      <c r="Y809" s="272"/>
      <c r="Z809" s="272"/>
    </row>
    <row r="810" spans="1:26" ht="15.75" customHeight="1">
      <c r="A810" s="40"/>
      <c r="B810" s="40"/>
      <c r="C810" s="40"/>
      <c r="D810" s="40"/>
      <c r="E810" s="40"/>
      <c r="F810" s="40"/>
      <c r="G810" s="40"/>
      <c r="H810" s="272"/>
      <c r="I810" s="272"/>
      <c r="J810" s="272"/>
      <c r="K810" s="272"/>
      <c r="L810" s="272"/>
      <c r="M810" s="272"/>
      <c r="N810" s="272"/>
      <c r="O810" s="272"/>
      <c r="P810" s="272"/>
      <c r="Q810" s="272"/>
      <c r="R810" s="272"/>
      <c r="S810" s="272"/>
      <c r="T810" s="272"/>
      <c r="U810" s="272"/>
      <c r="V810" s="272"/>
      <c r="W810" s="272"/>
      <c r="X810" s="272"/>
      <c r="Y810" s="272"/>
      <c r="Z810" s="272"/>
    </row>
    <row r="811" spans="1:26" ht="15.75" customHeight="1">
      <c r="A811" s="40"/>
      <c r="B811" s="40"/>
      <c r="C811" s="40"/>
      <c r="D811" s="40"/>
      <c r="E811" s="40"/>
      <c r="F811" s="40"/>
      <c r="G811" s="40"/>
      <c r="H811" s="272"/>
      <c r="I811" s="272"/>
      <c r="J811" s="272"/>
      <c r="K811" s="272"/>
      <c r="L811" s="272"/>
      <c r="M811" s="272"/>
      <c r="N811" s="272"/>
      <c r="O811" s="272"/>
      <c r="P811" s="272"/>
      <c r="Q811" s="272"/>
      <c r="R811" s="272"/>
      <c r="S811" s="272"/>
      <c r="T811" s="272"/>
      <c r="U811" s="272"/>
      <c r="V811" s="272"/>
      <c r="W811" s="272"/>
      <c r="X811" s="272"/>
      <c r="Y811" s="272"/>
      <c r="Z811" s="272"/>
    </row>
    <row r="812" spans="1:26" ht="15.75" customHeight="1">
      <c r="A812" s="40"/>
      <c r="B812" s="40"/>
      <c r="C812" s="40"/>
      <c r="D812" s="40"/>
      <c r="E812" s="40"/>
      <c r="F812" s="40"/>
      <c r="G812" s="40"/>
      <c r="H812" s="272"/>
      <c r="I812" s="272"/>
      <c r="J812" s="272"/>
      <c r="K812" s="272"/>
      <c r="L812" s="272"/>
      <c r="M812" s="272"/>
      <c r="N812" s="272"/>
      <c r="O812" s="272"/>
      <c r="P812" s="272"/>
      <c r="Q812" s="272"/>
      <c r="R812" s="272"/>
      <c r="S812" s="272"/>
      <c r="T812" s="272"/>
      <c r="U812" s="272"/>
      <c r="V812" s="272"/>
      <c r="W812" s="272"/>
      <c r="X812" s="272"/>
      <c r="Y812" s="272"/>
      <c r="Z812" s="272"/>
    </row>
    <row r="813" spans="1:26" ht="15.75" customHeight="1">
      <c r="A813" s="40"/>
      <c r="B813" s="40"/>
      <c r="C813" s="40"/>
      <c r="D813" s="40"/>
      <c r="E813" s="40"/>
      <c r="F813" s="40"/>
      <c r="G813" s="40"/>
      <c r="H813" s="272"/>
      <c r="I813" s="272"/>
      <c r="J813" s="272"/>
      <c r="K813" s="272"/>
      <c r="L813" s="272"/>
      <c r="M813" s="272"/>
      <c r="N813" s="272"/>
      <c r="O813" s="272"/>
      <c r="P813" s="272"/>
      <c r="Q813" s="272"/>
      <c r="R813" s="272"/>
      <c r="S813" s="272"/>
      <c r="T813" s="272"/>
      <c r="U813" s="272"/>
      <c r="V813" s="272"/>
      <c r="W813" s="272"/>
      <c r="X813" s="272"/>
      <c r="Y813" s="272"/>
      <c r="Z813" s="272"/>
    </row>
    <row r="814" spans="1:26" ht="15.75" customHeight="1">
      <c r="A814" s="40"/>
      <c r="B814" s="40"/>
      <c r="C814" s="40"/>
      <c r="D814" s="40"/>
      <c r="E814" s="40"/>
      <c r="F814" s="40"/>
      <c r="G814" s="40"/>
      <c r="H814" s="272"/>
      <c r="I814" s="272"/>
      <c r="J814" s="272"/>
      <c r="K814" s="272"/>
      <c r="L814" s="272"/>
      <c r="M814" s="272"/>
      <c r="N814" s="272"/>
      <c r="O814" s="272"/>
      <c r="P814" s="272"/>
      <c r="Q814" s="272"/>
      <c r="R814" s="272"/>
      <c r="S814" s="272"/>
      <c r="T814" s="272"/>
      <c r="U814" s="272"/>
      <c r="V814" s="272"/>
      <c r="W814" s="272"/>
      <c r="X814" s="272"/>
      <c r="Y814" s="272"/>
      <c r="Z814" s="272"/>
    </row>
    <row r="815" spans="1:26" ht="15.75" customHeight="1">
      <c r="A815" s="40"/>
      <c r="B815" s="40"/>
      <c r="C815" s="40"/>
      <c r="D815" s="40"/>
      <c r="E815" s="40"/>
      <c r="F815" s="40"/>
      <c r="G815" s="40"/>
      <c r="H815" s="272"/>
      <c r="I815" s="272"/>
      <c r="J815" s="272"/>
      <c r="K815" s="272"/>
      <c r="L815" s="272"/>
      <c r="M815" s="272"/>
      <c r="N815" s="272"/>
      <c r="O815" s="272"/>
      <c r="P815" s="272"/>
      <c r="Q815" s="272"/>
      <c r="R815" s="272"/>
      <c r="S815" s="272"/>
      <c r="T815" s="272"/>
      <c r="U815" s="272"/>
      <c r="V815" s="272"/>
      <c r="W815" s="272"/>
      <c r="X815" s="272"/>
      <c r="Y815" s="272"/>
      <c r="Z815" s="272"/>
    </row>
    <row r="816" spans="1:26" ht="15.75" customHeight="1">
      <c r="A816" s="40"/>
      <c r="B816" s="40"/>
      <c r="C816" s="40"/>
      <c r="D816" s="40"/>
      <c r="E816" s="40"/>
      <c r="F816" s="40"/>
      <c r="G816" s="40"/>
      <c r="H816" s="272"/>
      <c r="I816" s="272"/>
      <c r="J816" s="272"/>
      <c r="K816" s="272"/>
      <c r="L816" s="272"/>
      <c r="M816" s="272"/>
      <c r="N816" s="272"/>
      <c r="O816" s="272"/>
      <c r="P816" s="272"/>
      <c r="Q816" s="272"/>
      <c r="R816" s="272"/>
      <c r="S816" s="272"/>
      <c r="T816" s="272"/>
      <c r="U816" s="272"/>
      <c r="V816" s="272"/>
      <c r="W816" s="272"/>
      <c r="X816" s="272"/>
      <c r="Y816" s="272"/>
      <c r="Z816" s="272"/>
    </row>
    <row r="817" spans="1:26" ht="15.75" customHeight="1">
      <c r="A817" s="40"/>
      <c r="B817" s="40"/>
      <c r="C817" s="40"/>
      <c r="D817" s="40"/>
      <c r="E817" s="40"/>
      <c r="F817" s="40"/>
      <c r="G817" s="40"/>
      <c r="H817" s="272"/>
      <c r="I817" s="272"/>
      <c r="J817" s="272"/>
      <c r="K817" s="272"/>
      <c r="L817" s="272"/>
      <c r="M817" s="272"/>
      <c r="N817" s="272"/>
      <c r="O817" s="272"/>
      <c r="P817" s="272"/>
      <c r="Q817" s="272"/>
      <c r="R817" s="272"/>
      <c r="S817" s="272"/>
      <c r="T817" s="272"/>
      <c r="U817" s="272"/>
      <c r="V817" s="272"/>
      <c r="W817" s="272"/>
      <c r="X817" s="272"/>
      <c r="Y817" s="272"/>
      <c r="Z817" s="272"/>
    </row>
    <row r="818" spans="1:26" ht="15.75" customHeight="1">
      <c r="A818" s="40"/>
      <c r="B818" s="40"/>
      <c r="C818" s="40"/>
      <c r="D818" s="40"/>
      <c r="E818" s="40"/>
      <c r="F818" s="40"/>
      <c r="G818" s="40"/>
      <c r="H818" s="272"/>
      <c r="I818" s="272"/>
      <c r="J818" s="272"/>
      <c r="K818" s="272"/>
      <c r="L818" s="272"/>
      <c r="M818" s="272"/>
      <c r="N818" s="272"/>
      <c r="O818" s="272"/>
      <c r="P818" s="272"/>
      <c r="Q818" s="272"/>
      <c r="R818" s="272"/>
      <c r="S818" s="272"/>
      <c r="T818" s="272"/>
      <c r="U818" s="272"/>
      <c r="V818" s="272"/>
      <c r="W818" s="272"/>
      <c r="X818" s="272"/>
      <c r="Y818" s="272"/>
      <c r="Z818" s="272"/>
    </row>
    <row r="819" spans="1:26" ht="15.75" customHeight="1">
      <c r="A819" s="40"/>
      <c r="B819" s="40"/>
      <c r="C819" s="40"/>
      <c r="D819" s="40"/>
      <c r="E819" s="40"/>
      <c r="F819" s="40"/>
      <c r="G819" s="40"/>
      <c r="H819" s="272"/>
      <c r="I819" s="272"/>
      <c r="J819" s="272"/>
      <c r="K819" s="272"/>
      <c r="L819" s="272"/>
      <c r="M819" s="272"/>
      <c r="N819" s="272"/>
      <c r="O819" s="272"/>
      <c r="P819" s="272"/>
      <c r="Q819" s="272"/>
      <c r="R819" s="272"/>
      <c r="S819" s="272"/>
      <c r="T819" s="272"/>
      <c r="U819" s="272"/>
      <c r="V819" s="272"/>
      <c r="W819" s="272"/>
      <c r="X819" s="272"/>
      <c r="Y819" s="272"/>
      <c r="Z819" s="272"/>
    </row>
    <row r="820" spans="1:26" ht="15.75" customHeight="1">
      <c r="A820" s="40"/>
      <c r="B820" s="40"/>
      <c r="C820" s="40"/>
      <c r="D820" s="40"/>
      <c r="E820" s="40"/>
      <c r="F820" s="40"/>
      <c r="G820" s="40"/>
      <c r="H820" s="272"/>
      <c r="I820" s="272"/>
      <c r="J820" s="272"/>
      <c r="K820" s="272"/>
      <c r="L820" s="272"/>
      <c r="M820" s="272"/>
      <c r="N820" s="272"/>
      <c r="O820" s="272"/>
      <c r="P820" s="272"/>
      <c r="Q820" s="272"/>
      <c r="R820" s="272"/>
      <c r="S820" s="272"/>
      <c r="T820" s="272"/>
      <c r="U820" s="272"/>
      <c r="V820" s="272"/>
      <c r="W820" s="272"/>
      <c r="X820" s="272"/>
      <c r="Y820" s="272"/>
      <c r="Z820" s="272"/>
    </row>
    <row r="821" spans="1:26" ht="15.75" customHeight="1">
      <c r="A821" s="40"/>
      <c r="B821" s="40"/>
      <c r="C821" s="40"/>
      <c r="D821" s="40"/>
      <c r="E821" s="40"/>
      <c r="F821" s="40"/>
      <c r="G821" s="40"/>
      <c r="H821" s="272"/>
      <c r="I821" s="272"/>
      <c r="J821" s="272"/>
      <c r="K821" s="272"/>
      <c r="L821" s="272"/>
      <c r="M821" s="272"/>
      <c r="N821" s="272"/>
      <c r="O821" s="272"/>
      <c r="P821" s="272"/>
      <c r="Q821" s="272"/>
      <c r="R821" s="272"/>
      <c r="S821" s="272"/>
      <c r="T821" s="272"/>
      <c r="U821" s="272"/>
      <c r="V821" s="272"/>
      <c r="W821" s="272"/>
      <c r="X821" s="272"/>
      <c r="Y821" s="272"/>
      <c r="Z821" s="272"/>
    </row>
    <row r="822" spans="1:26" ht="15.75" customHeight="1">
      <c r="A822" s="40"/>
      <c r="B822" s="40"/>
      <c r="C822" s="40"/>
      <c r="D822" s="40"/>
      <c r="E822" s="40"/>
      <c r="F822" s="40"/>
      <c r="G822" s="40"/>
      <c r="H822" s="272"/>
      <c r="I822" s="272"/>
      <c r="J822" s="272"/>
      <c r="K822" s="272"/>
      <c r="L822" s="272"/>
      <c r="M822" s="272"/>
      <c r="N822" s="272"/>
      <c r="O822" s="272"/>
      <c r="P822" s="272"/>
      <c r="Q822" s="272"/>
      <c r="R822" s="272"/>
      <c r="S822" s="272"/>
      <c r="T822" s="272"/>
      <c r="U822" s="272"/>
      <c r="V822" s="272"/>
      <c r="W822" s="272"/>
      <c r="X822" s="272"/>
      <c r="Y822" s="272"/>
      <c r="Z822" s="272"/>
    </row>
    <row r="823" spans="1:26" ht="15.75" customHeight="1">
      <c r="A823" s="40"/>
      <c r="B823" s="40"/>
      <c r="C823" s="40"/>
      <c r="D823" s="40"/>
      <c r="E823" s="40"/>
      <c r="F823" s="40"/>
      <c r="G823" s="40"/>
      <c r="H823" s="272"/>
      <c r="I823" s="272"/>
      <c r="J823" s="272"/>
      <c r="K823" s="272"/>
      <c r="L823" s="272"/>
      <c r="M823" s="272"/>
      <c r="N823" s="272"/>
      <c r="O823" s="272"/>
      <c r="P823" s="272"/>
      <c r="Q823" s="272"/>
      <c r="R823" s="272"/>
      <c r="S823" s="272"/>
      <c r="T823" s="272"/>
      <c r="U823" s="272"/>
      <c r="V823" s="272"/>
      <c r="W823" s="272"/>
      <c r="X823" s="272"/>
      <c r="Y823" s="272"/>
      <c r="Z823" s="272"/>
    </row>
    <row r="824" spans="1:26" ht="15.75" customHeight="1">
      <c r="A824" s="40"/>
      <c r="B824" s="40"/>
      <c r="C824" s="40"/>
      <c r="D824" s="40"/>
      <c r="E824" s="40"/>
      <c r="F824" s="40"/>
      <c r="G824" s="40"/>
      <c r="H824" s="272"/>
      <c r="I824" s="272"/>
      <c r="J824" s="272"/>
      <c r="K824" s="272"/>
      <c r="L824" s="272"/>
      <c r="M824" s="272"/>
      <c r="N824" s="272"/>
      <c r="O824" s="272"/>
      <c r="P824" s="272"/>
      <c r="Q824" s="272"/>
      <c r="R824" s="272"/>
      <c r="S824" s="272"/>
      <c r="T824" s="272"/>
      <c r="U824" s="272"/>
      <c r="V824" s="272"/>
      <c r="W824" s="272"/>
      <c r="X824" s="272"/>
      <c r="Y824" s="272"/>
      <c r="Z824" s="272"/>
    </row>
    <row r="825" spans="1:26" ht="15.75" customHeight="1">
      <c r="A825" s="40"/>
      <c r="B825" s="40"/>
      <c r="C825" s="40"/>
      <c r="D825" s="40"/>
      <c r="E825" s="40"/>
      <c r="F825" s="40"/>
      <c r="G825" s="40"/>
      <c r="H825" s="272"/>
      <c r="I825" s="272"/>
      <c r="J825" s="272"/>
      <c r="K825" s="272"/>
      <c r="L825" s="272"/>
      <c r="M825" s="272"/>
      <c r="N825" s="272"/>
      <c r="O825" s="272"/>
      <c r="P825" s="272"/>
      <c r="Q825" s="272"/>
      <c r="R825" s="272"/>
      <c r="S825" s="272"/>
      <c r="T825" s="272"/>
      <c r="U825" s="272"/>
      <c r="V825" s="272"/>
      <c r="W825" s="272"/>
      <c r="X825" s="272"/>
      <c r="Y825" s="272"/>
      <c r="Z825" s="272"/>
    </row>
    <row r="826" spans="1:26" ht="15.75" customHeight="1">
      <c r="A826" s="40"/>
      <c r="B826" s="40"/>
      <c r="C826" s="40"/>
      <c r="D826" s="40"/>
      <c r="E826" s="40"/>
      <c r="F826" s="40"/>
      <c r="G826" s="40"/>
      <c r="H826" s="272"/>
      <c r="I826" s="272"/>
      <c r="J826" s="272"/>
      <c r="K826" s="272"/>
      <c r="L826" s="272"/>
      <c r="M826" s="272"/>
      <c r="N826" s="272"/>
      <c r="O826" s="272"/>
      <c r="P826" s="272"/>
      <c r="Q826" s="272"/>
      <c r="R826" s="272"/>
      <c r="S826" s="272"/>
      <c r="T826" s="272"/>
      <c r="U826" s="272"/>
      <c r="V826" s="272"/>
      <c r="W826" s="272"/>
      <c r="X826" s="272"/>
      <c r="Y826" s="272"/>
      <c r="Z826" s="272"/>
    </row>
    <row r="827" spans="1:26" ht="15.75" customHeight="1">
      <c r="A827" s="40"/>
      <c r="B827" s="40"/>
      <c r="C827" s="40"/>
      <c r="D827" s="40"/>
      <c r="E827" s="40"/>
      <c r="F827" s="40"/>
      <c r="G827" s="40"/>
      <c r="H827" s="272"/>
      <c r="I827" s="272"/>
      <c r="J827" s="272"/>
      <c r="K827" s="272"/>
      <c r="L827" s="272"/>
      <c r="M827" s="272"/>
      <c r="N827" s="272"/>
      <c r="O827" s="272"/>
      <c r="P827" s="272"/>
      <c r="Q827" s="272"/>
      <c r="R827" s="272"/>
      <c r="S827" s="272"/>
      <c r="T827" s="272"/>
      <c r="U827" s="272"/>
      <c r="V827" s="272"/>
      <c r="W827" s="272"/>
      <c r="X827" s="272"/>
      <c r="Y827" s="272"/>
      <c r="Z827" s="272"/>
    </row>
    <row r="828" spans="1:26" ht="15.75" customHeight="1">
      <c r="A828" s="40"/>
      <c r="B828" s="40"/>
      <c r="C828" s="40"/>
      <c r="D828" s="40"/>
      <c r="E828" s="40"/>
      <c r="F828" s="40"/>
      <c r="G828" s="40"/>
      <c r="H828" s="272"/>
      <c r="I828" s="272"/>
      <c r="J828" s="272"/>
      <c r="K828" s="272"/>
      <c r="L828" s="272"/>
      <c r="M828" s="272"/>
      <c r="N828" s="272"/>
      <c r="O828" s="272"/>
      <c r="P828" s="272"/>
      <c r="Q828" s="272"/>
      <c r="R828" s="272"/>
      <c r="S828" s="272"/>
      <c r="T828" s="272"/>
      <c r="U828" s="272"/>
      <c r="V828" s="272"/>
      <c r="W828" s="272"/>
      <c r="X828" s="272"/>
      <c r="Y828" s="272"/>
      <c r="Z828" s="272"/>
    </row>
    <row r="829" spans="1:26" ht="15.75" customHeight="1">
      <c r="A829" s="40"/>
      <c r="B829" s="40"/>
      <c r="C829" s="40"/>
      <c r="D829" s="40"/>
      <c r="E829" s="40"/>
      <c r="F829" s="40"/>
      <c r="G829" s="40"/>
      <c r="H829" s="272"/>
      <c r="I829" s="272"/>
      <c r="J829" s="272"/>
      <c r="K829" s="272"/>
      <c r="L829" s="272"/>
      <c r="M829" s="272"/>
      <c r="N829" s="272"/>
      <c r="O829" s="272"/>
      <c r="P829" s="272"/>
      <c r="Q829" s="272"/>
      <c r="R829" s="272"/>
      <c r="S829" s="272"/>
      <c r="T829" s="272"/>
      <c r="U829" s="272"/>
      <c r="V829" s="272"/>
      <c r="W829" s="272"/>
      <c r="X829" s="272"/>
      <c r="Y829" s="272"/>
      <c r="Z829" s="272"/>
    </row>
    <row r="830" spans="1:26" ht="15.75" customHeight="1">
      <c r="A830" s="40"/>
      <c r="B830" s="40"/>
      <c r="C830" s="40"/>
      <c r="D830" s="40"/>
      <c r="E830" s="40"/>
      <c r="F830" s="40"/>
      <c r="G830" s="40"/>
      <c r="H830" s="272"/>
      <c r="I830" s="272"/>
      <c r="J830" s="272"/>
      <c r="K830" s="272"/>
      <c r="L830" s="272"/>
      <c r="M830" s="272"/>
      <c r="N830" s="272"/>
      <c r="O830" s="272"/>
      <c r="P830" s="272"/>
      <c r="Q830" s="272"/>
      <c r="R830" s="272"/>
      <c r="S830" s="272"/>
      <c r="T830" s="272"/>
      <c r="U830" s="272"/>
      <c r="V830" s="272"/>
      <c r="W830" s="272"/>
      <c r="X830" s="272"/>
      <c r="Y830" s="272"/>
      <c r="Z830" s="272"/>
    </row>
    <row r="831" spans="1:26" ht="15.75" customHeight="1">
      <c r="A831" s="40"/>
      <c r="B831" s="40"/>
      <c r="C831" s="40"/>
      <c r="D831" s="40"/>
      <c r="E831" s="40"/>
      <c r="F831" s="40"/>
      <c r="G831" s="40"/>
      <c r="H831" s="272"/>
      <c r="I831" s="272"/>
      <c r="J831" s="272"/>
      <c r="K831" s="272"/>
      <c r="L831" s="272"/>
      <c r="M831" s="272"/>
      <c r="N831" s="272"/>
      <c r="O831" s="272"/>
      <c r="P831" s="272"/>
      <c r="Q831" s="272"/>
      <c r="R831" s="272"/>
      <c r="S831" s="272"/>
      <c r="T831" s="272"/>
      <c r="U831" s="272"/>
      <c r="V831" s="272"/>
      <c r="W831" s="272"/>
      <c r="X831" s="272"/>
      <c r="Y831" s="272"/>
      <c r="Z831" s="272"/>
    </row>
    <row r="832" spans="1:26" ht="15.75" customHeight="1">
      <c r="A832" s="40"/>
      <c r="B832" s="40"/>
      <c r="C832" s="40"/>
      <c r="D832" s="40"/>
      <c r="E832" s="40"/>
      <c r="F832" s="40"/>
      <c r="G832" s="40"/>
      <c r="H832" s="272"/>
      <c r="I832" s="272"/>
      <c r="J832" s="272"/>
      <c r="K832" s="272"/>
      <c r="L832" s="272"/>
      <c r="M832" s="272"/>
      <c r="N832" s="272"/>
      <c r="O832" s="272"/>
      <c r="P832" s="272"/>
      <c r="Q832" s="272"/>
      <c r="R832" s="272"/>
      <c r="S832" s="272"/>
      <c r="T832" s="272"/>
      <c r="U832" s="272"/>
      <c r="V832" s="272"/>
      <c r="W832" s="272"/>
      <c r="X832" s="272"/>
      <c r="Y832" s="272"/>
      <c r="Z832" s="272"/>
    </row>
    <row r="833" spans="1:26" ht="15.75" customHeight="1">
      <c r="A833" s="40"/>
      <c r="B833" s="40"/>
      <c r="C833" s="40"/>
      <c r="D833" s="40"/>
      <c r="E833" s="40"/>
      <c r="F833" s="40"/>
      <c r="G833" s="40"/>
      <c r="H833" s="272"/>
      <c r="I833" s="272"/>
      <c r="J833" s="272"/>
      <c r="K833" s="272"/>
      <c r="L833" s="272"/>
      <c r="M833" s="272"/>
      <c r="N833" s="272"/>
      <c r="O833" s="272"/>
      <c r="P833" s="272"/>
      <c r="Q833" s="272"/>
      <c r="R833" s="272"/>
      <c r="S833" s="272"/>
      <c r="T833" s="272"/>
      <c r="U833" s="272"/>
      <c r="V833" s="272"/>
      <c r="W833" s="272"/>
      <c r="X833" s="272"/>
      <c r="Y833" s="272"/>
      <c r="Z833" s="272"/>
    </row>
    <row r="834" spans="1:26" ht="15.75" customHeight="1">
      <c r="A834" s="40"/>
      <c r="B834" s="40"/>
      <c r="C834" s="40"/>
      <c r="D834" s="40"/>
      <c r="E834" s="40"/>
      <c r="F834" s="40"/>
      <c r="G834" s="40"/>
      <c r="H834" s="272"/>
      <c r="I834" s="272"/>
      <c r="J834" s="272"/>
      <c r="K834" s="272"/>
      <c r="L834" s="272"/>
      <c r="M834" s="272"/>
      <c r="N834" s="272"/>
      <c r="O834" s="272"/>
      <c r="P834" s="272"/>
      <c r="Q834" s="272"/>
      <c r="R834" s="272"/>
      <c r="S834" s="272"/>
      <c r="T834" s="272"/>
      <c r="U834" s="272"/>
      <c r="V834" s="272"/>
      <c r="W834" s="272"/>
      <c r="X834" s="272"/>
      <c r="Y834" s="272"/>
      <c r="Z834" s="272"/>
    </row>
    <row r="835" spans="1:26" ht="15.75" customHeight="1">
      <c r="A835" s="40"/>
      <c r="B835" s="40"/>
      <c r="C835" s="40"/>
      <c r="D835" s="40"/>
      <c r="E835" s="40"/>
      <c r="F835" s="40"/>
      <c r="G835" s="40"/>
      <c r="H835" s="272"/>
      <c r="I835" s="272"/>
      <c r="J835" s="272"/>
      <c r="K835" s="272"/>
      <c r="L835" s="272"/>
      <c r="M835" s="272"/>
      <c r="N835" s="272"/>
      <c r="O835" s="272"/>
      <c r="P835" s="272"/>
      <c r="Q835" s="272"/>
      <c r="R835" s="272"/>
      <c r="S835" s="272"/>
      <c r="T835" s="272"/>
      <c r="U835" s="272"/>
      <c r="V835" s="272"/>
      <c r="W835" s="272"/>
      <c r="X835" s="272"/>
      <c r="Y835" s="272"/>
      <c r="Z835" s="272"/>
    </row>
    <row r="836" spans="1:26" ht="15.75" customHeight="1">
      <c r="A836" s="40"/>
      <c r="B836" s="40"/>
      <c r="C836" s="40"/>
      <c r="D836" s="40"/>
      <c r="E836" s="40"/>
      <c r="F836" s="40"/>
      <c r="G836" s="40"/>
      <c r="H836" s="272"/>
      <c r="I836" s="272"/>
      <c r="J836" s="272"/>
      <c r="K836" s="272"/>
      <c r="L836" s="272"/>
      <c r="M836" s="272"/>
      <c r="N836" s="272"/>
      <c r="O836" s="272"/>
      <c r="P836" s="272"/>
      <c r="Q836" s="272"/>
      <c r="R836" s="272"/>
      <c r="S836" s="272"/>
      <c r="T836" s="272"/>
      <c r="U836" s="272"/>
      <c r="V836" s="272"/>
      <c r="W836" s="272"/>
      <c r="X836" s="272"/>
      <c r="Y836" s="272"/>
      <c r="Z836" s="272"/>
    </row>
    <row r="837" spans="1:26" ht="15.75" customHeight="1">
      <c r="A837" s="40"/>
      <c r="B837" s="40"/>
      <c r="C837" s="40"/>
      <c r="D837" s="40"/>
      <c r="E837" s="40"/>
      <c r="F837" s="40"/>
      <c r="G837" s="40"/>
      <c r="H837" s="272"/>
      <c r="I837" s="272"/>
      <c r="J837" s="272"/>
      <c r="K837" s="272"/>
      <c r="L837" s="272"/>
      <c r="M837" s="272"/>
      <c r="N837" s="272"/>
      <c r="O837" s="272"/>
      <c r="P837" s="272"/>
      <c r="Q837" s="272"/>
      <c r="R837" s="272"/>
      <c r="S837" s="272"/>
      <c r="T837" s="272"/>
      <c r="U837" s="272"/>
      <c r="V837" s="272"/>
      <c r="W837" s="272"/>
      <c r="X837" s="272"/>
      <c r="Y837" s="272"/>
      <c r="Z837" s="272"/>
    </row>
    <row r="838" spans="1:26" ht="15.75" customHeight="1">
      <c r="A838" s="40"/>
      <c r="B838" s="40"/>
      <c r="C838" s="40"/>
      <c r="D838" s="40"/>
      <c r="E838" s="40"/>
      <c r="F838" s="40"/>
      <c r="G838" s="40"/>
      <c r="H838" s="272"/>
      <c r="I838" s="272"/>
      <c r="J838" s="272"/>
      <c r="K838" s="272"/>
      <c r="L838" s="272"/>
      <c r="M838" s="272"/>
      <c r="N838" s="272"/>
      <c r="O838" s="272"/>
      <c r="P838" s="272"/>
      <c r="Q838" s="272"/>
      <c r="R838" s="272"/>
      <c r="S838" s="272"/>
      <c r="T838" s="272"/>
      <c r="U838" s="272"/>
      <c r="V838" s="272"/>
      <c r="W838" s="272"/>
      <c r="X838" s="272"/>
      <c r="Y838" s="272"/>
      <c r="Z838" s="272"/>
    </row>
    <row r="839" spans="1:26" ht="15.75" customHeight="1">
      <c r="A839" s="40"/>
      <c r="B839" s="40"/>
      <c r="C839" s="40"/>
      <c r="D839" s="40"/>
      <c r="E839" s="40"/>
      <c r="F839" s="40"/>
      <c r="G839" s="40"/>
      <c r="H839" s="272"/>
      <c r="I839" s="272"/>
      <c r="J839" s="272"/>
      <c r="K839" s="272"/>
      <c r="L839" s="272"/>
      <c r="M839" s="272"/>
      <c r="N839" s="272"/>
      <c r="O839" s="272"/>
      <c r="P839" s="272"/>
      <c r="Q839" s="272"/>
      <c r="R839" s="272"/>
      <c r="S839" s="272"/>
      <c r="T839" s="272"/>
      <c r="U839" s="272"/>
      <c r="V839" s="272"/>
      <c r="W839" s="272"/>
      <c r="X839" s="272"/>
      <c r="Y839" s="272"/>
      <c r="Z839" s="272"/>
    </row>
    <row r="840" spans="1:26" ht="15.75" customHeight="1">
      <c r="A840" s="40"/>
      <c r="B840" s="40"/>
      <c r="C840" s="40"/>
      <c r="D840" s="40"/>
      <c r="E840" s="40"/>
      <c r="F840" s="40"/>
      <c r="G840" s="40"/>
      <c r="H840" s="272"/>
      <c r="I840" s="272"/>
      <c r="J840" s="272"/>
      <c r="K840" s="272"/>
      <c r="L840" s="272"/>
      <c r="M840" s="272"/>
      <c r="N840" s="272"/>
      <c r="O840" s="272"/>
      <c r="P840" s="272"/>
      <c r="Q840" s="272"/>
      <c r="R840" s="272"/>
      <c r="S840" s="272"/>
      <c r="T840" s="272"/>
      <c r="U840" s="272"/>
      <c r="V840" s="272"/>
      <c r="W840" s="272"/>
      <c r="X840" s="272"/>
      <c r="Y840" s="272"/>
      <c r="Z840" s="272"/>
    </row>
    <row r="841" spans="1:26" ht="15.75" customHeight="1">
      <c r="A841" s="40"/>
      <c r="B841" s="40"/>
      <c r="C841" s="40"/>
      <c r="D841" s="40"/>
      <c r="E841" s="40"/>
      <c r="F841" s="40"/>
      <c r="G841" s="40"/>
      <c r="H841" s="272"/>
      <c r="I841" s="272"/>
      <c r="J841" s="272"/>
      <c r="K841" s="272"/>
      <c r="L841" s="272"/>
      <c r="M841" s="272"/>
      <c r="N841" s="272"/>
      <c r="O841" s="272"/>
      <c r="P841" s="272"/>
      <c r="Q841" s="272"/>
      <c r="R841" s="272"/>
      <c r="S841" s="272"/>
      <c r="T841" s="272"/>
      <c r="U841" s="272"/>
      <c r="V841" s="272"/>
      <c r="W841" s="272"/>
      <c r="X841" s="272"/>
      <c r="Y841" s="272"/>
      <c r="Z841" s="272"/>
    </row>
    <row r="842" spans="1:26" ht="15.75" customHeight="1">
      <c r="A842" s="40"/>
      <c r="B842" s="40"/>
      <c r="C842" s="40"/>
      <c r="D842" s="40"/>
      <c r="E842" s="40"/>
      <c r="F842" s="40"/>
      <c r="G842" s="40"/>
      <c r="H842" s="272"/>
      <c r="I842" s="272"/>
      <c r="J842" s="272"/>
      <c r="K842" s="272"/>
      <c r="L842" s="272"/>
      <c r="M842" s="272"/>
      <c r="N842" s="272"/>
      <c r="O842" s="272"/>
      <c r="P842" s="272"/>
      <c r="Q842" s="272"/>
      <c r="R842" s="272"/>
      <c r="S842" s="272"/>
      <c r="T842" s="272"/>
      <c r="U842" s="272"/>
      <c r="V842" s="272"/>
      <c r="W842" s="272"/>
      <c r="X842" s="272"/>
      <c r="Y842" s="272"/>
      <c r="Z842" s="272"/>
    </row>
    <row r="843" spans="1:26" ht="15.75" customHeight="1">
      <c r="A843" s="40"/>
      <c r="B843" s="40"/>
      <c r="C843" s="40"/>
      <c r="D843" s="40"/>
      <c r="E843" s="40"/>
      <c r="F843" s="40"/>
      <c r="G843" s="40"/>
      <c r="H843" s="272"/>
      <c r="I843" s="272"/>
      <c r="J843" s="272"/>
      <c r="K843" s="272"/>
      <c r="L843" s="272"/>
      <c r="M843" s="272"/>
      <c r="N843" s="272"/>
      <c r="O843" s="272"/>
      <c r="P843" s="272"/>
      <c r="Q843" s="272"/>
      <c r="R843" s="272"/>
      <c r="S843" s="272"/>
      <c r="T843" s="272"/>
      <c r="U843" s="272"/>
      <c r="V843" s="272"/>
      <c r="W843" s="272"/>
      <c r="X843" s="272"/>
      <c r="Y843" s="272"/>
      <c r="Z843" s="272"/>
    </row>
    <row r="844" spans="1:26" ht="15.75" customHeight="1">
      <c r="A844" s="40"/>
      <c r="B844" s="40"/>
      <c r="C844" s="40"/>
      <c r="D844" s="40"/>
      <c r="E844" s="40"/>
      <c r="F844" s="40"/>
      <c r="G844" s="40"/>
      <c r="H844" s="272"/>
      <c r="I844" s="272"/>
      <c r="J844" s="272"/>
      <c r="K844" s="272"/>
      <c r="L844" s="272"/>
      <c r="M844" s="272"/>
      <c r="N844" s="272"/>
      <c r="O844" s="272"/>
      <c r="P844" s="272"/>
      <c r="Q844" s="272"/>
      <c r="R844" s="272"/>
      <c r="S844" s="272"/>
      <c r="T844" s="272"/>
      <c r="U844" s="272"/>
      <c r="V844" s="272"/>
      <c r="W844" s="272"/>
      <c r="X844" s="272"/>
      <c r="Y844" s="272"/>
      <c r="Z844" s="272"/>
    </row>
    <row r="845" spans="1:26" ht="15.75" customHeight="1">
      <c r="A845" s="40"/>
      <c r="B845" s="40"/>
      <c r="C845" s="40"/>
      <c r="D845" s="40"/>
      <c r="E845" s="40"/>
      <c r="F845" s="40"/>
      <c r="G845" s="40"/>
      <c r="H845" s="272"/>
      <c r="I845" s="272"/>
      <c r="J845" s="272"/>
      <c r="K845" s="272"/>
      <c r="L845" s="272"/>
      <c r="M845" s="272"/>
      <c r="N845" s="272"/>
      <c r="O845" s="272"/>
      <c r="P845" s="272"/>
      <c r="Q845" s="272"/>
      <c r="R845" s="272"/>
      <c r="S845" s="272"/>
      <c r="T845" s="272"/>
      <c r="U845" s="272"/>
      <c r="V845" s="272"/>
      <c r="W845" s="272"/>
      <c r="X845" s="272"/>
      <c r="Y845" s="272"/>
      <c r="Z845" s="272"/>
    </row>
    <row r="846" spans="1:26" ht="15.75" customHeight="1">
      <c r="A846" s="40"/>
      <c r="B846" s="40"/>
      <c r="C846" s="40"/>
      <c r="D846" s="40"/>
      <c r="E846" s="40"/>
      <c r="F846" s="40"/>
      <c r="G846" s="40"/>
      <c r="H846" s="272"/>
      <c r="I846" s="272"/>
      <c r="J846" s="272"/>
      <c r="K846" s="272"/>
      <c r="L846" s="272"/>
      <c r="M846" s="272"/>
      <c r="N846" s="272"/>
      <c r="O846" s="272"/>
      <c r="P846" s="272"/>
      <c r="Q846" s="272"/>
      <c r="R846" s="272"/>
      <c r="S846" s="272"/>
      <c r="T846" s="272"/>
      <c r="U846" s="272"/>
      <c r="V846" s="272"/>
      <c r="W846" s="272"/>
      <c r="X846" s="272"/>
      <c r="Y846" s="272"/>
      <c r="Z846" s="272"/>
    </row>
    <row r="847" spans="1:26" ht="15.75" customHeight="1">
      <c r="A847" s="40"/>
      <c r="B847" s="40"/>
      <c r="C847" s="40"/>
      <c r="D847" s="40"/>
      <c r="E847" s="40"/>
      <c r="F847" s="40"/>
      <c r="G847" s="40"/>
      <c r="H847" s="272"/>
      <c r="I847" s="272"/>
      <c r="J847" s="272"/>
      <c r="K847" s="272"/>
      <c r="L847" s="272"/>
      <c r="M847" s="272"/>
      <c r="N847" s="272"/>
      <c r="O847" s="272"/>
      <c r="P847" s="272"/>
      <c r="Q847" s="272"/>
      <c r="R847" s="272"/>
      <c r="S847" s="272"/>
      <c r="T847" s="272"/>
      <c r="U847" s="272"/>
      <c r="V847" s="272"/>
      <c r="W847" s="272"/>
      <c r="X847" s="272"/>
      <c r="Y847" s="272"/>
      <c r="Z847" s="272"/>
    </row>
    <row r="848" spans="1:26" ht="15.75" customHeight="1">
      <c r="A848" s="40"/>
      <c r="B848" s="40"/>
      <c r="C848" s="40"/>
      <c r="D848" s="40"/>
      <c r="E848" s="40"/>
      <c r="F848" s="40"/>
      <c r="G848" s="40"/>
      <c r="H848" s="272"/>
      <c r="I848" s="272"/>
      <c r="J848" s="272"/>
      <c r="K848" s="272"/>
      <c r="L848" s="272"/>
      <c r="M848" s="272"/>
      <c r="N848" s="272"/>
      <c r="O848" s="272"/>
      <c r="P848" s="272"/>
      <c r="Q848" s="272"/>
      <c r="R848" s="272"/>
      <c r="S848" s="272"/>
      <c r="T848" s="272"/>
      <c r="U848" s="272"/>
      <c r="V848" s="272"/>
      <c r="W848" s="272"/>
      <c r="X848" s="272"/>
      <c r="Y848" s="272"/>
      <c r="Z848" s="272"/>
    </row>
    <row r="849" spans="1:26" ht="15.75" customHeight="1">
      <c r="A849" s="40"/>
      <c r="B849" s="40"/>
      <c r="C849" s="40"/>
      <c r="D849" s="40"/>
      <c r="E849" s="40"/>
      <c r="F849" s="40"/>
      <c r="G849" s="40"/>
      <c r="H849" s="272"/>
      <c r="I849" s="272"/>
      <c r="J849" s="272"/>
      <c r="K849" s="272"/>
      <c r="L849" s="272"/>
      <c r="M849" s="272"/>
      <c r="N849" s="272"/>
      <c r="O849" s="272"/>
      <c r="P849" s="272"/>
      <c r="Q849" s="272"/>
      <c r="R849" s="272"/>
      <c r="S849" s="272"/>
      <c r="T849" s="272"/>
      <c r="U849" s="272"/>
      <c r="V849" s="272"/>
      <c r="W849" s="272"/>
      <c r="X849" s="272"/>
      <c r="Y849" s="272"/>
      <c r="Z849" s="272"/>
    </row>
    <row r="850" spans="1:26" ht="15.75" customHeight="1">
      <c r="A850" s="40"/>
      <c r="B850" s="40"/>
      <c r="C850" s="40"/>
      <c r="D850" s="40"/>
      <c r="E850" s="40"/>
      <c r="F850" s="40"/>
      <c r="G850" s="40"/>
      <c r="H850" s="272"/>
      <c r="I850" s="272"/>
      <c r="J850" s="272"/>
      <c r="K850" s="272"/>
      <c r="L850" s="272"/>
      <c r="M850" s="272"/>
      <c r="N850" s="272"/>
      <c r="O850" s="272"/>
      <c r="P850" s="272"/>
      <c r="Q850" s="272"/>
      <c r="R850" s="272"/>
      <c r="S850" s="272"/>
      <c r="T850" s="272"/>
      <c r="U850" s="272"/>
      <c r="V850" s="272"/>
      <c r="W850" s="272"/>
      <c r="X850" s="272"/>
      <c r="Y850" s="272"/>
      <c r="Z850" s="272"/>
    </row>
    <row r="851" spans="1:26" ht="15.75" customHeight="1">
      <c r="A851" s="40"/>
      <c r="B851" s="40"/>
      <c r="C851" s="40"/>
      <c r="D851" s="40"/>
      <c r="E851" s="40"/>
      <c r="F851" s="40"/>
      <c r="G851" s="40"/>
      <c r="H851" s="272"/>
      <c r="I851" s="272"/>
      <c r="J851" s="272"/>
      <c r="K851" s="272"/>
      <c r="L851" s="272"/>
      <c r="M851" s="272"/>
      <c r="N851" s="272"/>
      <c r="O851" s="272"/>
      <c r="P851" s="272"/>
      <c r="Q851" s="272"/>
      <c r="R851" s="272"/>
      <c r="S851" s="272"/>
      <c r="T851" s="272"/>
      <c r="U851" s="272"/>
      <c r="V851" s="272"/>
      <c r="W851" s="272"/>
      <c r="X851" s="272"/>
      <c r="Y851" s="272"/>
      <c r="Z851" s="272"/>
    </row>
    <row r="852" spans="1:26" ht="15.75" customHeight="1">
      <c r="A852" s="40"/>
      <c r="B852" s="40"/>
      <c r="C852" s="40"/>
      <c r="D852" s="40"/>
      <c r="E852" s="40"/>
      <c r="F852" s="40"/>
      <c r="G852" s="40"/>
      <c r="H852" s="272"/>
      <c r="I852" s="272"/>
      <c r="J852" s="272"/>
      <c r="K852" s="272"/>
      <c r="L852" s="272"/>
      <c r="M852" s="272"/>
      <c r="N852" s="272"/>
      <c r="O852" s="272"/>
      <c r="P852" s="272"/>
      <c r="Q852" s="272"/>
      <c r="R852" s="272"/>
      <c r="S852" s="272"/>
      <c r="T852" s="272"/>
      <c r="U852" s="272"/>
      <c r="V852" s="272"/>
      <c r="W852" s="272"/>
      <c r="X852" s="272"/>
      <c r="Y852" s="272"/>
      <c r="Z852" s="272"/>
    </row>
    <row r="853" spans="1:26" ht="15.75" customHeight="1">
      <c r="A853" s="40"/>
      <c r="B853" s="40"/>
      <c r="C853" s="40"/>
      <c r="D853" s="40"/>
      <c r="E853" s="40"/>
      <c r="F853" s="40"/>
      <c r="G853" s="40"/>
      <c r="H853" s="272"/>
      <c r="I853" s="272"/>
      <c r="J853" s="272"/>
      <c r="K853" s="272"/>
      <c r="L853" s="272"/>
      <c r="M853" s="272"/>
      <c r="N853" s="272"/>
      <c r="O853" s="272"/>
      <c r="P853" s="272"/>
      <c r="Q853" s="272"/>
      <c r="R853" s="272"/>
      <c r="S853" s="272"/>
      <c r="T853" s="272"/>
      <c r="U853" s="272"/>
      <c r="V853" s="272"/>
      <c r="W853" s="272"/>
      <c r="X853" s="272"/>
      <c r="Y853" s="272"/>
      <c r="Z853" s="272"/>
    </row>
    <row r="854" spans="1:26" ht="15.75" customHeight="1">
      <c r="A854" s="40"/>
      <c r="B854" s="40"/>
      <c r="C854" s="40"/>
      <c r="D854" s="40"/>
      <c r="E854" s="40"/>
      <c r="F854" s="40"/>
      <c r="G854" s="40"/>
      <c r="H854" s="272"/>
      <c r="I854" s="272"/>
      <c r="J854" s="272"/>
      <c r="K854" s="272"/>
      <c r="L854" s="272"/>
      <c r="M854" s="272"/>
      <c r="N854" s="272"/>
      <c r="O854" s="272"/>
      <c r="P854" s="272"/>
      <c r="Q854" s="272"/>
      <c r="R854" s="272"/>
      <c r="S854" s="272"/>
      <c r="T854" s="272"/>
      <c r="U854" s="272"/>
      <c r="V854" s="272"/>
      <c r="W854" s="272"/>
      <c r="X854" s="272"/>
      <c r="Y854" s="272"/>
      <c r="Z854" s="272"/>
    </row>
    <row r="855" spans="1:26" ht="15.75" customHeight="1">
      <c r="A855" s="40"/>
      <c r="B855" s="40"/>
      <c r="C855" s="40"/>
      <c r="D855" s="40"/>
      <c r="E855" s="40"/>
      <c r="F855" s="40"/>
      <c r="G855" s="40"/>
      <c r="H855" s="272"/>
      <c r="I855" s="272"/>
      <c r="J855" s="272"/>
      <c r="K855" s="272"/>
      <c r="L855" s="272"/>
      <c r="M855" s="272"/>
      <c r="N855" s="272"/>
      <c r="O855" s="272"/>
      <c r="P855" s="272"/>
      <c r="Q855" s="272"/>
      <c r="R855" s="272"/>
      <c r="S855" s="272"/>
      <c r="T855" s="272"/>
      <c r="U855" s="272"/>
      <c r="V855" s="272"/>
      <c r="W855" s="272"/>
      <c r="X855" s="272"/>
      <c r="Y855" s="272"/>
      <c r="Z855" s="272"/>
    </row>
    <row r="856" spans="1:26" ht="15.75" customHeight="1">
      <c r="A856" s="40"/>
      <c r="B856" s="40"/>
      <c r="C856" s="40"/>
      <c r="D856" s="40"/>
      <c r="E856" s="40"/>
      <c r="F856" s="40"/>
      <c r="G856" s="40"/>
      <c r="H856" s="272"/>
      <c r="I856" s="272"/>
      <c r="J856" s="272"/>
      <c r="K856" s="272"/>
      <c r="L856" s="272"/>
      <c r="M856" s="272"/>
      <c r="N856" s="272"/>
      <c r="O856" s="272"/>
      <c r="P856" s="272"/>
      <c r="Q856" s="272"/>
      <c r="R856" s="272"/>
      <c r="S856" s="272"/>
      <c r="T856" s="272"/>
      <c r="U856" s="272"/>
      <c r="V856" s="272"/>
      <c r="W856" s="272"/>
      <c r="X856" s="272"/>
      <c r="Y856" s="272"/>
      <c r="Z856" s="272"/>
    </row>
    <row r="857" spans="1:26" ht="15.75" customHeight="1">
      <c r="A857" s="40"/>
      <c r="B857" s="40"/>
      <c r="C857" s="40"/>
      <c r="D857" s="40"/>
      <c r="E857" s="40"/>
      <c r="F857" s="40"/>
      <c r="G857" s="40"/>
      <c r="H857" s="272"/>
      <c r="I857" s="272"/>
      <c r="J857" s="272"/>
      <c r="K857" s="272"/>
      <c r="L857" s="272"/>
      <c r="M857" s="272"/>
      <c r="N857" s="272"/>
      <c r="O857" s="272"/>
      <c r="P857" s="272"/>
      <c r="Q857" s="272"/>
      <c r="R857" s="272"/>
      <c r="S857" s="272"/>
      <c r="T857" s="272"/>
      <c r="U857" s="272"/>
      <c r="V857" s="272"/>
      <c r="W857" s="272"/>
      <c r="X857" s="272"/>
      <c r="Y857" s="272"/>
      <c r="Z857" s="272"/>
    </row>
    <row r="858" spans="1:26" ht="15.75" customHeight="1">
      <c r="A858" s="40"/>
      <c r="B858" s="40"/>
      <c r="C858" s="40"/>
      <c r="D858" s="40"/>
      <c r="E858" s="40"/>
      <c r="F858" s="40"/>
      <c r="G858" s="40"/>
      <c r="H858" s="272"/>
      <c r="I858" s="272"/>
      <c r="J858" s="272"/>
      <c r="K858" s="272"/>
      <c r="L858" s="272"/>
      <c r="M858" s="272"/>
      <c r="N858" s="272"/>
      <c r="O858" s="272"/>
      <c r="P858" s="272"/>
      <c r="Q858" s="272"/>
      <c r="R858" s="272"/>
      <c r="S858" s="272"/>
      <c r="T858" s="272"/>
      <c r="U858" s="272"/>
      <c r="V858" s="272"/>
      <c r="W858" s="272"/>
      <c r="X858" s="272"/>
      <c r="Y858" s="272"/>
      <c r="Z858" s="272"/>
    </row>
    <row r="859" spans="1:26" ht="15.75" customHeight="1">
      <c r="A859" s="40"/>
      <c r="B859" s="40"/>
      <c r="C859" s="40"/>
      <c r="D859" s="40"/>
      <c r="E859" s="40"/>
      <c r="F859" s="40"/>
      <c r="G859" s="40"/>
      <c r="H859" s="272"/>
      <c r="I859" s="272"/>
      <c r="J859" s="272"/>
      <c r="K859" s="272"/>
      <c r="L859" s="272"/>
      <c r="M859" s="272"/>
      <c r="N859" s="272"/>
      <c r="O859" s="272"/>
      <c r="P859" s="272"/>
      <c r="Q859" s="272"/>
      <c r="R859" s="272"/>
      <c r="S859" s="272"/>
      <c r="T859" s="272"/>
      <c r="U859" s="272"/>
      <c r="V859" s="272"/>
      <c r="W859" s="272"/>
      <c r="X859" s="272"/>
      <c r="Y859" s="272"/>
      <c r="Z859" s="272"/>
    </row>
    <row r="860" spans="1:26" ht="15.75" customHeight="1">
      <c r="A860" s="40"/>
      <c r="B860" s="40"/>
      <c r="C860" s="40"/>
      <c r="D860" s="40"/>
      <c r="E860" s="40"/>
      <c r="F860" s="40"/>
      <c r="G860" s="40"/>
      <c r="H860" s="272"/>
      <c r="I860" s="272"/>
      <c r="J860" s="272"/>
      <c r="K860" s="272"/>
      <c r="L860" s="272"/>
      <c r="M860" s="272"/>
      <c r="N860" s="272"/>
      <c r="O860" s="272"/>
      <c r="P860" s="272"/>
      <c r="Q860" s="272"/>
      <c r="R860" s="272"/>
      <c r="S860" s="272"/>
      <c r="T860" s="272"/>
      <c r="U860" s="272"/>
      <c r="V860" s="272"/>
      <c r="W860" s="272"/>
      <c r="X860" s="272"/>
      <c r="Y860" s="272"/>
      <c r="Z860" s="272"/>
    </row>
    <row r="861" spans="1:26" ht="15.75" customHeight="1">
      <c r="A861" s="40"/>
      <c r="B861" s="40"/>
      <c r="C861" s="40"/>
      <c r="D861" s="40"/>
      <c r="E861" s="40"/>
      <c r="F861" s="40"/>
      <c r="G861" s="40"/>
      <c r="H861" s="272"/>
      <c r="I861" s="272"/>
      <c r="J861" s="272"/>
      <c r="K861" s="272"/>
      <c r="L861" s="272"/>
      <c r="M861" s="272"/>
      <c r="N861" s="272"/>
      <c r="O861" s="272"/>
      <c r="P861" s="272"/>
      <c r="Q861" s="272"/>
      <c r="R861" s="272"/>
      <c r="S861" s="272"/>
      <c r="T861" s="272"/>
      <c r="U861" s="272"/>
      <c r="V861" s="272"/>
      <c r="W861" s="272"/>
      <c r="X861" s="272"/>
      <c r="Y861" s="272"/>
      <c r="Z861" s="272"/>
    </row>
    <row r="862" spans="1:26" ht="15.75" customHeight="1">
      <c r="A862" s="40"/>
      <c r="B862" s="40"/>
      <c r="C862" s="40"/>
      <c r="D862" s="40"/>
      <c r="E862" s="40"/>
      <c r="F862" s="40"/>
      <c r="G862" s="40"/>
      <c r="H862" s="272"/>
      <c r="I862" s="272"/>
      <c r="J862" s="272"/>
      <c r="K862" s="272"/>
      <c r="L862" s="272"/>
      <c r="M862" s="272"/>
      <c r="N862" s="272"/>
      <c r="O862" s="272"/>
      <c r="P862" s="272"/>
      <c r="Q862" s="272"/>
      <c r="R862" s="272"/>
      <c r="S862" s="272"/>
      <c r="T862" s="272"/>
      <c r="U862" s="272"/>
      <c r="V862" s="272"/>
      <c r="W862" s="272"/>
      <c r="X862" s="272"/>
      <c r="Y862" s="272"/>
      <c r="Z862" s="272"/>
    </row>
    <row r="863" spans="1:26" ht="15.75" customHeight="1">
      <c r="A863" s="40"/>
      <c r="B863" s="40"/>
      <c r="C863" s="40"/>
      <c r="D863" s="40"/>
      <c r="E863" s="40"/>
      <c r="F863" s="40"/>
      <c r="G863" s="40"/>
      <c r="H863" s="272"/>
      <c r="I863" s="272"/>
      <c r="J863" s="272"/>
      <c r="K863" s="272"/>
      <c r="L863" s="272"/>
      <c r="M863" s="272"/>
      <c r="N863" s="272"/>
      <c r="O863" s="272"/>
      <c r="P863" s="272"/>
      <c r="Q863" s="272"/>
      <c r="R863" s="272"/>
      <c r="S863" s="272"/>
      <c r="T863" s="272"/>
      <c r="U863" s="272"/>
      <c r="V863" s="272"/>
      <c r="W863" s="272"/>
      <c r="X863" s="272"/>
      <c r="Y863" s="272"/>
      <c r="Z863" s="272"/>
    </row>
    <row r="864" spans="1:26" ht="15.75" customHeight="1">
      <c r="A864" s="40"/>
      <c r="B864" s="40"/>
      <c r="C864" s="40"/>
      <c r="D864" s="40"/>
      <c r="E864" s="40"/>
      <c r="F864" s="40"/>
      <c r="G864" s="40"/>
      <c r="H864" s="272"/>
      <c r="I864" s="272"/>
      <c r="J864" s="272"/>
      <c r="K864" s="272"/>
      <c r="L864" s="272"/>
      <c r="M864" s="272"/>
      <c r="N864" s="272"/>
      <c r="O864" s="272"/>
      <c r="P864" s="272"/>
      <c r="Q864" s="272"/>
      <c r="R864" s="272"/>
      <c r="S864" s="272"/>
      <c r="T864" s="272"/>
      <c r="U864" s="272"/>
      <c r="V864" s="272"/>
      <c r="W864" s="272"/>
      <c r="X864" s="272"/>
      <c r="Y864" s="272"/>
      <c r="Z864" s="272"/>
    </row>
    <row r="865" spans="1:26" ht="15.75" customHeight="1">
      <c r="A865" s="40"/>
      <c r="B865" s="40"/>
      <c r="C865" s="40"/>
      <c r="D865" s="40"/>
      <c r="E865" s="40"/>
      <c r="F865" s="40"/>
      <c r="G865" s="40"/>
      <c r="H865" s="272"/>
      <c r="I865" s="272"/>
      <c r="J865" s="272"/>
      <c r="K865" s="272"/>
      <c r="L865" s="272"/>
      <c r="M865" s="272"/>
      <c r="N865" s="272"/>
      <c r="O865" s="272"/>
      <c r="P865" s="272"/>
      <c r="Q865" s="272"/>
      <c r="R865" s="272"/>
      <c r="S865" s="272"/>
      <c r="T865" s="272"/>
      <c r="U865" s="272"/>
      <c r="V865" s="272"/>
      <c r="W865" s="272"/>
      <c r="X865" s="272"/>
      <c r="Y865" s="272"/>
      <c r="Z865" s="272"/>
    </row>
    <row r="866" spans="1:26" ht="15.75" customHeight="1">
      <c r="A866" s="40"/>
      <c r="B866" s="40"/>
      <c r="C866" s="40"/>
      <c r="D866" s="40"/>
      <c r="E866" s="40"/>
      <c r="F866" s="40"/>
      <c r="G866" s="40"/>
      <c r="H866" s="272"/>
      <c r="I866" s="272"/>
      <c r="J866" s="272"/>
      <c r="K866" s="272"/>
      <c r="L866" s="272"/>
      <c r="M866" s="272"/>
      <c r="N866" s="272"/>
      <c r="O866" s="272"/>
      <c r="P866" s="272"/>
      <c r="Q866" s="272"/>
      <c r="R866" s="272"/>
      <c r="S866" s="272"/>
      <c r="T866" s="272"/>
      <c r="U866" s="272"/>
      <c r="V866" s="272"/>
      <c r="W866" s="272"/>
      <c r="X866" s="272"/>
      <c r="Y866" s="272"/>
      <c r="Z866" s="272"/>
    </row>
    <row r="867" spans="1:26" ht="15.75" customHeight="1">
      <c r="A867" s="40"/>
      <c r="B867" s="40"/>
      <c r="C867" s="40"/>
      <c r="D867" s="40"/>
      <c r="E867" s="40"/>
      <c r="F867" s="40"/>
      <c r="G867" s="40"/>
      <c r="H867" s="272"/>
      <c r="I867" s="272"/>
      <c r="J867" s="272"/>
      <c r="K867" s="272"/>
      <c r="L867" s="272"/>
      <c r="M867" s="272"/>
      <c r="N867" s="272"/>
      <c r="O867" s="272"/>
      <c r="P867" s="272"/>
      <c r="Q867" s="272"/>
      <c r="R867" s="272"/>
      <c r="S867" s="272"/>
      <c r="T867" s="272"/>
      <c r="U867" s="272"/>
      <c r="V867" s="272"/>
      <c r="W867" s="272"/>
      <c r="X867" s="272"/>
      <c r="Y867" s="272"/>
      <c r="Z867" s="272"/>
    </row>
    <row r="868" spans="1:26" ht="15.75" customHeight="1">
      <c r="A868" s="40"/>
      <c r="B868" s="40"/>
      <c r="C868" s="40"/>
      <c r="D868" s="40"/>
      <c r="E868" s="40"/>
      <c r="F868" s="40"/>
      <c r="G868" s="40"/>
      <c r="H868" s="272"/>
      <c r="I868" s="272"/>
      <c r="J868" s="272"/>
      <c r="K868" s="272"/>
      <c r="L868" s="272"/>
      <c r="M868" s="272"/>
      <c r="N868" s="272"/>
      <c r="O868" s="272"/>
      <c r="P868" s="272"/>
      <c r="Q868" s="272"/>
      <c r="R868" s="272"/>
      <c r="S868" s="272"/>
      <c r="T868" s="272"/>
      <c r="U868" s="272"/>
      <c r="V868" s="272"/>
      <c r="W868" s="272"/>
      <c r="X868" s="272"/>
      <c r="Y868" s="272"/>
      <c r="Z868" s="272"/>
    </row>
    <row r="869" spans="1:26" ht="15.75" customHeight="1">
      <c r="A869" s="40"/>
      <c r="B869" s="40"/>
      <c r="C869" s="40"/>
      <c r="D869" s="40"/>
      <c r="E869" s="40"/>
      <c r="F869" s="40"/>
      <c r="G869" s="40"/>
      <c r="H869" s="272"/>
      <c r="I869" s="272"/>
      <c r="J869" s="272"/>
      <c r="K869" s="272"/>
      <c r="L869" s="272"/>
      <c r="M869" s="272"/>
      <c r="N869" s="272"/>
      <c r="O869" s="272"/>
      <c r="P869" s="272"/>
      <c r="Q869" s="272"/>
      <c r="R869" s="272"/>
      <c r="S869" s="272"/>
      <c r="T869" s="272"/>
      <c r="U869" s="272"/>
      <c r="V869" s="272"/>
      <c r="W869" s="272"/>
      <c r="X869" s="272"/>
      <c r="Y869" s="272"/>
      <c r="Z869" s="272"/>
    </row>
    <row r="870" spans="1:26" ht="15.75" customHeight="1">
      <c r="A870" s="40"/>
      <c r="B870" s="40"/>
      <c r="C870" s="40"/>
      <c r="D870" s="40"/>
      <c r="E870" s="40"/>
      <c r="F870" s="40"/>
      <c r="G870" s="40"/>
      <c r="H870" s="272"/>
      <c r="I870" s="272"/>
      <c r="J870" s="272"/>
      <c r="K870" s="272"/>
      <c r="L870" s="272"/>
      <c r="M870" s="272"/>
      <c r="N870" s="272"/>
      <c r="O870" s="272"/>
      <c r="P870" s="272"/>
      <c r="Q870" s="272"/>
      <c r="R870" s="272"/>
      <c r="S870" s="272"/>
      <c r="T870" s="272"/>
      <c r="U870" s="272"/>
      <c r="V870" s="272"/>
      <c r="W870" s="272"/>
      <c r="X870" s="272"/>
      <c r="Y870" s="272"/>
      <c r="Z870" s="272"/>
    </row>
    <row r="871" spans="1:26" ht="15.75" customHeight="1">
      <c r="A871" s="40"/>
      <c r="B871" s="40"/>
      <c r="C871" s="40"/>
      <c r="D871" s="40"/>
      <c r="E871" s="40"/>
      <c r="F871" s="40"/>
      <c r="G871" s="40"/>
      <c r="H871" s="272"/>
      <c r="I871" s="272"/>
      <c r="J871" s="272"/>
      <c r="K871" s="272"/>
      <c r="L871" s="272"/>
      <c r="M871" s="272"/>
      <c r="N871" s="272"/>
      <c r="O871" s="272"/>
      <c r="P871" s="272"/>
      <c r="Q871" s="272"/>
      <c r="R871" s="272"/>
      <c r="S871" s="272"/>
      <c r="T871" s="272"/>
      <c r="U871" s="272"/>
      <c r="V871" s="272"/>
      <c r="W871" s="272"/>
      <c r="X871" s="272"/>
      <c r="Y871" s="272"/>
      <c r="Z871" s="272"/>
    </row>
    <row r="872" spans="1:26" ht="15.75" customHeight="1">
      <c r="A872" s="40"/>
      <c r="B872" s="40"/>
      <c r="C872" s="40"/>
      <c r="D872" s="40"/>
      <c r="E872" s="40"/>
      <c r="F872" s="40"/>
      <c r="G872" s="40"/>
      <c r="H872" s="272"/>
      <c r="I872" s="272"/>
      <c r="J872" s="272"/>
      <c r="K872" s="272"/>
      <c r="L872" s="272"/>
      <c r="M872" s="272"/>
      <c r="N872" s="272"/>
      <c r="O872" s="272"/>
      <c r="P872" s="272"/>
      <c r="Q872" s="272"/>
      <c r="R872" s="272"/>
      <c r="S872" s="272"/>
      <c r="T872" s="272"/>
      <c r="U872" s="272"/>
      <c r="V872" s="272"/>
      <c r="W872" s="272"/>
      <c r="X872" s="272"/>
      <c r="Y872" s="272"/>
      <c r="Z872" s="272"/>
    </row>
    <row r="873" spans="1:26" ht="15.75" customHeight="1">
      <c r="A873" s="40"/>
      <c r="B873" s="40"/>
      <c r="C873" s="40"/>
      <c r="D873" s="40"/>
      <c r="E873" s="40"/>
      <c r="F873" s="40"/>
      <c r="G873" s="40"/>
      <c r="H873" s="272"/>
      <c r="I873" s="272"/>
      <c r="J873" s="272"/>
      <c r="K873" s="272"/>
      <c r="L873" s="272"/>
      <c r="M873" s="272"/>
      <c r="N873" s="272"/>
      <c r="O873" s="272"/>
      <c r="P873" s="272"/>
      <c r="Q873" s="272"/>
      <c r="R873" s="272"/>
      <c r="S873" s="272"/>
      <c r="T873" s="272"/>
      <c r="U873" s="272"/>
      <c r="V873" s="272"/>
      <c r="W873" s="272"/>
      <c r="X873" s="272"/>
      <c r="Y873" s="272"/>
      <c r="Z873" s="272"/>
    </row>
    <row r="874" spans="1:26" ht="15.75" customHeight="1">
      <c r="A874" s="40"/>
      <c r="B874" s="40"/>
      <c r="C874" s="40"/>
      <c r="D874" s="40"/>
      <c r="E874" s="40"/>
      <c r="F874" s="40"/>
      <c r="G874" s="40"/>
      <c r="H874" s="272"/>
      <c r="I874" s="272"/>
      <c r="J874" s="272"/>
      <c r="K874" s="272"/>
      <c r="L874" s="272"/>
      <c r="M874" s="272"/>
      <c r="N874" s="272"/>
      <c r="O874" s="272"/>
      <c r="P874" s="272"/>
      <c r="Q874" s="272"/>
      <c r="R874" s="272"/>
      <c r="S874" s="272"/>
      <c r="T874" s="272"/>
      <c r="U874" s="272"/>
      <c r="V874" s="272"/>
      <c r="W874" s="272"/>
      <c r="X874" s="272"/>
      <c r="Y874" s="272"/>
      <c r="Z874" s="272"/>
    </row>
    <row r="875" spans="1:26" ht="15.75" customHeight="1">
      <c r="A875" s="40"/>
      <c r="B875" s="40"/>
      <c r="C875" s="40"/>
      <c r="D875" s="40"/>
      <c r="E875" s="40"/>
      <c r="F875" s="40"/>
      <c r="G875" s="40"/>
      <c r="H875" s="272"/>
      <c r="I875" s="272"/>
      <c r="J875" s="272"/>
      <c r="K875" s="272"/>
      <c r="L875" s="272"/>
      <c r="M875" s="272"/>
      <c r="N875" s="272"/>
      <c r="O875" s="272"/>
      <c r="P875" s="272"/>
      <c r="Q875" s="272"/>
      <c r="R875" s="272"/>
      <c r="S875" s="272"/>
      <c r="T875" s="272"/>
      <c r="U875" s="272"/>
      <c r="V875" s="272"/>
      <c r="W875" s="272"/>
      <c r="X875" s="272"/>
      <c r="Y875" s="272"/>
      <c r="Z875" s="272"/>
    </row>
    <row r="876" spans="1:26" ht="15.75" customHeight="1">
      <c r="A876" s="40"/>
      <c r="B876" s="40"/>
      <c r="C876" s="40"/>
      <c r="D876" s="40"/>
      <c r="E876" s="40"/>
      <c r="F876" s="40"/>
      <c r="G876" s="40"/>
      <c r="H876" s="272"/>
      <c r="I876" s="272"/>
      <c r="J876" s="272"/>
      <c r="K876" s="272"/>
      <c r="L876" s="272"/>
      <c r="M876" s="272"/>
      <c r="N876" s="272"/>
      <c r="O876" s="272"/>
      <c r="P876" s="272"/>
      <c r="Q876" s="272"/>
      <c r="R876" s="272"/>
      <c r="S876" s="272"/>
      <c r="T876" s="272"/>
      <c r="U876" s="272"/>
      <c r="V876" s="272"/>
      <c r="W876" s="272"/>
      <c r="X876" s="272"/>
      <c r="Y876" s="272"/>
      <c r="Z876" s="272"/>
    </row>
    <row r="877" spans="1:26" ht="15.75" customHeight="1">
      <c r="A877" s="40"/>
      <c r="B877" s="40"/>
      <c r="C877" s="40"/>
      <c r="D877" s="40"/>
      <c r="E877" s="40"/>
      <c r="F877" s="40"/>
      <c r="G877" s="40"/>
      <c r="H877" s="272"/>
      <c r="I877" s="272"/>
      <c r="J877" s="272"/>
      <c r="K877" s="272"/>
      <c r="L877" s="272"/>
      <c r="M877" s="272"/>
      <c r="N877" s="272"/>
      <c r="O877" s="272"/>
      <c r="P877" s="272"/>
      <c r="Q877" s="272"/>
      <c r="R877" s="272"/>
      <c r="S877" s="272"/>
      <c r="T877" s="272"/>
      <c r="U877" s="272"/>
      <c r="V877" s="272"/>
      <c r="W877" s="272"/>
      <c r="X877" s="272"/>
      <c r="Y877" s="272"/>
      <c r="Z877" s="272"/>
    </row>
    <row r="878" spans="1:26" ht="15.75" customHeight="1">
      <c r="A878" s="40"/>
      <c r="B878" s="40"/>
      <c r="C878" s="40"/>
      <c r="D878" s="40"/>
      <c r="E878" s="40"/>
      <c r="F878" s="40"/>
      <c r="G878" s="40"/>
      <c r="H878" s="272"/>
      <c r="I878" s="272"/>
      <c r="J878" s="272"/>
      <c r="K878" s="272"/>
      <c r="L878" s="272"/>
      <c r="M878" s="272"/>
      <c r="N878" s="272"/>
      <c r="O878" s="272"/>
      <c r="P878" s="272"/>
      <c r="Q878" s="272"/>
      <c r="R878" s="272"/>
      <c r="S878" s="272"/>
      <c r="T878" s="272"/>
      <c r="U878" s="272"/>
      <c r="V878" s="272"/>
      <c r="W878" s="272"/>
      <c r="X878" s="272"/>
      <c r="Y878" s="272"/>
      <c r="Z878" s="272"/>
    </row>
    <row r="879" spans="1:26" ht="15.75" customHeight="1">
      <c r="A879" s="40"/>
      <c r="B879" s="40"/>
      <c r="C879" s="40"/>
      <c r="D879" s="40"/>
      <c r="E879" s="40"/>
      <c r="F879" s="40"/>
      <c r="G879" s="40"/>
      <c r="H879" s="272"/>
      <c r="I879" s="272"/>
      <c r="J879" s="272"/>
      <c r="K879" s="272"/>
      <c r="L879" s="272"/>
      <c r="M879" s="272"/>
      <c r="N879" s="272"/>
      <c r="O879" s="272"/>
      <c r="P879" s="272"/>
      <c r="Q879" s="272"/>
      <c r="R879" s="272"/>
      <c r="S879" s="272"/>
      <c r="T879" s="272"/>
      <c r="U879" s="272"/>
      <c r="V879" s="272"/>
      <c r="W879" s="272"/>
      <c r="X879" s="272"/>
      <c r="Y879" s="272"/>
      <c r="Z879" s="272"/>
    </row>
    <row r="880" spans="1:26" ht="15.75" customHeight="1">
      <c r="A880" s="40"/>
      <c r="B880" s="40"/>
      <c r="C880" s="40"/>
      <c r="D880" s="40"/>
      <c r="E880" s="40"/>
      <c r="F880" s="40"/>
      <c r="G880" s="40"/>
      <c r="H880" s="272"/>
      <c r="I880" s="272"/>
      <c r="J880" s="272"/>
      <c r="K880" s="272"/>
      <c r="L880" s="272"/>
      <c r="M880" s="272"/>
      <c r="N880" s="272"/>
      <c r="O880" s="272"/>
      <c r="P880" s="272"/>
      <c r="Q880" s="272"/>
      <c r="R880" s="272"/>
      <c r="S880" s="272"/>
      <c r="T880" s="272"/>
      <c r="U880" s="272"/>
      <c r="V880" s="272"/>
      <c r="W880" s="272"/>
      <c r="X880" s="272"/>
      <c r="Y880" s="272"/>
      <c r="Z880" s="272"/>
    </row>
    <row r="881" spans="1:26" ht="15.75" customHeight="1">
      <c r="A881" s="40"/>
      <c r="B881" s="40"/>
      <c r="C881" s="40"/>
      <c r="D881" s="40"/>
      <c r="E881" s="40"/>
      <c r="F881" s="40"/>
      <c r="G881" s="40"/>
      <c r="H881" s="272"/>
      <c r="I881" s="272"/>
      <c r="J881" s="272"/>
      <c r="K881" s="272"/>
      <c r="L881" s="272"/>
      <c r="M881" s="272"/>
      <c r="N881" s="272"/>
      <c r="O881" s="272"/>
      <c r="P881" s="272"/>
      <c r="Q881" s="272"/>
      <c r="R881" s="272"/>
      <c r="S881" s="272"/>
      <c r="T881" s="272"/>
      <c r="U881" s="272"/>
      <c r="V881" s="272"/>
      <c r="W881" s="272"/>
      <c r="X881" s="272"/>
      <c r="Y881" s="272"/>
      <c r="Z881" s="272"/>
    </row>
    <row r="882" spans="1:26" ht="15.75" customHeight="1">
      <c r="A882" s="40"/>
      <c r="B882" s="40"/>
      <c r="C882" s="40"/>
      <c r="D882" s="40"/>
      <c r="E882" s="40"/>
      <c r="F882" s="40"/>
      <c r="G882" s="40"/>
      <c r="H882" s="272"/>
      <c r="I882" s="272"/>
      <c r="J882" s="272"/>
      <c r="K882" s="272"/>
      <c r="L882" s="272"/>
      <c r="M882" s="272"/>
      <c r="N882" s="272"/>
      <c r="O882" s="272"/>
      <c r="P882" s="272"/>
      <c r="Q882" s="272"/>
      <c r="R882" s="272"/>
      <c r="S882" s="272"/>
      <c r="T882" s="272"/>
      <c r="U882" s="272"/>
      <c r="V882" s="272"/>
      <c r="W882" s="272"/>
      <c r="X882" s="272"/>
      <c r="Y882" s="272"/>
      <c r="Z882" s="272"/>
    </row>
    <row r="883" spans="1:26" ht="15.75" customHeight="1">
      <c r="A883" s="40"/>
      <c r="B883" s="40"/>
      <c r="C883" s="40"/>
      <c r="D883" s="40"/>
      <c r="E883" s="40"/>
      <c r="F883" s="40"/>
      <c r="G883" s="40"/>
      <c r="H883" s="272"/>
      <c r="I883" s="272"/>
      <c r="J883" s="272"/>
      <c r="K883" s="272"/>
      <c r="L883" s="272"/>
      <c r="M883" s="272"/>
      <c r="N883" s="272"/>
      <c r="O883" s="272"/>
      <c r="P883" s="272"/>
      <c r="Q883" s="272"/>
      <c r="R883" s="272"/>
      <c r="S883" s="272"/>
      <c r="T883" s="272"/>
      <c r="U883" s="272"/>
      <c r="V883" s="272"/>
      <c r="W883" s="272"/>
      <c r="X883" s="272"/>
      <c r="Y883" s="272"/>
      <c r="Z883" s="272"/>
    </row>
    <row r="884" spans="1:26" ht="15.75" customHeight="1">
      <c r="A884" s="40"/>
      <c r="B884" s="40"/>
      <c r="C884" s="40"/>
      <c r="D884" s="40"/>
      <c r="E884" s="40"/>
      <c r="F884" s="40"/>
      <c r="G884" s="40"/>
      <c r="H884" s="272"/>
      <c r="I884" s="272"/>
      <c r="J884" s="272"/>
      <c r="K884" s="272"/>
      <c r="L884" s="272"/>
      <c r="M884" s="272"/>
      <c r="N884" s="272"/>
      <c r="O884" s="272"/>
      <c r="P884" s="272"/>
      <c r="Q884" s="272"/>
      <c r="R884" s="272"/>
      <c r="S884" s="272"/>
      <c r="T884" s="272"/>
      <c r="U884" s="272"/>
      <c r="V884" s="272"/>
      <c r="W884" s="272"/>
      <c r="X884" s="272"/>
      <c r="Y884" s="272"/>
      <c r="Z884" s="272"/>
    </row>
    <row r="885" spans="1:26" ht="15.75" customHeight="1">
      <c r="A885" s="40"/>
      <c r="B885" s="40"/>
      <c r="C885" s="40"/>
      <c r="D885" s="40"/>
      <c r="E885" s="40"/>
      <c r="F885" s="40"/>
      <c r="G885" s="40"/>
      <c r="H885" s="272"/>
      <c r="I885" s="272"/>
      <c r="J885" s="272"/>
      <c r="K885" s="272"/>
      <c r="L885" s="272"/>
      <c r="M885" s="272"/>
      <c r="N885" s="272"/>
      <c r="O885" s="272"/>
      <c r="P885" s="272"/>
      <c r="Q885" s="272"/>
      <c r="R885" s="272"/>
      <c r="S885" s="272"/>
      <c r="T885" s="272"/>
      <c r="U885" s="272"/>
      <c r="V885" s="272"/>
      <c r="W885" s="272"/>
      <c r="X885" s="272"/>
      <c r="Y885" s="272"/>
      <c r="Z885" s="272"/>
    </row>
    <row r="886" spans="1:26" ht="15.75" customHeight="1">
      <c r="A886" s="40"/>
      <c r="B886" s="40"/>
      <c r="C886" s="40"/>
      <c r="D886" s="40"/>
      <c r="E886" s="40"/>
      <c r="F886" s="40"/>
      <c r="G886" s="40"/>
      <c r="H886" s="272"/>
      <c r="I886" s="272"/>
      <c r="J886" s="272"/>
      <c r="K886" s="272"/>
      <c r="L886" s="272"/>
      <c r="M886" s="272"/>
      <c r="N886" s="272"/>
      <c r="O886" s="272"/>
      <c r="P886" s="272"/>
      <c r="Q886" s="272"/>
      <c r="R886" s="272"/>
      <c r="S886" s="272"/>
      <c r="T886" s="272"/>
      <c r="U886" s="272"/>
      <c r="V886" s="272"/>
      <c r="W886" s="272"/>
      <c r="X886" s="272"/>
      <c r="Y886" s="272"/>
      <c r="Z886" s="272"/>
    </row>
    <row r="887" spans="1:26" ht="15.75" customHeight="1">
      <c r="A887" s="40"/>
      <c r="B887" s="40"/>
      <c r="C887" s="40"/>
      <c r="D887" s="40"/>
      <c r="E887" s="40"/>
      <c r="F887" s="40"/>
      <c r="G887" s="40"/>
      <c r="H887" s="272"/>
      <c r="I887" s="272"/>
      <c r="J887" s="272"/>
      <c r="K887" s="272"/>
      <c r="L887" s="272"/>
      <c r="M887" s="272"/>
      <c r="N887" s="272"/>
      <c r="O887" s="272"/>
      <c r="P887" s="272"/>
      <c r="Q887" s="272"/>
      <c r="R887" s="272"/>
      <c r="S887" s="272"/>
      <c r="T887" s="272"/>
      <c r="U887" s="272"/>
      <c r="V887" s="272"/>
      <c r="W887" s="272"/>
      <c r="X887" s="272"/>
      <c r="Y887" s="272"/>
      <c r="Z887" s="272"/>
    </row>
    <row r="888" spans="1:26" ht="15.75" customHeight="1">
      <c r="A888" s="40"/>
      <c r="B888" s="40"/>
      <c r="C888" s="40"/>
      <c r="D888" s="40"/>
      <c r="E888" s="40"/>
      <c r="F888" s="40"/>
      <c r="G888" s="40"/>
      <c r="H888" s="272"/>
      <c r="I888" s="272"/>
      <c r="J888" s="272"/>
      <c r="K888" s="272"/>
      <c r="L888" s="272"/>
      <c r="M888" s="272"/>
      <c r="N888" s="272"/>
      <c r="O888" s="272"/>
      <c r="P888" s="272"/>
      <c r="Q888" s="272"/>
      <c r="R888" s="272"/>
      <c r="S888" s="272"/>
      <c r="T888" s="272"/>
      <c r="U888" s="272"/>
      <c r="V888" s="272"/>
      <c r="W888" s="272"/>
      <c r="X888" s="272"/>
      <c r="Y888" s="272"/>
      <c r="Z888" s="272"/>
    </row>
    <row r="889" spans="1:26" ht="15.75" customHeight="1">
      <c r="A889" s="40"/>
      <c r="B889" s="40"/>
      <c r="C889" s="40"/>
      <c r="D889" s="40"/>
      <c r="E889" s="40"/>
      <c r="F889" s="40"/>
      <c r="G889" s="40"/>
      <c r="H889" s="272"/>
      <c r="I889" s="272"/>
      <c r="J889" s="272"/>
      <c r="K889" s="272"/>
      <c r="L889" s="272"/>
      <c r="M889" s="272"/>
      <c r="N889" s="272"/>
      <c r="O889" s="272"/>
      <c r="P889" s="272"/>
      <c r="Q889" s="272"/>
      <c r="R889" s="272"/>
      <c r="S889" s="272"/>
      <c r="T889" s="272"/>
      <c r="U889" s="272"/>
      <c r="V889" s="272"/>
      <c r="W889" s="272"/>
      <c r="X889" s="272"/>
      <c r="Y889" s="272"/>
      <c r="Z889" s="272"/>
    </row>
    <row r="890" spans="1:26" ht="15.75" customHeight="1">
      <c r="A890" s="40"/>
      <c r="B890" s="40"/>
      <c r="C890" s="40"/>
      <c r="D890" s="40"/>
      <c r="E890" s="40"/>
      <c r="F890" s="40"/>
      <c r="G890" s="40"/>
      <c r="H890" s="272"/>
      <c r="I890" s="272"/>
      <c r="J890" s="272"/>
      <c r="K890" s="272"/>
      <c r="L890" s="272"/>
      <c r="M890" s="272"/>
      <c r="N890" s="272"/>
      <c r="O890" s="272"/>
      <c r="P890" s="272"/>
      <c r="Q890" s="272"/>
      <c r="R890" s="272"/>
      <c r="S890" s="272"/>
      <c r="T890" s="272"/>
      <c r="U890" s="272"/>
      <c r="V890" s="272"/>
      <c r="W890" s="272"/>
      <c r="X890" s="272"/>
      <c r="Y890" s="272"/>
      <c r="Z890" s="272"/>
    </row>
    <row r="891" spans="1:26" ht="15.75" customHeight="1">
      <c r="A891" s="40"/>
      <c r="B891" s="40"/>
      <c r="C891" s="40"/>
      <c r="D891" s="40"/>
      <c r="E891" s="40"/>
      <c r="F891" s="40"/>
      <c r="G891" s="40"/>
      <c r="H891" s="272"/>
      <c r="I891" s="272"/>
      <c r="J891" s="272"/>
      <c r="K891" s="272"/>
      <c r="L891" s="272"/>
      <c r="M891" s="272"/>
      <c r="N891" s="272"/>
      <c r="O891" s="272"/>
      <c r="P891" s="272"/>
      <c r="Q891" s="272"/>
      <c r="R891" s="272"/>
      <c r="S891" s="272"/>
      <c r="T891" s="272"/>
      <c r="U891" s="272"/>
      <c r="V891" s="272"/>
      <c r="W891" s="272"/>
      <c r="X891" s="272"/>
      <c r="Y891" s="272"/>
      <c r="Z891" s="272"/>
    </row>
    <row r="892" spans="1:26" ht="15.75" customHeight="1">
      <c r="A892" s="40"/>
      <c r="B892" s="40"/>
      <c r="C892" s="40"/>
      <c r="D892" s="40"/>
      <c r="E892" s="40"/>
      <c r="F892" s="40"/>
      <c r="G892" s="40"/>
      <c r="H892" s="272"/>
      <c r="I892" s="272"/>
      <c r="J892" s="272"/>
      <c r="K892" s="272"/>
      <c r="L892" s="272"/>
      <c r="M892" s="272"/>
      <c r="N892" s="272"/>
      <c r="O892" s="272"/>
      <c r="P892" s="272"/>
      <c r="Q892" s="272"/>
      <c r="R892" s="272"/>
      <c r="S892" s="272"/>
      <c r="T892" s="272"/>
      <c r="U892" s="272"/>
      <c r="V892" s="272"/>
      <c r="W892" s="272"/>
      <c r="X892" s="272"/>
      <c r="Y892" s="272"/>
      <c r="Z892" s="272"/>
    </row>
    <row r="893" spans="1:26" ht="15.75" customHeight="1">
      <c r="A893" s="40"/>
      <c r="B893" s="40"/>
      <c r="C893" s="40"/>
      <c r="D893" s="40"/>
      <c r="E893" s="40"/>
      <c r="F893" s="40"/>
      <c r="G893" s="40"/>
      <c r="H893" s="272"/>
      <c r="I893" s="272"/>
      <c r="J893" s="272"/>
      <c r="K893" s="272"/>
      <c r="L893" s="272"/>
      <c r="M893" s="272"/>
      <c r="N893" s="272"/>
      <c r="O893" s="272"/>
      <c r="P893" s="272"/>
      <c r="Q893" s="272"/>
      <c r="R893" s="272"/>
      <c r="S893" s="272"/>
      <c r="T893" s="272"/>
      <c r="U893" s="272"/>
      <c r="V893" s="272"/>
      <c r="W893" s="272"/>
      <c r="X893" s="272"/>
      <c r="Y893" s="272"/>
      <c r="Z893" s="272"/>
    </row>
    <row r="894" spans="1:26" ht="15.75" customHeight="1">
      <c r="A894" s="40"/>
      <c r="B894" s="40"/>
      <c r="C894" s="40"/>
      <c r="D894" s="40"/>
      <c r="E894" s="40"/>
      <c r="F894" s="40"/>
      <c r="G894" s="40"/>
      <c r="H894" s="272"/>
      <c r="I894" s="272"/>
      <c r="J894" s="272"/>
      <c r="K894" s="272"/>
      <c r="L894" s="272"/>
      <c r="M894" s="272"/>
      <c r="N894" s="272"/>
      <c r="O894" s="272"/>
      <c r="P894" s="272"/>
      <c r="Q894" s="272"/>
      <c r="R894" s="272"/>
      <c r="S894" s="272"/>
      <c r="T894" s="272"/>
      <c r="U894" s="272"/>
      <c r="V894" s="272"/>
      <c r="W894" s="272"/>
      <c r="X894" s="272"/>
      <c r="Y894" s="272"/>
      <c r="Z894" s="272"/>
    </row>
    <row r="895" spans="1:26" ht="15.75" customHeight="1">
      <c r="A895" s="40"/>
      <c r="B895" s="40"/>
      <c r="C895" s="40"/>
      <c r="D895" s="40"/>
      <c r="E895" s="40"/>
      <c r="F895" s="40"/>
      <c r="G895" s="40"/>
      <c r="H895" s="272"/>
      <c r="I895" s="272"/>
      <c r="J895" s="272"/>
      <c r="K895" s="272"/>
      <c r="L895" s="272"/>
      <c r="M895" s="272"/>
      <c r="N895" s="272"/>
      <c r="O895" s="272"/>
      <c r="P895" s="272"/>
      <c r="Q895" s="272"/>
      <c r="R895" s="272"/>
      <c r="S895" s="272"/>
      <c r="T895" s="272"/>
      <c r="U895" s="272"/>
      <c r="V895" s="272"/>
      <c r="W895" s="272"/>
      <c r="X895" s="272"/>
      <c r="Y895" s="272"/>
      <c r="Z895" s="272"/>
    </row>
    <row r="896" spans="1:26" ht="15.75" customHeight="1">
      <c r="A896" s="40"/>
      <c r="B896" s="40"/>
      <c r="C896" s="40"/>
      <c r="D896" s="40"/>
      <c r="E896" s="40"/>
      <c r="F896" s="40"/>
      <c r="G896" s="40"/>
      <c r="H896" s="272"/>
      <c r="I896" s="272"/>
      <c r="J896" s="272"/>
      <c r="K896" s="272"/>
      <c r="L896" s="272"/>
      <c r="M896" s="272"/>
      <c r="N896" s="272"/>
      <c r="O896" s="272"/>
      <c r="P896" s="272"/>
      <c r="Q896" s="272"/>
      <c r="R896" s="272"/>
      <c r="S896" s="272"/>
      <c r="T896" s="272"/>
      <c r="U896" s="272"/>
      <c r="V896" s="272"/>
      <c r="W896" s="272"/>
      <c r="X896" s="272"/>
      <c r="Y896" s="272"/>
      <c r="Z896" s="272"/>
    </row>
    <row r="897" spans="1:26" ht="15.75" customHeight="1">
      <c r="A897" s="40"/>
      <c r="B897" s="40"/>
      <c r="C897" s="40"/>
      <c r="D897" s="40"/>
      <c r="E897" s="40"/>
      <c r="F897" s="40"/>
      <c r="G897" s="40"/>
      <c r="H897" s="272"/>
      <c r="I897" s="272"/>
      <c r="J897" s="272"/>
      <c r="K897" s="272"/>
      <c r="L897" s="272"/>
      <c r="M897" s="272"/>
      <c r="N897" s="272"/>
      <c r="O897" s="272"/>
      <c r="P897" s="272"/>
      <c r="Q897" s="272"/>
      <c r="R897" s="272"/>
      <c r="S897" s="272"/>
      <c r="T897" s="272"/>
      <c r="U897" s="272"/>
      <c r="V897" s="272"/>
      <c r="W897" s="272"/>
      <c r="X897" s="272"/>
      <c r="Y897" s="272"/>
      <c r="Z897" s="272"/>
    </row>
    <row r="898" spans="1:26" ht="15.75" customHeight="1">
      <c r="A898" s="40"/>
      <c r="B898" s="40"/>
      <c r="C898" s="40"/>
      <c r="D898" s="40"/>
      <c r="E898" s="40"/>
      <c r="F898" s="40"/>
      <c r="G898" s="40"/>
      <c r="H898" s="272"/>
      <c r="I898" s="272"/>
      <c r="J898" s="272"/>
      <c r="K898" s="272"/>
      <c r="L898" s="272"/>
      <c r="M898" s="272"/>
      <c r="N898" s="272"/>
      <c r="O898" s="272"/>
      <c r="P898" s="272"/>
      <c r="Q898" s="272"/>
      <c r="R898" s="272"/>
      <c r="S898" s="272"/>
      <c r="T898" s="272"/>
      <c r="U898" s="272"/>
      <c r="V898" s="272"/>
      <c r="W898" s="272"/>
      <c r="X898" s="272"/>
      <c r="Y898" s="272"/>
      <c r="Z898" s="272"/>
    </row>
    <row r="899" spans="1:26" ht="15.75" customHeight="1">
      <c r="A899" s="40"/>
      <c r="B899" s="40"/>
      <c r="C899" s="40"/>
      <c r="D899" s="40"/>
      <c r="E899" s="40"/>
      <c r="F899" s="40"/>
      <c r="G899" s="40"/>
      <c r="H899" s="272"/>
      <c r="I899" s="272"/>
      <c r="J899" s="272"/>
      <c r="K899" s="272"/>
      <c r="L899" s="272"/>
      <c r="M899" s="272"/>
      <c r="N899" s="272"/>
      <c r="O899" s="272"/>
      <c r="P899" s="272"/>
      <c r="Q899" s="272"/>
      <c r="R899" s="272"/>
      <c r="S899" s="272"/>
      <c r="T899" s="272"/>
      <c r="U899" s="272"/>
      <c r="V899" s="272"/>
      <c r="W899" s="272"/>
      <c r="X899" s="272"/>
      <c r="Y899" s="272"/>
      <c r="Z899" s="272"/>
    </row>
    <row r="900" spans="1:26" ht="15.75" customHeight="1">
      <c r="A900" s="40"/>
      <c r="B900" s="40"/>
      <c r="C900" s="40"/>
      <c r="D900" s="40"/>
      <c r="E900" s="40"/>
      <c r="F900" s="40"/>
      <c r="G900" s="40"/>
      <c r="H900" s="272"/>
      <c r="I900" s="272"/>
      <c r="J900" s="272"/>
      <c r="K900" s="272"/>
      <c r="L900" s="272"/>
      <c r="M900" s="272"/>
      <c r="N900" s="272"/>
      <c r="O900" s="272"/>
      <c r="P900" s="272"/>
      <c r="Q900" s="272"/>
      <c r="R900" s="272"/>
      <c r="S900" s="272"/>
      <c r="T900" s="272"/>
      <c r="U900" s="272"/>
      <c r="V900" s="272"/>
      <c r="W900" s="272"/>
      <c r="X900" s="272"/>
      <c r="Y900" s="272"/>
      <c r="Z900" s="272"/>
    </row>
    <row r="901" spans="1:26" ht="15.75" customHeight="1">
      <c r="A901" s="40"/>
      <c r="B901" s="40"/>
      <c r="C901" s="40"/>
      <c r="D901" s="40"/>
      <c r="E901" s="40"/>
      <c r="F901" s="40"/>
      <c r="G901" s="40"/>
      <c r="H901" s="272"/>
      <c r="I901" s="272"/>
      <c r="J901" s="272"/>
      <c r="K901" s="272"/>
      <c r="L901" s="272"/>
      <c r="M901" s="272"/>
      <c r="N901" s="272"/>
      <c r="O901" s="272"/>
      <c r="P901" s="272"/>
      <c r="Q901" s="272"/>
      <c r="R901" s="272"/>
      <c r="S901" s="272"/>
      <c r="T901" s="272"/>
      <c r="U901" s="272"/>
      <c r="V901" s="272"/>
      <c r="W901" s="272"/>
      <c r="X901" s="272"/>
      <c r="Y901" s="272"/>
      <c r="Z901" s="272"/>
    </row>
    <row r="902" spans="1:26" ht="15.75" customHeight="1">
      <c r="A902" s="40"/>
      <c r="B902" s="40"/>
      <c r="C902" s="40"/>
      <c r="D902" s="40"/>
      <c r="E902" s="40"/>
      <c r="F902" s="40"/>
      <c r="G902" s="40"/>
      <c r="H902" s="272"/>
      <c r="I902" s="272"/>
      <c r="J902" s="272"/>
      <c r="K902" s="272"/>
      <c r="L902" s="272"/>
      <c r="M902" s="272"/>
      <c r="N902" s="272"/>
      <c r="O902" s="272"/>
      <c r="P902" s="272"/>
      <c r="Q902" s="272"/>
      <c r="R902" s="272"/>
      <c r="S902" s="272"/>
      <c r="T902" s="272"/>
      <c r="U902" s="272"/>
      <c r="V902" s="272"/>
      <c r="W902" s="272"/>
      <c r="X902" s="272"/>
      <c r="Y902" s="272"/>
      <c r="Z902" s="272"/>
    </row>
    <row r="903" spans="1:26" ht="15.75" customHeight="1">
      <c r="A903" s="40"/>
      <c r="B903" s="40"/>
      <c r="C903" s="40"/>
      <c r="D903" s="40"/>
      <c r="E903" s="40"/>
      <c r="F903" s="40"/>
      <c r="G903" s="40"/>
      <c r="H903" s="272"/>
      <c r="I903" s="272"/>
      <c r="J903" s="272"/>
      <c r="K903" s="272"/>
      <c r="L903" s="272"/>
      <c r="M903" s="272"/>
      <c r="N903" s="272"/>
      <c r="O903" s="272"/>
      <c r="P903" s="272"/>
      <c r="Q903" s="272"/>
      <c r="R903" s="272"/>
      <c r="S903" s="272"/>
      <c r="T903" s="272"/>
      <c r="U903" s="272"/>
      <c r="V903" s="272"/>
      <c r="W903" s="272"/>
      <c r="X903" s="272"/>
      <c r="Y903" s="272"/>
      <c r="Z903" s="272"/>
    </row>
    <row r="904" spans="1:26" ht="15.75" customHeight="1">
      <c r="A904" s="40"/>
      <c r="B904" s="40"/>
      <c r="C904" s="40"/>
      <c r="D904" s="40"/>
      <c r="E904" s="40"/>
      <c r="F904" s="40"/>
      <c r="G904" s="40"/>
      <c r="H904" s="272"/>
      <c r="I904" s="272"/>
      <c r="J904" s="272"/>
      <c r="K904" s="272"/>
      <c r="L904" s="272"/>
      <c r="M904" s="272"/>
      <c r="N904" s="272"/>
      <c r="O904" s="272"/>
      <c r="P904" s="272"/>
      <c r="Q904" s="272"/>
      <c r="R904" s="272"/>
      <c r="S904" s="272"/>
      <c r="T904" s="272"/>
      <c r="U904" s="272"/>
      <c r="V904" s="272"/>
      <c r="W904" s="272"/>
      <c r="X904" s="272"/>
      <c r="Y904" s="272"/>
      <c r="Z904" s="272"/>
    </row>
    <row r="905" spans="1:26" ht="15.75" customHeight="1">
      <c r="A905" s="40"/>
      <c r="B905" s="40"/>
      <c r="C905" s="40"/>
      <c r="D905" s="40"/>
      <c r="E905" s="40"/>
      <c r="F905" s="40"/>
      <c r="G905" s="40"/>
      <c r="H905" s="272"/>
      <c r="I905" s="272"/>
      <c r="J905" s="272"/>
      <c r="K905" s="272"/>
      <c r="L905" s="272"/>
      <c r="M905" s="272"/>
      <c r="N905" s="272"/>
      <c r="O905" s="272"/>
      <c r="P905" s="272"/>
      <c r="Q905" s="272"/>
      <c r="R905" s="272"/>
      <c r="S905" s="272"/>
      <c r="T905" s="272"/>
      <c r="U905" s="272"/>
      <c r="V905" s="272"/>
      <c r="W905" s="272"/>
      <c r="X905" s="272"/>
      <c r="Y905" s="272"/>
      <c r="Z905" s="272"/>
    </row>
    <row r="906" spans="1:26" ht="15.75" customHeight="1">
      <c r="A906" s="40"/>
      <c r="B906" s="40"/>
      <c r="C906" s="40"/>
      <c r="D906" s="40"/>
      <c r="E906" s="40"/>
      <c r="F906" s="40"/>
      <c r="G906" s="40"/>
      <c r="H906" s="272"/>
      <c r="I906" s="272"/>
      <c r="J906" s="272"/>
      <c r="K906" s="272"/>
      <c r="L906" s="272"/>
      <c r="M906" s="272"/>
      <c r="N906" s="272"/>
      <c r="O906" s="272"/>
      <c r="P906" s="272"/>
      <c r="Q906" s="272"/>
      <c r="R906" s="272"/>
      <c r="S906" s="272"/>
      <c r="T906" s="272"/>
      <c r="U906" s="272"/>
      <c r="V906" s="272"/>
      <c r="W906" s="272"/>
      <c r="X906" s="272"/>
      <c r="Y906" s="272"/>
      <c r="Z906" s="272"/>
    </row>
    <row r="907" spans="1:26" ht="15.75" customHeight="1">
      <c r="A907" s="40"/>
      <c r="B907" s="40"/>
      <c r="C907" s="40"/>
      <c r="D907" s="40"/>
      <c r="E907" s="40"/>
      <c r="F907" s="40"/>
      <c r="G907" s="40"/>
      <c r="H907" s="272"/>
      <c r="I907" s="272"/>
      <c r="J907" s="272"/>
      <c r="K907" s="272"/>
      <c r="L907" s="272"/>
      <c r="M907" s="272"/>
      <c r="N907" s="272"/>
      <c r="O907" s="272"/>
      <c r="P907" s="272"/>
      <c r="Q907" s="272"/>
      <c r="R907" s="272"/>
      <c r="S907" s="272"/>
      <c r="T907" s="272"/>
      <c r="U907" s="272"/>
      <c r="V907" s="272"/>
      <c r="W907" s="272"/>
      <c r="X907" s="272"/>
      <c r="Y907" s="272"/>
      <c r="Z907" s="272"/>
    </row>
    <row r="908" spans="1:26" ht="15.75" customHeight="1">
      <c r="A908" s="40"/>
      <c r="B908" s="40"/>
      <c r="C908" s="40"/>
      <c r="D908" s="40"/>
      <c r="E908" s="40"/>
      <c r="F908" s="40"/>
      <c r="G908" s="40"/>
      <c r="H908" s="272"/>
      <c r="I908" s="272"/>
      <c r="J908" s="272"/>
      <c r="K908" s="272"/>
      <c r="L908" s="272"/>
      <c r="M908" s="272"/>
      <c r="N908" s="272"/>
      <c r="O908" s="272"/>
      <c r="P908" s="272"/>
      <c r="Q908" s="272"/>
      <c r="R908" s="272"/>
      <c r="S908" s="272"/>
      <c r="T908" s="272"/>
      <c r="U908" s="272"/>
      <c r="V908" s="272"/>
      <c r="W908" s="272"/>
      <c r="X908" s="272"/>
      <c r="Y908" s="272"/>
      <c r="Z908" s="272"/>
    </row>
    <row r="909" spans="1:26" ht="15.75" customHeight="1">
      <c r="A909" s="40"/>
      <c r="B909" s="40"/>
      <c r="C909" s="40"/>
      <c r="D909" s="40"/>
      <c r="E909" s="40"/>
      <c r="F909" s="40"/>
      <c r="G909" s="40"/>
      <c r="H909" s="272"/>
      <c r="I909" s="272"/>
      <c r="J909" s="272"/>
      <c r="K909" s="272"/>
      <c r="L909" s="272"/>
      <c r="M909" s="272"/>
      <c r="N909" s="272"/>
      <c r="O909" s="272"/>
      <c r="P909" s="272"/>
      <c r="Q909" s="272"/>
      <c r="R909" s="272"/>
      <c r="S909" s="272"/>
      <c r="T909" s="272"/>
      <c r="U909" s="272"/>
      <c r="V909" s="272"/>
      <c r="W909" s="272"/>
      <c r="X909" s="272"/>
      <c r="Y909" s="272"/>
      <c r="Z909" s="272"/>
    </row>
    <row r="910" spans="1:26" ht="15.75" customHeight="1">
      <c r="A910" s="40"/>
      <c r="B910" s="40"/>
      <c r="C910" s="40"/>
      <c r="D910" s="40"/>
      <c r="E910" s="40"/>
      <c r="F910" s="40"/>
      <c r="G910" s="40"/>
      <c r="H910" s="272"/>
      <c r="I910" s="272"/>
      <c r="J910" s="272"/>
      <c r="K910" s="272"/>
      <c r="L910" s="272"/>
      <c r="M910" s="272"/>
      <c r="N910" s="272"/>
      <c r="O910" s="272"/>
      <c r="P910" s="272"/>
      <c r="Q910" s="272"/>
      <c r="R910" s="272"/>
      <c r="S910" s="272"/>
      <c r="T910" s="272"/>
      <c r="U910" s="272"/>
      <c r="V910" s="272"/>
      <c r="W910" s="272"/>
      <c r="X910" s="272"/>
      <c r="Y910" s="272"/>
      <c r="Z910" s="272"/>
    </row>
    <row r="911" spans="1:26" ht="15.75" customHeight="1">
      <c r="A911" s="40"/>
      <c r="B911" s="40"/>
      <c r="C911" s="40"/>
      <c r="D911" s="40"/>
      <c r="E911" s="40"/>
      <c r="F911" s="40"/>
      <c r="G911" s="40"/>
      <c r="H911" s="272"/>
      <c r="I911" s="272"/>
      <c r="J911" s="272"/>
      <c r="K911" s="272"/>
      <c r="L911" s="272"/>
      <c r="M911" s="272"/>
      <c r="N911" s="272"/>
      <c r="O911" s="272"/>
      <c r="P911" s="272"/>
      <c r="Q911" s="272"/>
      <c r="R911" s="272"/>
      <c r="S911" s="272"/>
      <c r="T911" s="272"/>
      <c r="U911" s="272"/>
      <c r="V911" s="272"/>
      <c r="W911" s="272"/>
      <c r="X911" s="272"/>
      <c r="Y911" s="272"/>
      <c r="Z911" s="272"/>
    </row>
    <row r="912" spans="1:26" ht="15.75" customHeight="1">
      <c r="A912" s="40"/>
      <c r="B912" s="40"/>
      <c r="C912" s="40"/>
      <c r="D912" s="40"/>
      <c r="E912" s="40"/>
      <c r="F912" s="40"/>
      <c r="G912" s="40"/>
      <c r="H912" s="272"/>
      <c r="I912" s="272"/>
      <c r="J912" s="272"/>
      <c r="K912" s="272"/>
      <c r="L912" s="272"/>
      <c r="M912" s="272"/>
      <c r="N912" s="272"/>
      <c r="O912" s="272"/>
      <c r="P912" s="272"/>
      <c r="Q912" s="272"/>
      <c r="R912" s="272"/>
      <c r="S912" s="272"/>
      <c r="T912" s="272"/>
      <c r="U912" s="272"/>
      <c r="V912" s="272"/>
      <c r="W912" s="272"/>
      <c r="X912" s="272"/>
      <c r="Y912" s="272"/>
      <c r="Z912" s="272"/>
    </row>
    <row r="913" spans="1:26" ht="15.75" customHeight="1">
      <c r="A913" s="40"/>
      <c r="B913" s="40"/>
      <c r="C913" s="40"/>
      <c r="D913" s="40"/>
      <c r="E913" s="40"/>
      <c r="F913" s="40"/>
      <c r="G913" s="40"/>
      <c r="H913" s="272"/>
      <c r="I913" s="272"/>
      <c r="J913" s="272"/>
      <c r="K913" s="272"/>
      <c r="L913" s="272"/>
      <c r="M913" s="272"/>
      <c r="N913" s="272"/>
      <c r="O913" s="272"/>
      <c r="P913" s="272"/>
      <c r="Q913" s="272"/>
      <c r="R913" s="272"/>
      <c r="S913" s="272"/>
      <c r="T913" s="272"/>
      <c r="U913" s="272"/>
      <c r="V913" s="272"/>
      <c r="W913" s="272"/>
      <c r="X913" s="272"/>
      <c r="Y913" s="272"/>
      <c r="Z913" s="272"/>
    </row>
    <row r="914" spans="1:26" ht="15.75" customHeight="1">
      <c r="A914" s="40"/>
      <c r="B914" s="40"/>
      <c r="C914" s="40"/>
      <c r="D914" s="40"/>
      <c r="E914" s="40"/>
      <c r="F914" s="40"/>
      <c r="G914" s="40"/>
      <c r="H914" s="272"/>
      <c r="I914" s="272"/>
      <c r="J914" s="272"/>
      <c r="K914" s="272"/>
      <c r="L914" s="272"/>
      <c r="M914" s="272"/>
      <c r="N914" s="272"/>
      <c r="O914" s="272"/>
      <c r="P914" s="272"/>
      <c r="Q914" s="272"/>
      <c r="R914" s="272"/>
      <c r="S914" s="272"/>
      <c r="T914" s="272"/>
      <c r="U914" s="272"/>
      <c r="V914" s="272"/>
      <c r="W914" s="272"/>
      <c r="X914" s="272"/>
      <c r="Y914" s="272"/>
      <c r="Z914" s="272"/>
    </row>
    <row r="915" spans="1:26" ht="15.75" customHeight="1">
      <c r="A915" s="40"/>
      <c r="B915" s="40"/>
      <c r="C915" s="40"/>
      <c r="D915" s="40"/>
      <c r="E915" s="40"/>
      <c r="F915" s="40"/>
      <c r="G915" s="40"/>
      <c r="H915" s="272"/>
      <c r="I915" s="272"/>
      <c r="J915" s="272"/>
      <c r="K915" s="272"/>
      <c r="L915" s="272"/>
      <c r="M915" s="272"/>
      <c r="N915" s="272"/>
      <c r="O915" s="272"/>
      <c r="P915" s="272"/>
      <c r="Q915" s="272"/>
      <c r="R915" s="272"/>
      <c r="S915" s="272"/>
      <c r="T915" s="272"/>
      <c r="U915" s="272"/>
      <c r="V915" s="272"/>
      <c r="W915" s="272"/>
      <c r="X915" s="272"/>
      <c r="Y915" s="272"/>
      <c r="Z915" s="272"/>
    </row>
    <row r="916" spans="1:26" ht="15.75" customHeight="1">
      <c r="A916" s="40"/>
      <c r="B916" s="40"/>
      <c r="C916" s="40"/>
      <c r="D916" s="40"/>
      <c r="E916" s="40"/>
      <c r="F916" s="40"/>
      <c r="G916" s="40"/>
      <c r="H916" s="272"/>
      <c r="I916" s="272"/>
      <c r="J916" s="272"/>
      <c r="K916" s="272"/>
      <c r="L916" s="272"/>
      <c r="M916" s="272"/>
      <c r="N916" s="272"/>
      <c r="O916" s="272"/>
      <c r="P916" s="272"/>
      <c r="Q916" s="272"/>
      <c r="R916" s="272"/>
      <c r="S916" s="272"/>
      <c r="T916" s="272"/>
      <c r="U916" s="272"/>
      <c r="V916" s="272"/>
      <c r="W916" s="272"/>
      <c r="X916" s="272"/>
      <c r="Y916" s="272"/>
      <c r="Z916" s="272"/>
    </row>
    <row r="917" spans="1:26" ht="15.75" customHeight="1">
      <c r="A917" s="40"/>
      <c r="B917" s="40"/>
      <c r="C917" s="40"/>
      <c r="D917" s="40"/>
      <c r="E917" s="40"/>
      <c r="F917" s="40"/>
      <c r="G917" s="40"/>
      <c r="H917" s="272"/>
      <c r="I917" s="272"/>
      <c r="J917" s="272"/>
      <c r="K917" s="272"/>
      <c r="L917" s="272"/>
      <c r="M917" s="272"/>
      <c r="N917" s="272"/>
      <c r="O917" s="272"/>
      <c r="P917" s="272"/>
      <c r="Q917" s="272"/>
      <c r="R917" s="272"/>
      <c r="S917" s="272"/>
      <c r="T917" s="272"/>
      <c r="U917" s="272"/>
      <c r="V917" s="272"/>
      <c r="W917" s="272"/>
      <c r="X917" s="272"/>
      <c r="Y917" s="272"/>
      <c r="Z917" s="272"/>
    </row>
    <row r="918" spans="1:26" ht="15.75" customHeight="1">
      <c r="A918" s="40"/>
      <c r="B918" s="40"/>
      <c r="C918" s="40"/>
      <c r="D918" s="40"/>
      <c r="E918" s="40"/>
      <c r="F918" s="40"/>
      <c r="G918" s="40"/>
      <c r="H918" s="272"/>
      <c r="I918" s="272"/>
      <c r="J918" s="272"/>
      <c r="K918" s="272"/>
      <c r="L918" s="272"/>
      <c r="M918" s="272"/>
      <c r="N918" s="272"/>
      <c r="O918" s="272"/>
      <c r="P918" s="272"/>
      <c r="Q918" s="272"/>
      <c r="R918" s="272"/>
      <c r="S918" s="272"/>
      <c r="T918" s="272"/>
      <c r="U918" s="272"/>
      <c r="V918" s="272"/>
      <c r="W918" s="272"/>
      <c r="X918" s="272"/>
      <c r="Y918" s="272"/>
      <c r="Z918" s="272"/>
    </row>
    <row r="919" spans="1:26" ht="15.75" customHeight="1">
      <c r="A919" s="40"/>
      <c r="B919" s="40"/>
      <c r="C919" s="40"/>
      <c r="D919" s="40"/>
      <c r="E919" s="40"/>
      <c r="F919" s="40"/>
      <c r="G919" s="40"/>
      <c r="H919" s="272"/>
      <c r="I919" s="272"/>
      <c r="J919" s="272"/>
      <c r="K919" s="272"/>
      <c r="L919" s="272"/>
      <c r="M919" s="272"/>
      <c r="N919" s="272"/>
      <c r="O919" s="272"/>
      <c r="P919" s="272"/>
      <c r="Q919" s="272"/>
      <c r="R919" s="272"/>
      <c r="S919" s="272"/>
      <c r="T919" s="272"/>
      <c r="U919" s="272"/>
      <c r="V919" s="272"/>
      <c r="W919" s="272"/>
      <c r="X919" s="272"/>
      <c r="Y919" s="272"/>
      <c r="Z919" s="272"/>
    </row>
    <row r="920" spans="1:26" ht="15.75" customHeight="1">
      <c r="A920" s="40"/>
      <c r="B920" s="40"/>
      <c r="C920" s="40"/>
      <c r="D920" s="40"/>
      <c r="E920" s="40"/>
      <c r="F920" s="40"/>
      <c r="G920" s="40"/>
      <c r="H920" s="272"/>
      <c r="I920" s="272"/>
      <c r="J920" s="272"/>
      <c r="K920" s="272"/>
      <c r="L920" s="272"/>
      <c r="M920" s="272"/>
      <c r="N920" s="272"/>
      <c r="O920" s="272"/>
      <c r="P920" s="272"/>
      <c r="Q920" s="272"/>
      <c r="R920" s="272"/>
      <c r="S920" s="272"/>
      <c r="T920" s="272"/>
      <c r="U920" s="272"/>
      <c r="V920" s="272"/>
      <c r="W920" s="272"/>
      <c r="X920" s="272"/>
      <c r="Y920" s="272"/>
      <c r="Z920" s="272"/>
    </row>
    <row r="921" spans="1:26" ht="15.75" customHeight="1">
      <c r="A921" s="40"/>
      <c r="B921" s="40"/>
      <c r="C921" s="40"/>
      <c r="D921" s="40"/>
      <c r="E921" s="40"/>
      <c r="F921" s="40"/>
      <c r="G921" s="40"/>
      <c r="H921" s="272"/>
      <c r="I921" s="272"/>
      <c r="J921" s="272"/>
      <c r="K921" s="272"/>
      <c r="L921" s="272"/>
      <c r="M921" s="272"/>
      <c r="N921" s="272"/>
      <c r="O921" s="272"/>
      <c r="P921" s="272"/>
      <c r="Q921" s="272"/>
      <c r="R921" s="272"/>
      <c r="S921" s="272"/>
      <c r="T921" s="272"/>
      <c r="U921" s="272"/>
      <c r="V921" s="272"/>
      <c r="W921" s="272"/>
      <c r="X921" s="272"/>
      <c r="Y921" s="272"/>
      <c r="Z921" s="272"/>
    </row>
    <row r="922" spans="1:26" ht="15.75" customHeight="1">
      <c r="A922" s="40"/>
      <c r="B922" s="40"/>
      <c r="C922" s="40"/>
      <c r="D922" s="40"/>
      <c r="E922" s="40"/>
      <c r="F922" s="40"/>
      <c r="G922" s="40"/>
      <c r="H922" s="272"/>
      <c r="I922" s="272"/>
      <c r="J922" s="272"/>
      <c r="K922" s="272"/>
      <c r="L922" s="272"/>
      <c r="M922" s="272"/>
      <c r="N922" s="272"/>
      <c r="O922" s="272"/>
      <c r="P922" s="272"/>
      <c r="Q922" s="272"/>
      <c r="R922" s="272"/>
      <c r="S922" s="272"/>
      <c r="T922" s="272"/>
      <c r="U922" s="272"/>
      <c r="V922" s="272"/>
      <c r="W922" s="272"/>
      <c r="X922" s="272"/>
      <c r="Y922" s="272"/>
      <c r="Z922" s="272"/>
    </row>
    <row r="923" spans="1:26" ht="15.75" customHeight="1">
      <c r="A923" s="40"/>
      <c r="B923" s="40"/>
      <c r="C923" s="40"/>
      <c r="D923" s="40"/>
      <c r="E923" s="40"/>
      <c r="F923" s="40"/>
      <c r="G923" s="40"/>
      <c r="H923" s="272"/>
      <c r="I923" s="272"/>
      <c r="J923" s="272"/>
      <c r="K923" s="272"/>
      <c r="L923" s="272"/>
      <c r="M923" s="272"/>
      <c r="N923" s="272"/>
      <c r="O923" s="272"/>
      <c r="P923" s="272"/>
      <c r="Q923" s="272"/>
      <c r="R923" s="272"/>
      <c r="S923" s="272"/>
      <c r="T923" s="272"/>
      <c r="U923" s="272"/>
      <c r="V923" s="272"/>
      <c r="W923" s="272"/>
      <c r="X923" s="272"/>
      <c r="Y923" s="272"/>
      <c r="Z923" s="272"/>
    </row>
    <row r="924" spans="1:26" ht="15.75" customHeight="1">
      <c r="A924" s="40"/>
      <c r="B924" s="40"/>
      <c r="C924" s="40"/>
      <c r="D924" s="40"/>
      <c r="E924" s="40"/>
      <c r="F924" s="40"/>
      <c r="G924" s="40"/>
      <c r="H924" s="272"/>
      <c r="I924" s="272"/>
      <c r="J924" s="272"/>
      <c r="K924" s="272"/>
      <c r="L924" s="272"/>
      <c r="M924" s="272"/>
      <c r="N924" s="272"/>
      <c r="O924" s="272"/>
      <c r="P924" s="272"/>
      <c r="Q924" s="272"/>
      <c r="R924" s="272"/>
      <c r="S924" s="272"/>
      <c r="T924" s="272"/>
      <c r="U924" s="272"/>
      <c r="V924" s="272"/>
      <c r="W924" s="272"/>
      <c r="X924" s="272"/>
      <c r="Y924" s="272"/>
      <c r="Z924" s="272"/>
    </row>
    <row r="925" spans="1:26" ht="15.75" customHeight="1">
      <c r="A925" s="40"/>
      <c r="B925" s="40"/>
      <c r="C925" s="40"/>
      <c r="D925" s="40"/>
      <c r="E925" s="40"/>
      <c r="F925" s="40"/>
      <c r="G925" s="40"/>
      <c r="H925" s="272"/>
      <c r="I925" s="272"/>
      <c r="J925" s="272"/>
      <c r="K925" s="272"/>
      <c r="L925" s="272"/>
      <c r="M925" s="272"/>
      <c r="N925" s="272"/>
      <c r="O925" s="272"/>
      <c r="P925" s="272"/>
      <c r="Q925" s="272"/>
      <c r="R925" s="272"/>
      <c r="S925" s="272"/>
      <c r="T925" s="272"/>
      <c r="U925" s="272"/>
      <c r="V925" s="272"/>
      <c r="W925" s="272"/>
      <c r="X925" s="272"/>
      <c r="Y925" s="272"/>
      <c r="Z925" s="272"/>
    </row>
    <row r="926" spans="1:26" ht="15.75" customHeight="1">
      <c r="A926" s="40"/>
      <c r="B926" s="40"/>
      <c r="C926" s="40"/>
      <c r="D926" s="40"/>
      <c r="E926" s="40"/>
      <c r="F926" s="40"/>
      <c r="G926" s="40"/>
      <c r="H926" s="272"/>
      <c r="I926" s="272"/>
      <c r="J926" s="272"/>
      <c r="K926" s="272"/>
      <c r="L926" s="272"/>
      <c r="M926" s="272"/>
      <c r="N926" s="272"/>
      <c r="O926" s="272"/>
      <c r="P926" s="272"/>
      <c r="Q926" s="272"/>
      <c r="R926" s="272"/>
      <c r="S926" s="272"/>
      <c r="T926" s="272"/>
      <c r="U926" s="272"/>
      <c r="V926" s="272"/>
      <c r="W926" s="272"/>
      <c r="X926" s="272"/>
      <c r="Y926" s="272"/>
      <c r="Z926" s="272"/>
    </row>
    <row r="927" spans="1:26" ht="15.75" customHeight="1">
      <c r="A927" s="40"/>
      <c r="B927" s="40"/>
      <c r="C927" s="40"/>
      <c r="D927" s="40"/>
      <c r="E927" s="40"/>
      <c r="F927" s="40"/>
      <c r="G927" s="40"/>
      <c r="H927" s="272"/>
      <c r="I927" s="272"/>
      <c r="J927" s="272"/>
      <c r="K927" s="272"/>
      <c r="L927" s="272"/>
      <c r="M927" s="272"/>
      <c r="N927" s="272"/>
      <c r="O927" s="272"/>
      <c r="P927" s="272"/>
      <c r="Q927" s="272"/>
      <c r="R927" s="272"/>
      <c r="S927" s="272"/>
      <c r="T927" s="272"/>
      <c r="U927" s="272"/>
      <c r="V927" s="272"/>
      <c r="W927" s="272"/>
      <c r="X927" s="272"/>
      <c r="Y927" s="272"/>
      <c r="Z927" s="272"/>
    </row>
    <row r="928" spans="1:26" ht="15.75" customHeight="1">
      <c r="A928" s="40"/>
      <c r="B928" s="40"/>
      <c r="C928" s="40"/>
      <c r="D928" s="40"/>
      <c r="E928" s="40"/>
      <c r="F928" s="40"/>
      <c r="G928" s="40"/>
      <c r="H928" s="272"/>
      <c r="I928" s="272"/>
      <c r="J928" s="272"/>
      <c r="K928" s="272"/>
      <c r="L928" s="272"/>
      <c r="M928" s="272"/>
      <c r="N928" s="272"/>
      <c r="O928" s="272"/>
      <c r="P928" s="272"/>
      <c r="Q928" s="272"/>
      <c r="R928" s="272"/>
      <c r="S928" s="272"/>
      <c r="T928" s="272"/>
      <c r="U928" s="272"/>
      <c r="V928" s="272"/>
      <c r="W928" s="272"/>
      <c r="X928" s="272"/>
      <c r="Y928" s="272"/>
      <c r="Z928" s="272"/>
    </row>
    <row r="929" spans="1:26" ht="15.75" customHeight="1">
      <c r="A929" s="40"/>
      <c r="B929" s="40"/>
      <c r="C929" s="40"/>
      <c r="D929" s="40"/>
      <c r="E929" s="40"/>
      <c r="F929" s="40"/>
      <c r="G929" s="40"/>
      <c r="H929" s="272"/>
      <c r="I929" s="272"/>
      <c r="J929" s="272"/>
      <c r="K929" s="272"/>
      <c r="L929" s="272"/>
      <c r="M929" s="272"/>
      <c r="N929" s="272"/>
      <c r="O929" s="272"/>
      <c r="P929" s="272"/>
      <c r="Q929" s="272"/>
      <c r="R929" s="272"/>
      <c r="S929" s="272"/>
      <c r="T929" s="272"/>
      <c r="U929" s="272"/>
      <c r="V929" s="272"/>
      <c r="W929" s="272"/>
      <c r="X929" s="272"/>
      <c r="Y929" s="272"/>
      <c r="Z929" s="272"/>
    </row>
    <row r="930" spans="1:26" ht="15.75" customHeight="1">
      <c r="A930" s="40"/>
      <c r="B930" s="40"/>
      <c r="C930" s="40"/>
      <c r="D930" s="40"/>
      <c r="E930" s="40"/>
      <c r="F930" s="40"/>
      <c r="G930" s="40"/>
      <c r="H930" s="272"/>
      <c r="I930" s="272"/>
      <c r="J930" s="272"/>
      <c r="K930" s="272"/>
      <c r="L930" s="272"/>
      <c r="M930" s="272"/>
      <c r="N930" s="272"/>
      <c r="O930" s="272"/>
      <c r="P930" s="272"/>
      <c r="Q930" s="272"/>
      <c r="R930" s="272"/>
      <c r="S930" s="272"/>
      <c r="T930" s="272"/>
      <c r="U930" s="272"/>
      <c r="V930" s="272"/>
      <c r="W930" s="272"/>
      <c r="X930" s="272"/>
      <c r="Y930" s="272"/>
      <c r="Z930" s="272"/>
    </row>
    <row r="931" spans="1:26" ht="15.75" customHeight="1">
      <c r="A931" s="40"/>
      <c r="B931" s="40"/>
      <c r="C931" s="40"/>
      <c r="D931" s="40"/>
      <c r="E931" s="40"/>
      <c r="F931" s="40"/>
      <c r="G931" s="40"/>
      <c r="H931" s="272"/>
      <c r="I931" s="272"/>
      <c r="J931" s="272"/>
      <c r="K931" s="272"/>
      <c r="L931" s="272"/>
      <c r="M931" s="272"/>
      <c r="N931" s="272"/>
      <c r="O931" s="272"/>
      <c r="P931" s="272"/>
      <c r="Q931" s="272"/>
      <c r="R931" s="272"/>
      <c r="S931" s="272"/>
      <c r="T931" s="272"/>
      <c r="U931" s="272"/>
      <c r="V931" s="272"/>
      <c r="W931" s="272"/>
      <c r="X931" s="272"/>
      <c r="Y931" s="272"/>
      <c r="Z931" s="272"/>
    </row>
    <row r="932" spans="1:26" ht="15.75" customHeight="1">
      <c r="A932" s="40"/>
      <c r="B932" s="40"/>
      <c r="C932" s="40"/>
      <c r="D932" s="40"/>
      <c r="E932" s="40"/>
      <c r="F932" s="40"/>
      <c r="G932" s="40"/>
      <c r="H932" s="272"/>
      <c r="I932" s="272"/>
      <c r="J932" s="272"/>
      <c r="K932" s="272"/>
      <c r="L932" s="272"/>
      <c r="M932" s="272"/>
      <c r="N932" s="272"/>
      <c r="O932" s="272"/>
      <c r="P932" s="272"/>
      <c r="Q932" s="272"/>
      <c r="R932" s="272"/>
      <c r="S932" s="272"/>
      <c r="T932" s="272"/>
      <c r="U932" s="272"/>
      <c r="V932" s="272"/>
      <c r="W932" s="272"/>
      <c r="X932" s="272"/>
      <c r="Y932" s="272"/>
      <c r="Z932" s="272"/>
    </row>
    <row r="933" spans="1:26" ht="15.75" customHeight="1">
      <c r="A933" s="40"/>
      <c r="B933" s="40"/>
      <c r="C933" s="40"/>
      <c r="D933" s="40"/>
      <c r="E933" s="40"/>
      <c r="F933" s="40"/>
      <c r="G933" s="40"/>
      <c r="H933" s="272"/>
      <c r="I933" s="272"/>
      <c r="J933" s="272"/>
      <c r="K933" s="272"/>
      <c r="L933" s="272"/>
      <c r="M933" s="272"/>
      <c r="N933" s="272"/>
      <c r="O933" s="272"/>
      <c r="P933" s="272"/>
      <c r="Q933" s="272"/>
      <c r="R933" s="272"/>
      <c r="S933" s="272"/>
      <c r="T933" s="272"/>
      <c r="U933" s="272"/>
      <c r="V933" s="272"/>
      <c r="W933" s="272"/>
      <c r="X933" s="272"/>
      <c r="Y933" s="272"/>
      <c r="Z933" s="272"/>
    </row>
    <row r="934" spans="1:26" ht="15.75" customHeight="1">
      <c r="A934" s="40"/>
      <c r="B934" s="40"/>
      <c r="C934" s="40"/>
      <c r="D934" s="40"/>
      <c r="E934" s="40"/>
      <c r="F934" s="40"/>
      <c r="G934" s="40"/>
      <c r="H934" s="272"/>
      <c r="I934" s="272"/>
      <c r="J934" s="272"/>
      <c r="K934" s="272"/>
      <c r="L934" s="272"/>
      <c r="M934" s="272"/>
      <c r="N934" s="272"/>
      <c r="O934" s="272"/>
      <c r="P934" s="272"/>
      <c r="Q934" s="272"/>
      <c r="R934" s="272"/>
      <c r="S934" s="272"/>
      <c r="T934" s="272"/>
      <c r="U934" s="272"/>
      <c r="V934" s="272"/>
      <c r="W934" s="272"/>
      <c r="X934" s="272"/>
      <c r="Y934" s="272"/>
      <c r="Z934" s="272"/>
    </row>
    <row r="935" spans="1:26" ht="15.75" customHeight="1">
      <c r="A935" s="40"/>
      <c r="B935" s="40"/>
      <c r="C935" s="40"/>
      <c r="D935" s="40"/>
      <c r="E935" s="40"/>
      <c r="F935" s="40"/>
      <c r="G935" s="40"/>
      <c r="H935" s="272"/>
      <c r="I935" s="272"/>
      <c r="J935" s="272"/>
      <c r="K935" s="272"/>
      <c r="L935" s="272"/>
      <c r="M935" s="272"/>
      <c r="N935" s="272"/>
      <c r="O935" s="272"/>
      <c r="P935" s="272"/>
      <c r="Q935" s="272"/>
      <c r="R935" s="272"/>
      <c r="S935" s="272"/>
      <c r="T935" s="272"/>
      <c r="U935" s="272"/>
      <c r="V935" s="272"/>
      <c r="W935" s="272"/>
      <c r="X935" s="272"/>
      <c r="Y935" s="272"/>
      <c r="Z935" s="272"/>
    </row>
    <row r="936" spans="1:26" ht="15.75" customHeight="1">
      <c r="A936" s="40"/>
      <c r="B936" s="40"/>
      <c r="C936" s="40"/>
      <c r="D936" s="40"/>
      <c r="E936" s="40"/>
      <c r="F936" s="40"/>
      <c r="G936" s="40"/>
      <c r="H936" s="272"/>
      <c r="I936" s="272"/>
      <c r="J936" s="272"/>
      <c r="K936" s="272"/>
      <c r="L936" s="272"/>
      <c r="M936" s="272"/>
      <c r="N936" s="272"/>
      <c r="O936" s="272"/>
      <c r="P936" s="272"/>
      <c r="Q936" s="272"/>
      <c r="R936" s="272"/>
      <c r="S936" s="272"/>
      <c r="T936" s="272"/>
      <c r="U936" s="272"/>
      <c r="V936" s="272"/>
      <c r="W936" s="272"/>
      <c r="X936" s="272"/>
      <c r="Y936" s="272"/>
      <c r="Z936" s="272"/>
    </row>
    <row r="937" spans="1:26" ht="15.75" customHeight="1">
      <c r="A937" s="40"/>
      <c r="B937" s="40"/>
      <c r="C937" s="40"/>
      <c r="D937" s="40"/>
      <c r="E937" s="40"/>
      <c r="F937" s="40"/>
      <c r="G937" s="40"/>
      <c r="H937" s="272"/>
      <c r="I937" s="272"/>
      <c r="J937" s="272"/>
      <c r="K937" s="272"/>
      <c r="L937" s="272"/>
      <c r="M937" s="272"/>
      <c r="N937" s="272"/>
      <c r="O937" s="272"/>
      <c r="P937" s="272"/>
      <c r="Q937" s="272"/>
      <c r="R937" s="272"/>
      <c r="S937" s="272"/>
      <c r="T937" s="272"/>
      <c r="U937" s="272"/>
      <c r="V937" s="272"/>
      <c r="W937" s="272"/>
      <c r="X937" s="272"/>
      <c r="Y937" s="272"/>
      <c r="Z937" s="272"/>
    </row>
    <row r="938" spans="1:26" ht="15.75" customHeight="1">
      <c r="A938" s="40"/>
      <c r="B938" s="40"/>
      <c r="C938" s="40"/>
      <c r="D938" s="40"/>
      <c r="E938" s="40"/>
      <c r="F938" s="40"/>
      <c r="G938" s="40"/>
      <c r="H938" s="272"/>
      <c r="I938" s="272"/>
      <c r="J938" s="272"/>
      <c r="K938" s="272"/>
      <c r="L938" s="272"/>
      <c r="M938" s="272"/>
      <c r="N938" s="272"/>
      <c r="O938" s="272"/>
      <c r="P938" s="272"/>
      <c r="Q938" s="272"/>
      <c r="R938" s="272"/>
      <c r="S938" s="272"/>
      <c r="T938" s="272"/>
      <c r="U938" s="272"/>
      <c r="V938" s="272"/>
      <c r="W938" s="272"/>
      <c r="X938" s="272"/>
      <c r="Y938" s="272"/>
      <c r="Z938" s="272"/>
    </row>
    <row r="939" spans="1:26" ht="15.75" customHeight="1">
      <c r="A939" s="40"/>
      <c r="B939" s="40"/>
      <c r="C939" s="40"/>
      <c r="D939" s="40"/>
      <c r="E939" s="40"/>
      <c r="F939" s="40"/>
      <c r="G939" s="40"/>
      <c r="H939" s="272"/>
      <c r="I939" s="272"/>
      <c r="J939" s="272"/>
      <c r="K939" s="272"/>
      <c r="L939" s="272"/>
      <c r="M939" s="272"/>
      <c r="N939" s="272"/>
      <c r="O939" s="272"/>
      <c r="P939" s="272"/>
      <c r="Q939" s="272"/>
      <c r="R939" s="272"/>
      <c r="S939" s="272"/>
      <c r="T939" s="272"/>
      <c r="U939" s="272"/>
      <c r="V939" s="272"/>
      <c r="W939" s="272"/>
      <c r="X939" s="272"/>
      <c r="Y939" s="272"/>
      <c r="Z939" s="272"/>
    </row>
    <row r="940" spans="1:26" ht="15.75" customHeight="1">
      <c r="A940" s="40"/>
      <c r="B940" s="40"/>
      <c r="C940" s="40"/>
      <c r="D940" s="40"/>
      <c r="E940" s="40"/>
      <c r="F940" s="40"/>
      <c r="G940" s="40"/>
      <c r="H940" s="272"/>
      <c r="I940" s="272"/>
      <c r="J940" s="272"/>
      <c r="K940" s="272"/>
      <c r="L940" s="272"/>
      <c r="M940" s="272"/>
      <c r="N940" s="272"/>
      <c r="O940" s="272"/>
      <c r="P940" s="272"/>
      <c r="Q940" s="272"/>
      <c r="R940" s="272"/>
      <c r="S940" s="272"/>
      <c r="T940" s="272"/>
      <c r="U940" s="272"/>
      <c r="V940" s="272"/>
      <c r="W940" s="272"/>
      <c r="X940" s="272"/>
      <c r="Y940" s="272"/>
      <c r="Z940" s="272"/>
    </row>
    <row r="941" spans="1:26" ht="15.75" customHeight="1">
      <c r="A941" s="40"/>
      <c r="B941" s="40"/>
      <c r="C941" s="40"/>
      <c r="D941" s="40"/>
      <c r="E941" s="40"/>
      <c r="F941" s="40"/>
      <c r="G941" s="40"/>
      <c r="H941" s="272"/>
      <c r="I941" s="272"/>
      <c r="J941" s="272"/>
      <c r="K941" s="272"/>
      <c r="L941" s="272"/>
      <c r="M941" s="272"/>
      <c r="N941" s="272"/>
      <c r="O941" s="272"/>
      <c r="P941" s="272"/>
      <c r="Q941" s="272"/>
      <c r="R941" s="272"/>
      <c r="S941" s="272"/>
      <c r="T941" s="272"/>
      <c r="U941" s="272"/>
      <c r="V941" s="272"/>
      <c r="W941" s="272"/>
      <c r="X941" s="272"/>
      <c r="Y941" s="272"/>
      <c r="Z941" s="272"/>
    </row>
    <row r="942" spans="1:26" ht="15.75" customHeight="1">
      <c r="A942" s="40"/>
      <c r="B942" s="40"/>
      <c r="C942" s="40"/>
      <c r="D942" s="40"/>
      <c r="E942" s="40"/>
      <c r="F942" s="40"/>
      <c r="G942" s="40"/>
      <c r="H942" s="272"/>
      <c r="I942" s="272"/>
      <c r="J942" s="272"/>
      <c r="K942" s="272"/>
      <c r="L942" s="272"/>
      <c r="M942" s="272"/>
      <c r="N942" s="272"/>
      <c r="O942" s="272"/>
      <c r="P942" s="272"/>
      <c r="Q942" s="272"/>
      <c r="R942" s="272"/>
      <c r="S942" s="272"/>
      <c r="T942" s="272"/>
      <c r="U942" s="272"/>
      <c r="V942" s="272"/>
      <c r="W942" s="272"/>
      <c r="X942" s="272"/>
      <c r="Y942" s="272"/>
      <c r="Z942" s="272"/>
    </row>
    <row r="943" spans="1:26" ht="15.75" customHeight="1">
      <c r="A943" s="40"/>
      <c r="B943" s="40"/>
      <c r="C943" s="40"/>
      <c r="D943" s="40"/>
      <c r="E943" s="40"/>
      <c r="F943" s="40"/>
      <c r="G943" s="40"/>
      <c r="H943" s="272"/>
      <c r="I943" s="272"/>
      <c r="J943" s="272"/>
      <c r="K943" s="272"/>
      <c r="L943" s="272"/>
      <c r="M943" s="272"/>
      <c r="N943" s="272"/>
      <c r="O943" s="272"/>
      <c r="P943" s="272"/>
      <c r="Q943" s="272"/>
      <c r="R943" s="272"/>
      <c r="S943" s="272"/>
      <c r="T943" s="272"/>
      <c r="U943" s="272"/>
      <c r="V943" s="272"/>
      <c r="W943" s="272"/>
      <c r="X943" s="272"/>
      <c r="Y943" s="272"/>
      <c r="Z943" s="272"/>
    </row>
    <row r="944" spans="1:26" ht="15.75" customHeight="1">
      <c r="A944" s="40"/>
      <c r="B944" s="40"/>
      <c r="C944" s="40"/>
      <c r="D944" s="40"/>
      <c r="E944" s="40"/>
      <c r="F944" s="40"/>
      <c r="G944" s="40"/>
      <c r="H944" s="272"/>
      <c r="I944" s="272"/>
      <c r="J944" s="272"/>
      <c r="K944" s="272"/>
      <c r="L944" s="272"/>
      <c r="M944" s="272"/>
      <c r="N944" s="272"/>
      <c r="O944" s="272"/>
      <c r="P944" s="272"/>
      <c r="Q944" s="272"/>
      <c r="R944" s="272"/>
      <c r="S944" s="272"/>
      <c r="T944" s="272"/>
      <c r="U944" s="272"/>
      <c r="V944" s="272"/>
      <c r="W944" s="272"/>
      <c r="X944" s="272"/>
      <c r="Y944" s="272"/>
      <c r="Z944" s="272"/>
    </row>
    <row r="945" spans="1:26" ht="15.75" customHeight="1">
      <c r="A945" s="40"/>
      <c r="B945" s="40"/>
      <c r="C945" s="40"/>
      <c r="D945" s="40"/>
      <c r="E945" s="40"/>
      <c r="F945" s="40"/>
      <c r="G945" s="40"/>
      <c r="H945" s="272"/>
      <c r="I945" s="272"/>
      <c r="J945" s="272"/>
      <c r="K945" s="272"/>
      <c r="L945" s="272"/>
      <c r="M945" s="272"/>
      <c r="N945" s="272"/>
      <c r="O945" s="272"/>
      <c r="P945" s="272"/>
      <c r="Q945" s="272"/>
      <c r="R945" s="272"/>
      <c r="S945" s="272"/>
      <c r="T945" s="272"/>
      <c r="U945" s="272"/>
      <c r="V945" s="272"/>
      <c r="W945" s="272"/>
      <c r="X945" s="272"/>
      <c r="Y945" s="272"/>
      <c r="Z945" s="272"/>
    </row>
    <row r="946" spans="1:26" ht="15.75" customHeight="1">
      <c r="A946" s="40"/>
      <c r="B946" s="40"/>
      <c r="C946" s="40"/>
      <c r="D946" s="40"/>
      <c r="E946" s="40"/>
      <c r="F946" s="40"/>
      <c r="G946" s="40"/>
      <c r="H946" s="272"/>
      <c r="I946" s="272"/>
      <c r="J946" s="272"/>
      <c r="K946" s="272"/>
      <c r="L946" s="272"/>
      <c r="M946" s="272"/>
      <c r="N946" s="272"/>
      <c r="O946" s="272"/>
      <c r="P946" s="272"/>
      <c r="Q946" s="272"/>
      <c r="R946" s="272"/>
      <c r="S946" s="272"/>
      <c r="T946" s="272"/>
      <c r="U946" s="272"/>
      <c r="V946" s="272"/>
      <c r="W946" s="272"/>
      <c r="X946" s="272"/>
      <c r="Y946" s="272"/>
      <c r="Z946" s="272"/>
    </row>
    <row r="947" spans="1:26" ht="15.75" customHeight="1">
      <c r="A947" s="40"/>
      <c r="B947" s="40"/>
      <c r="C947" s="40"/>
      <c r="D947" s="40"/>
      <c r="E947" s="40"/>
      <c r="F947" s="40"/>
      <c r="G947" s="40"/>
      <c r="H947" s="272"/>
      <c r="I947" s="272"/>
      <c r="J947" s="272"/>
      <c r="K947" s="272"/>
      <c r="L947" s="272"/>
      <c r="M947" s="272"/>
      <c r="N947" s="272"/>
      <c r="O947" s="272"/>
      <c r="P947" s="272"/>
      <c r="Q947" s="272"/>
      <c r="R947" s="272"/>
      <c r="S947" s="272"/>
      <c r="T947" s="272"/>
      <c r="U947" s="272"/>
      <c r="V947" s="272"/>
      <c r="W947" s="272"/>
      <c r="X947" s="272"/>
      <c r="Y947" s="272"/>
      <c r="Z947" s="272"/>
    </row>
    <row r="948" spans="1:26" ht="15.75" customHeight="1">
      <c r="A948" s="40"/>
      <c r="B948" s="40"/>
      <c r="C948" s="40"/>
      <c r="D948" s="40"/>
      <c r="E948" s="40"/>
      <c r="F948" s="40"/>
      <c r="G948" s="40"/>
      <c r="H948" s="272"/>
      <c r="I948" s="272"/>
      <c r="J948" s="272"/>
      <c r="K948" s="272"/>
      <c r="L948" s="272"/>
      <c r="M948" s="272"/>
      <c r="N948" s="272"/>
      <c r="O948" s="272"/>
      <c r="P948" s="272"/>
      <c r="Q948" s="272"/>
      <c r="R948" s="272"/>
      <c r="S948" s="272"/>
      <c r="T948" s="272"/>
      <c r="U948" s="272"/>
      <c r="V948" s="272"/>
      <c r="W948" s="272"/>
      <c r="X948" s="272"/>
      <c r="Y948" s="272"/>
      <c r="Z948" s="272"/>
    </row>
    <row r="949" spans="1:26" ht="15.75" customHeight="1">
      <c r="A949" s="40"/>
      <c r="B949" s="40"/>
      <c r="C949" s="40"/>
      <c r="D949" s="40"/>
      <c r="E949" s="40"/>
      <c r="F949" s="40"/>
      <c r="G949" s="40"/>
      <c r="H949" s="272"/>
      <c r="I949" s="272"/>
      <c r="J949" s="272"/>
      <c r="K949" s="272"/>
      <c r="L949" s="272"/>
      <c r="M949" s="272"/>
      <c r="N949" s="272"/>
      <c r="O949" s="272"/>
      <c r="P949" s="272"/>
      <c r="Q949" s="272"/>
      <c r="R949" s="272"/>
      <c r="S949" s="272"/>
      <c r="T949" s="272"/>
      <c r="U949" s="272"/>
      <c r="V949" s="272"/>
      <c r="W949" s="272"/>
      <c r="X949" s="272"/>
      <c r="Y949" s="272"/>
      <c r="Z949" s="272"/>
    </row>
    <row r="950" spans="1:26" ht="15.75" customHeight="1">
      <c r="A950" s="40"/>
      <c r="B950" s="40"/>
      <c r="C950" s="40"/>
      <c r="D950" s="40"/>
      <c r="E950" s="40"/>
      <c r="F950" s="40"/>
      <c r="G950" s="40"/>
      <c r="H950" s="272"/>
      <c r="I950" s="272"/>
      <c r="J950" s="272"/>
      <c r="K950" s="272"/>
      <c r="L950" s="272"/>
      <c r="M950" s="272"/>
      <c r="N950" s="272"/>
      <c r="O950" s="272"/>
      <c r="P950" s="272"/>
      <c r="Q950" s="272"/>
      <c r="R950" s="272"/>
      <c r="S950" s="272"/>
      <c r="T950" s="272"/>
      <c r="U950" s="272"/>
      <c r="V950" s="272"/>
      <c r="W950" s="272"/>
      <c r="X950" s="272"/>
      <c r="Y950" s="272"/>
      <c r="Z950" s="272"/>
    </row>
    <row r="951" spans="1:26" ht="15.75" customHeight="1">
      <c r="A951" s="40"/>
      <c r="B951" s="40"/>
      <c r="C951" s="40"/>
      <c r="D951" s="40"/>
      <c r="E951" s="40"/>
      <c r="F951" s="40"/>
      <c r="G951" s="40"/>
      <c r="H951" s="272"/>
      <c r="I951" s="272"/>
      <c r="J951" s="272"/>
      <c r="K951" s="272"/>
      <c r="L951" s="272"/>
      <c r="M951" s="272"/>
      <c r="N951" s="272"/>
      <c r="O951" s="272"/>
      <c r="P951" s="272"/>
      <c r="Q951" s="272"/>
      <c r="R951" s="272"/>
      <c r="S951" s="272"/>
      <c r="T951" s="272"/>
      <c r="U951" s="272"/>
      <c r="V951" s="272"/>
      <c r="W951" s="272"/>
      <c r="X951" s="272"/>
      <c r="Y951" s="272"/>
      <c r="Z951" s="272"/>
    </row>
    <row r="952" spans="1:26" ht="15.75" customHeight="1">
      <c r="A952" s="40"/>
      <c r="B952" s="40"/>
      <c r="C952" s="40"/>
      <c r="D952" s="40"/>
      <c r="E952" s="40"/>
      <c r="F952" s="40"/>
      <c r="G952" s="40"/>
      <c r="H952" s="272"/>
      <c r="I952" s="272"/>
      <c r="J952" s="272"/>
      <c r="K952" s="272"/>
      <c r="L952" s="272"/>
      <c r="M952" s="272"/>
      <c r="N952" s="272"/>
      <c r="O952" s="272"/>
      <c r="P952" s="272"/>
      <c r="Q952" s="272"/>
      <c r="R952" s="272"/>
      <c r="S952" s="272"/>
      <c r="T952" s="272"/>
      <c r="U952" s="272"/>
      <c r="V952" s="272"/>
      <c r="W952" s="272"/>
      <c r="X952" s="272"/>
      <c r="Y952" s="272"/>
      <c r="Z952" s="272"/>
    </row>
    <row r="953" spans="1:26" ht="15.75" customHeight="1">
      <c r="A953" s="40"/>
      <c r="B953" s="40"/>
      <c r="C953" s="40"/>
      <c r="D953" s="40"/>
      <c r="E953" s="40"/>
      <c r="F953" s="40"/>
      <c r="G953" s="40"/>
      <c r="H953" s="272"/>
      <c r="I953" s="272"/>
      <c r="J953" s="272"/>
      <c r="K953" s="272"/>
      <c r="L953" s="272"/>
      <c r="M953" s="272"/>
      <c r="N953" s="272"/>
      <c r="O953" s="272"/>
      <c r="P953" s="272"/>
      <c r="Q953" s="272"/>
      <c r="R953" s="272"/>
      <c r="S953" s="272"/>
      <c r="T953" s="272"/>
      <c r="U953" s="272"/>
      <c r="V953" s="272"/>
      <c r="W953" s="272"/>
      <c r="X953" s="272"/>
      <c r="Y953" s="272"/>
      <c r="Z953" s="272"/>
    </row>
    <row r="954" spans="1:26" ht="15.75" customHeight="1">
      <c r="A954" s="40"/>
      <c r="B954" s="40"/>
      <c r="C954" s="40"/>
      <c r="D954" s="40"/>
      <c r="E954" s="40"/>
      <c r="F954" s="40"/>
      <c r="G954" s="40"/>
      <c r="H954" s="272"/>
      <c r="I954" s="272"/>
      <c r="J954" s="272"/>
      <c r="K954" s="272"/>
      <c r="L954" s="272"/>
      <c r="M954" s="272"/>
      <c r="N954" s="272"/>
      <c r="O954" s="272"/>
      <c r="P954" s="272"/>
      <c r="Q954" s="272"/>
      <c r="R954" s="272"/>
      <c r="S954" s="272"/>
      <c r="T954" s="272"/>
      <c r="U954" s="272"/>
      <c r="V954" s="272"/>
      <c r="W954" s="272"/>
      <c r="X954" s="272"/>
      <c r="Y954" s="272"/>
      <c r="Z954" s="272"/>
    </row>
    <row r="955" spans="1:26" ht="15.75" customHeight="1">
      <c r="A955" s="40"/>
      <c r="B955" s="40"/>
      <c r="C955" s="40"/>
      <c r="D955" s="40"/>
      <c r="E955" s="40"/>
      <c r="F955" s="40"/>
      <c r="G955" s="40"/>
      <c r="H955" s="272"/>
      <c r="I955" s="272"/>
      <c r="J955" s="272"/>
      <c r="K955" s="272"/>
      <c r="L955" s="272"/>
      <c r="M955" s="272"/>
      <c r="N955" s="272"/>
      <c r="O955" s="272"/>
      <c r="P955" s="272"/>
      <c r="Q955" s="272"/>
      <c r="R955" s="272"/>
      <c r="S955" s="272"/>
      <c r="T955" s="272"/>
      <c r="U955" s="272"/>
      <c r="V955" s="272"/>
      <c r="W955" s="272"/>
      <c r="X955" s="272"/>
      <c r="Y955" s="272"/>
      <c r="Z955" s="272"/>
    </row>
    <row r="956" spans="1:26" ht="15.75" customHeight="1">
      <c r="A956" s="40"/>
      <c r="B956" s="40"/>
      <c r="C956" s="40"/>
      <c r="D956" s="40"/>
      <c r="E956" s="40"/>
      <c r="F956" s="40"/>
      <c r="G956" s="40"/>
      <c r="H956" s="272"/>
      <c r="I956" s="272"/>
      <c r="J956" s="272"/>
      <c r="K956" s="272"/>
      <c r="L956" s="272"/>
      <c r="M956" s="272"/>
      <c r="N956" s="272"/>
      <c r="O956" s="272"/>
      <c r="P956" s="272"/>
      <c r="Q956" s="272"/>
      <c r="R956" s="272"/>
      <c r="S956" s="272"/>
      <c r="T956" s="272"/>
      <c r="U956" s="272"/>
      <c r="V956" s="272"/>
      <c r="W956" s="272"/>
      <c r="X956" s="272"/>
      <c r="Y956" s="272"/>
      <c r="Z956" s="272"/>
    </row>
    <row r="957" spans="1:26" ht="15.75" customHeight="1">
      <c r="A957" s="40"/>
      <c r="B957" s="40"/>
      <c r="C957" s="40"/>
      <c r="D957" s="40"/>
      <c r="E957" s="40"/>
      <c r="F957" s="40"/>
      <c r="G957" s="40"/>
      <c r="H957" s="272"/>
      <c r="I957" s="272"/>
      <c r="J957" s="272"/>
      <c r="K957" s="272"/>
      <c r="L957" s="272"/>
      <c r="M957" s="272"/>
      <c r="N957" s="272"/>
      <c r="O957" s="272"/>
      <c r="P957" s="272"/>
      <c r="Q957" s="272"/>
      <c r="R957" s="272"/>
      <c r="S957" s="272"/>
      <c r="T957" s="272"/>
      <c r="U957" s="272"/>
      <c r="V957" s="272"/>
      <c r="W957" s="272"/>
      <c r="X957" s="272"/>
      <c r="Y957" s="272"/>
      <c r="Z957" s="272"/>
    </row>
    <row r="958" spans="1:26" ht="15.75" customHeight="1">
      <c r="A958" s="40"/>
      <c r="B958" s="40"/>
      <c r="C958" s="40"/>
      <c r="D958" s="40"/>
      <c r="E958" s="40"/>
      <c r="F958" s="40"/>
      <c r="G958" s="40"/>
      <c r="H958" s="272"/>
      <c r="I958" s="272"/>
      <c r="J958" s="272"/>
      <c r="K958" s="272"/>
      <c r="L958" s="272"/>
      <c r="M958" s="272"/>
      <c r="N958" s="272"/>
      <c r="O958" s="272"/>
      <c r="P958" s="272"/>
      <c r="Q958" s="272"/>
      <c r="R958" s="272"/>
      <c r="S958" s="272"/>
      <c r="T958" s="272"/>
      <c r="U958" s="272"/>
      <c r="V958" s="272"/>
      <c r="W958" s="272"/>
      <c r="X958" s="272"/>
      <c r="Y958" s="272"/>
      <c r="Z958" s="272"/>
    </row>
    <row r="959" spans="1:26" ht="15.75" customHeight="1">
      <c r="A959" s="40"/>
      <c r="B959" s="40"/>
      <c r="C959" s="40"/>
      <c r="D959" s="40"/>
      <c r="E959" s="40"/>
      <c r="F959" s="40"/>
      <c r="G959" s="40"/>
      <c r="H959" s="272"/>
      <c r="I959" s="272"/>
      <c r="J959" s="272"/>
      <c r="K959" s="272"/>
      <c r="L959" s="272"/>
      <c r="M959" s="272"/>
      <c r="N959" s="272"/>
      <c r="O959" s="272"/>
      <c r="P959" s="272"/>
      <c r="Q959" s="272"/>
      <c r="R959" s="272"/>
      <c r="S959" s="272"/>
      <c r="T959" s="272"/>
      <c r="U959" s="272"/>
      <c r="V959" s="272"/>
      <c r="W959" s="272"/>
      <c r="X959" s="272"/>
      <c r="Y959" s="272"/>
      <c r="Z959" s="272"/>
    </row>
    <row r="960" spans="1:26" ht="15.75" customHeight="1">
      <c r="A960" s="40"/>
      <c r="B960" s="40"/>
      <c r="C960" s="40"/>
      <c r="D960" s="40"/>
      <c r="E960" s="40"/>
      <c r="F960" s="40"/>
      <c r="G960" s="40"/>
      <c r="H960" s="272"/>
      <c r="I960" s="272"/>
      <c r="J960" s="272"/>
      <c r="K960" s="272"/>
      <c r="L960" s="272"/>
      <c r="M960" s="272"/>
      <c r="N960" s="272"/>
      <c r="O960" s="272"/>
      <c r="P960" s="272"/>
      <c r="Q960" s="272"/>
      <c r="R960" s="272"/>
      <c r="S960" s="272"/>
      <c r="T960" s="272"/>
      <c r="U960" s="272"/>
      <c r="V960" s="272"/>
      <c r="W960" s="272"/>
      <c r="X960" s="272"/>
      <c r="Y960" s="272"/>
      <c r="Z960" s="272"/>
    </row>
    <row r="961" spans="1:26" ht="15.75" customHeight="1">
      <c r="A961" s="40"/>
      <c r="B961" s="40"/>
      <c r="C961" s="40"/>
      <c r="D961" s="40"/>
      <c r="E961" s="40"/>
      <c r="F961" s="40"/>
      <c r="G961" s="40"/>
      <c r="H961" s="272"/>
      <c r="I961" s="272"/>
      <c r="J961" s="272"/>
      <c r="K961" s="272"/>
      <c r="L961" s="272"/>
      <c r="M961" s="272"/>
      <c r="N961" s="272"/>
      <c r="O961" s="272"/>
      <c r="P961" s="272"/>
      <c r="Q961" s="272"/>
      <c r="R961" s="272"/>
      <c r="S961" s="272"/>
      <c r="T961" s="272"/>
      <c r="U961" s="272"/>
      <c r="V961" s="272"/>
      <c r="W961" s="272"/>
      <c r="X961" s="272"/>
      <c r="Y961" s="272"/>
      <c r="Z961" s="272"/>
    </row>
    <row r="962" spans="1:26" ht="15.75" customHeight="1">
      <c r="A962" s="40"/>
      <c r="B962" s="40"/>
      <c r="C962" s="40"/>
      <c r="D962" s="40"/>
      <c r="E962" s="40"/>
      <c r="F962" s="40"/>
      <c r="G962" s="40"/>
      <c r="H962" s="272"/>
      <c r="I962" s="272"/>
      <c r="J962" s="272"/>
      <c r="K962" s="272"/>
      <c r="L962" s="272"/>
      <c r="M962" s="272"/>
      <c r="N962" s="272"/>
      <c r="O962" s="272"/>
      <c r="P962" s="272"/>
      <c r="Q962" s="272"/>
      <c r="R962" s="272"/>
      <c r="S962" s="272"/>
      <c r="T962" s="272"/>
      <c r="U962" s="272"/>
      <c r="V962" s="272"/>
      <c r="W962" s="272"/>
      <c r="X962" s="272"/>
      <c r="Y962" s="272"/>
      <c r="Z962" s="272"/>
    </row>
    <row r="963" spans="1:26" ht="15.75" customHeight="1">
      <c r="A963" s="40"/>
      <c r="B963" s="40"/>
      <c r="C963" s="40"/>
      <c r="D963" s="40"/>
      <c r="E963" s="40"/>
      <c r="F963" s="40"/>
      <c r="G963" s="40"/>
      <c r="H963" s="272"/>
      <c r="I963" s="272"/>
      <c r="J963" s="272"/>
      <c r="K963" s="272"/>
      <c r="L963" s="272"/>
      <c r="M963" s="272"/>
      <c r="N963" s="272"/>
      <c r="O963" s="272"/>
      <c r="P963" s="272"/>
      <c r="Q963" s="272"/>
      <c r="R963" s="272"/>
      <c r="S963" s="272"/>
      <c r="T963" s="272"/>
      <c r="U963" s="272"/>
      <c r="V963" s="272"/>
      <c r="W963" s="272"/>
      <c r="X963" s="272"/>
      <c r="Y963" s="272"/>
      <c r="Z963" s="272"/>
    </row>
    <row r="964" spans="1:26" ht="15.75" customHeight="1">
      <c r="A964" s="40"/>
      <c r="B964" s="40"/>
      <c r="C964" s="40"/>
      <c r="D964" s="40"/>
      <c r="E964" s="40"/>
      <c r="F964" s="40"/>
      <c r="G964" s="40"/>
      <c r="H964" s="272"/>
      <c r="I964" s="272"/>
      <c r="J964" s="272"/>
      <c r="K964" s="272"/>
      <c r="L964" s="272"/>
      <c r="M964" s="272"/>
      <c r="N964" s="272"/>
      <c r="O964" s="272"/>
      <c r="P964" s="272"/>
      <c r="Q964" s="272"/>
      <c r="R964" s="272"/>
      <c r="S964" s="272"/>
      <c r="T964" s="272"/>
      <c r="U964" s="272"/>
      <c r="V964" s="272"/>
      <c r="W964" s="272"/>
      <c r="X964" s="272"/>
      <c r="Y964" s="272"/>
      <c r="Z964" s="272"/>
    </row>
    <row r="965" spans="1:26" ht="15.75" customHeight="1">
      <c r="A965" s="40"/>
      <c r="B965" s="40"/>
      <c r="C965" s="40"/>
      <c r="D965" s="40"/>
      <c r="E965" s="40"/>
      <c r="F965" s="40"/>
      <c r="G965" s="40"/>
      <c r="H965" s="272"/>
      <c r="I965" s="272"/>
      <c r="J965" s="272"/>
      <c r="K965" s="272"/>
      <c r="L965" s="272"/>
      <c r="M965" s="272"/>
      <c r="N965" s="272"/>
      <c r="O965" s="272"/>
      <c r="P965" s="272"/>
      <c r="Q965" s="272"/>
      <c r="R965" s="272"/>
      <c r="S965" s="272"/>
      <c r="T965" s="272"/>
      <c r="U965" s="272"/>
      <c r="V965" s="272"/>
      <c r="W965" s="272"/>
      <c r="X965" s="272"/>
      <c r="Y965" s="272"/>
      <c r="Z965" s="272"/>
    </row>
    <row r="966" spans="1:26" ht="15.75" customHeight="1">
      <c r="A966" s="40"/>
      <c r="B966" s="40"/>
      <c r="C966" s="40"/>
      <c r="D966" s="40"/>
      <c r="E966" s="40"/>
      <c r="F966" s="40"/>
      <c r="G966" s="40"/>
      <c r="H966" s="272"/>
      <c r="I966" s="272"/>
      <c r="J966" s="272"/>
      <c r="K966" s="272"/>
      <c r="L966" s="272"/>
      <c r="M966" s="272"/>
      <c r="N966" s="272"/>
      <c r="O966" s="272"/>
      <c r="P966" s="272"/>
      <c r="Q966" s="272"/>
      <c r="R966" s="272"/>
      <c r="S966" s="272"/>
      <c r="T966" s="272"/>
      <c r="U966" s="272"/>
      <c r="V966" s="272"/>
      <c r="W966" s="272"/>
      <c r="X966" s="272"/>
      <c r="Y966" s="272"/>
      <c r="Z966" s="272"/>
    </row>
    <row r="967" spans="1:26" ht="15.75" customHeight="1">
      <c r="A967" s="40"/>
      <c r="B967" s="40"/>
      <c r="C967" s="40"/>
      <c r="D967" s="40"/>
      <c r="E967" s="40"/>
      <c r="F967" s="40"/>
      <c r="G967" s="40"/>
      <c r="H967" s="272"/>
      <c r="I967" s="272"/>
      <c r="J967" s="272"/>
      <c r="K967" s="272"/>
      <c r="L967" s="272"/>
      <c r="M967" s="272"/>
      <c r="N967" s="272"/>
      <c r="O967" s="272"/>
      <c r="P967" s="272"/>
      <c r="Q967" s="272"/>
      <c r="R967" s="272"/>
      <c r="S967" s="272"/>
      <c r="T967" s="272"/>
      <c r="U967" s="272"/>
      <c r="V967" s="272"/>
      <c r="W967" s="272"/>
      <c r="X967" s="272"/>
      <c r="Y967" s="272"/>
      <c r="Z967" s="272"/>
    </row>
    <row r="968" spans="1:26" ht="15.75" customHeight="1">
      <c r="A968" s="40"/>
      <c r="B968" s="40"/>
      <c r="C968" s="40"/>
      <c r="D968" s="40"/>
      <c r="E968" s="40"/>
      <c r="F968" s="40"/>
      <c r="G968" s="40"/>
      <c r="H968" s="272"/>
      <c r="I968" s="272"/>
      <c r="J968" s="272"/>
      <c r="K968" s="272"/>
      <c r="L968" s="272"/>
      <c r="M968" s="272"/>
      <c r="N968" s="272"/>
      <c r="O968" s="272"/>
      <c r="P968" s="272"/>
      <c r="Q968" s="272"/>
      <c r="R968" s="272"/>
      <c r="S968" s="272"/>
      <c r="T968" s="272"/>
      <c r="U968" s="272"/>
      <c r="V968" s="272"/>
      <c r="W968" s="272"/>
      <c r="X968" s="272"/>
      <c r="Y968" s="272"/>
      <c r="Z968" s="272"/>
    </row>
    <row r="969" spans="1:26" ht="15.75" customHeight="1">
      <c r="A969" s="40"/>
      <c r="B969" s="40"/>
      <c r="C969" s="40"/>
      <c r="D969" s="40"/>
      <c r="E969" s="40"/>
      <c r="F969" s="40"/>
      <c r="G969" s="40"/>
      <c r="H969" s="272"/>
      <c r="I969" s="272"/>
      <c r="J969" s="272"/>
      <c r="K969" s="272"/>
      <c r="L969" s="272"/>
      <c r="M969" s="272"/>
      <c r="N969" s="272"/>
      <c r="O969" s="272"/>
      <c r="P969" s="272"/>
      <c r="Q969" s="272"/>
      <c r="R969" s="272"/>
      <c r="S969" s="272"/>
      <c r="T969" s="272"/>
      <c r="U969" s="272"/>
      <c r="V969" s="272"/>
      <c r="W969" s="272"/>
      <c r="X969" s="272"/>
      <c r="Y969" s="272"/>
      <c r="Z969" s="272"/>
    </row>
    <row r="970" spans="1:26" ht="15.75" customHeight="1">
      <c r="A970" s="40"/>
      <c r="B970" s="40"/>
      <c r="C970" s="40"/>
      <c r="D970" s="40"/>
      <c r="E970" s="40"/>
      <c r="F970" s="40"/>
      <c r="G970" s="40"/>
      <c r="H970" s="272"/>
      <c r="I970" s="272"/>
      <c r="J970" s="272"/>
      <c r="K970" s="272"/>
      <c r="L970" s="272"/>
      <c r="M970" s="272"/>
      <c r="N970" s="272"/>
      <c r="O970" s="272"/>
      <c r="P970" s="272"/>
      <c r="Q970" s="272"/>
      <c r="R970" s="272"/>
      <c r="S970" s="272"/>
      <c r="T970" s="272"/>
      <c r="U970" s="272"/>
      <c r="V970" s="272"/>
      <c r="W970" s="272"/>
      <c r="X970" s="272"/>
      <c r="Y970" s="272"/>
      <c r="Z970" s="272"/>
    </row>
    <row r="971" spans="1:26" ht="15.75" customHeight="1">
      <c r="A971" s="40"/>
      <c r="B971" s="40"/>
      <c r="C971" s="40"/>
      <c r="D971" s="40"/>
      <c r="E971" s="40"/>
      <c r="F971" s="40"/>
      <c r="G971" s="40"/>
      <c r="H971" s="272"/>
      <c r="I971" s="272"/>
      <c r="J971" s="272"/>
      <c r="K971" s="272"/>
      <c r="L971" s="272"/>
      <c r="M971" s="272"/>
      <c r="N971" s="272"/>
      <c r="O971" s="272"/>
      <c r="P971" s="272"/>
      <c r="Q971" s="272"/>
      <c r="R971" s="272"/>
      <c r="S971" s="272"/>
      <c r="T971" s="272"/>
      <c r="U971" s="272"/>
      <c r="V971" s="272"/>
      <c r="W971" s="272"/>
      <c r="X971" s="272"/>
      <c r="Y971" s="272"/>
      <c r="Z971" s="272"/>
    </row>
    <row r="972" spans="1:26" ht="15.75" customHeight="1">
      <c r="A972" s="40"/>
      <c r="B972" s="40"/>
      <c r="C972" s="40"/>
      <c r="D972" s="40"/>
      <c r="E972" s="40"/>
      <c r="F972" s="40"/>
      <c r="G972" s="40"/>
      <c r="H972" s="272"/>
      <c r="I972" s="272"/>
      <c r="J972" s="272"/>
      <c r="K972" s="272"/>
      <c r="L972" s="272"/>
      <c r="M972" s="272"/>
      <c r="N972" s="272"/>
      <c r="O972" s="272"/>
      <c r="P972" s="272"/>
      <c r="Q972" s="272"/>
      <c r="R972" s="272"/>
      <c r="S972" s="272"/>
      <c r="T972" s="272"/>
      <c r="U972" s="272"/>
      <c r="V972" s="272"/>
      <c r="W972" s="272"/>
      <c r="X972" s="272"/>
      <c r="Y972" s="272"/>
      <c r="Z972" s="272"/>
    </row>
    <row r="973" spans="1:26" ht="15.75" customHeight="1">
      <c r="A973" s="40"/>
      <c r="B973" s="40"/>
      <c r="C973" s="40"/>
      <c r="D973" s="40"/>
      <c r="E973" s="40"/>
      <c r="F973" s="40"/>
      <c r="G973" s="40"/>
      <c r="H973" s="272"/>
      <c r="I973" s="272"/>
      <c r="J973" s="272"/>
      <c r="K973" s="272"/>
      <c r="L973" s="272"/>
      <c r="M973" s="272"/>
      <c r="N973" s="272"/>
      <c r="O973" s="272"/>
      <c r="P973" s="272"/>
      <c r="Q973" s="272"/>
      <c r="R973" s="272"/>
      <c r="S973" s="272"/>
      <c r="T973" s="272"/>
      <c r="U973" s="272"/>
      <c r="V973" s="272"/>
      <c r="W973" s="272"/>
      <c r="X973" s="272"/>
      <c r="Y973" s="272"/>
      <c r="Z973" s="272"/>
    </row>
    <row r="974" spans="1:26" ht="15.75" customHeight="1">
      <c r="A974" s="40"/>
      <c r="B974" s="40"/>
      <c r="C974" s="40"/>
      <c r="D974" s="40"/>
      <c r="E974" s="40"/>
      <c r="F974" s="40"/>
      <c r="G974" s="40"/>
      <c r="H974" s="272"/>
      <c r="I974" s="272"/>
      <c r="J974" s="272"/>
      <c r="K974" s="272"/>
      <c r="L974" s="272"/>
      <c r="M974" s="272"/>
      <c r="N974" s="272"/>
      <c r="O974" s="272"/>
      <c r="P974" s="272"/>
      <c r="Q974" s="272"/>
      <c r="R974" s="272"/>
      <c r="S974" s="272"/>
      <c r="T974" s="272"/>
      <c r="U974" s="272"/>
      <c r="V974" s="272"/>
      <c r="W974" s="272"/>
      <c r="X974" s="272"/>
      <c r="Y974" s="272"/>
      <c r="Z974" s="272"/>
    </row>
    <row r="975" spans="1:26" ht="15.75" customHeight="1">
      <c r="A975" s="40"/>
      <c r="B975" s="40"/>
      <c r="C975" s="40"/>
      <c r="D975" s="40"/>
      <c r="E975" s="40"/>
      <c r="F975" s="40"/>
      <c r="G975" s="40"/>
      <c r="H975" s="272"/>
      <c r="I975" s="272"/>
      <c r="J975" s="272"/>
      <c r="K975" s="272"/>
      <c r="L975" s="272"/>
      <c r="M975" s="272"/>
      <c r="N975" s="272"/>
      <c r="O975" s="272"/>
      <c r="P975" s="272"/>
      <c r="Q975" s="272"/>
      <c r="R975" s="272"/>
      <c r="S975" s="272"/>
      <c r="T975" s="272"/>
      <c r="U975" s="272"/>
      <c r="V975" s="272"/>
      <c r="W975" s="272"/>
      <c r="X975" s="272"/>
      <c r="Y975" s="272"/>
      <c r="Z975" s="272"/>
    </row>
    <row r="976" spans="1:26" ht="15.75" customHeight="1">
      <c r="A976" s="40"/>
      <c r="B976" s="40"/>
      <c r="C976" s="40"/>
      <c r="D976" s="40"/>
      <c r="E976" s="40"/>
      <c r="F976" s="40"/>
      <c r="G976" s="40"/>
      <c r="H976" s="272"/>
      <c r="I976" s="272"/>
      <c r="J976" s="272"/>
      <c r="K976" s="272"/>
      <c r="L976" s="272"/>
      <c r="M976" s="272"/>
      <c r="N976" s="272"/>
      <c r="O976" s="272"/>
      <c r="P976" s="272"/>
      <c r="Q976" s="272"/>
      <c r="R976" s="272"/>
      <c r="S976" s="272"/>
      <c r="T976" s="272"/>
      <c r="U976" s="272"/>
      <c r="V976" s="272"/>
      <c r="W976" s="272"/>
      <c r="X976" s="272"/>
      <c r="Y976" s="272"/>
      <c r="Z976" s="272"/>
    </row>
    <row r="977" spans="1:26" ht="15.75" customHeight="1">
      <c r="A977" s="40"/>
      <c r="B977" s="40"/>
      <c r="C977" s="40"/>
      <c r="D977" s="40"/>
      <c r="E977" s="40"/>
      <c r="F977" s="40"/>
      <c r="G977" s="40"/>
      <c r="H977" s="272"/>
      <c r="I977" s="272"/>
      <c r="J977" s="272"/>
      <c r="K977" s="272"/>
      <c r="L977" s="272"/>
      <c r="M977" s="272"/>
      <c r="N977" s="272"/>
      <c r="O977" s="272"/>
      <c r="P977" s="272"/>
      <c r="Q977" s="272"/>
      <c r="R977" s="272"/>
      <c r="S977" s="272"/>
      <c r="T977" s="272"/>
      <c r="U977" s="272"/>
      <c r="V977" s="272"/>
      <c r="W977" s="272"/>
      <c r="X977" s="272"/>
      <c r="Y977" s="272"/>
      <c r="Z977" s="272"/>
    </row>
    <row r="978" spans="1:26" ht="15.75" customHeight="1">
      <c r="A978" s="40"/>
      <c r="B978" s="40"/>
      <c r="C978" s="40"/>
      <c r="D978" s="40"/>
      <c r="E978" s="40"/>
      <c r="F978" s="40"/>
      <c r="G978" s="40"/>
      <c r="H978" s="272"/>
      <c r="I978" s="272"/>
      <c r="J978" s="272"/>
      <c r="K978" s="272"/>
      <c r="L978" s="272"/>
      <c r="M978" s="272"/>
      <c r="N978" s="272"/>
      <c r="O978" s="272"/>
      <c r="P978" s="272"/>
      <c r="Q978" s="272"/>
      <c r="R978" s="272"/>
      <c r="S978" s="272"/>
      <c r="T978" s="272"/>
      <c r="U978" s="272"/>
      <c r="V978" s="272"/>
      <c r="W978" s="272"/>
      <c r="X978" s="272"/>
      <c r="Y978" s="272"/>
      <c r="Z978" s="272"/>
    </row>
    <row r="979" spans="1:26" ht="15.75" customHeight="1">
      <c r="A979" s="40"/>
      <c r="B979" s="40"/>
      <c r="C979" s="40"/>
      <c r="D979" s="40"/>
      <c r="E979" s="40"/>
      <c r="F979" s="40"/>
      <c r="G979" s="40"/>
      <c r="H979" s="272"/>
      <c r="I979" s="272"/>
      <c r="J979" s="272"/>
      <c r="K979" s="272"/>
      <c r="L979" s="272"/>
      <c r="M979" s="272"/>
      <c r="N979" s="272"/>
      <c r="O979" s="272"/>
      <c r="P979" s="272"/>
      <c r="Q979" s="272"/>
      <c r="R979" s="272"/>
      <c r="S979" s="272"/>
      <c r="T979" s="272"/>
      <c r="U979" s="272"/>
      <c r="V979" s="272"/>
      <c r="W979" s="272"/>
      <c r="X979" s="272"/>
      <c r="Y979" s="272"/>
      <c r="Z979" s="272"/>
    </row>
    <row r="980" spans="1:26" ht="15.75" customHeight="1">
      <c r="A980" s="40"/>
      <c r="B980" s="40"/>
      <c r="C980" s="40"/>
      <c r="D980" s="40"/>
      <c r="E980" s="40"/>
      <c r="F980" s="40"/>
      <c r="G980" s="40"/>
      <c r="H980" s="272"/>
      <c r="I980" s="272"/>
      <c r="J980" s="272"/>
      <c r="K980" s="272"/>
      <c r="L980" s="272"/>
      <c r="M980" s="272"/>
      <c r="N980" s="272"/>
      <c r="O980" s="272"/>
      <c r="P980" s="272"/>
      <c r="Q980" s="272"/>
      <c r="R980" s="272"/>
      <c r="S980" s="272"/>
      <c r="T980" s="272"/>
      <c r="U980" s="272"/>
      <c r="V980" s="272"/>
      <c r="W980" s="272"/>
      <c r="X980" s="272"/>
      <c r="Y980" s="272"/>
      <c r="Z980" s="272"/>
    </row>
    <row r="981" spans="1:26" ht="15.75" customHeight="1">
      <c r="A981" s="40"/>
      <c r="B981" s="40"/>
      <c r="C981" s="40"/>
      <c r="D981" s="40"/>
      <c r="E981" s="40"/>
      <c r="F981" s="40"/>
      <c r="G981" s="40"/>
      <c r="H981" s="272"/>
      <c r="I981" s="272"/>
      <c r="J981" s="272"/>
      <c r="K981" s="272"/>
      <c r="L981" s="272"/>
      <c r="M981" s="272"/>
      <c r="N981" s="272"/>
      <c r="O981" s="272"/>
      <c r="P981" s="272"/>
      <c r="Q981" s="272"/>
      <c r="R981" s="272"/>
      <c r="S981" s="272"/>
      <c r="T981" s="272"/>
      <c r="U981" s="272"/>
      <c r="V981" s="272"/>
      <c r="W981" s="272"/>
      <c r="X981" s="272"/>
      <c r="Y981" s="272"/>
      <c r="Z981" s="272"/>
    </row>
    <row r="982" spans="1:26" ht="15.75" customHeight="1">
      <c r="A982" s="40"/>
      <c r="B982" s="40"/>
      <c r="C982" s="40"/>
      <c r="D982" s="40"/>
      <c r="E982" s="40"/>
      <c r="F982" s="40"/>
      <c r="G982" s="40"/>
      <c r="H982" s="272"/>
      <c r="I982" s="272"/>
      <c r="J982" s="272"/>
      <c r="K982" s="272"/>
      <c r="L982" s="272"/>
      <c r="M982" s="272"/>
      <c r="N982" s="272"/>
      <c r="O982" s="272"/>
      <c r="P982" s="272"/>
      <c r="Q982" s="272"/>
      <c r="R982" s="272"/>
      <c r="S982" s="272"/>
      <c r="T982" s="272"/>
      <c r="U982" s="272"/>
      <c r="V982" s="272"/>
      <c r="W982" s="272"/>
      <c r="X982" s="272"/>
      <c r="Y982" s="272"/>
      <c r="Z982" s="272"/>
    </row>
    <row r="983" spans="1:26" ht="15.75" customHeight="1">
      <c r="A983" s="40"/>
      <c r="B983" s="40"/>
      <c r="C983" s="40"/>
      <c r="D983" s="40"/>
      <c r="E983" s="40"/>
      <c r="F983" s="40"/>
      <c r="G983" s="40"/>
      <c r="H983" s="272"/>
      <c r="I983" s="272"/>
      <c r="J983" s="272"/>
      <c r="K983" s="272"/>
      <c r="L983" s="272"/>
      <c r="M983" s="272"/>
      <c r="N983" s="272"/>
      <c r="O983" s="272"/>
      <c r="P983" s="272"/>
      <c r="Q983" s="272"/>
      <c r="R983" s="272"/>
      <c r="S983" s="272"/>
      <c r="T983" s="272"/>
      <c r="U983" s="272"/>
      <c r="V983" s="272"/>
      <c r="W983" s="272"/>
      <c r="X983" s="272"/>
      <c r="Y983" s="272"/>
      <c r="Z983" s="272"/>
    </row>
    <row r="984" spans="1:26" ht="15.75" customHeight="1">
      <c r="A984" s="40"/>
      <c r="B984" s="40"/>
      <c r="C984" s="40"/>
      <c r="D984" s="40"/>
      <c r="E984" s="40"/>
      <c r="F984" s="40"/>
      <c r="G984" s="40"/>
      <c r="H984" s="272"/>
      <c r="I984" s="272"/>
      <c r="J984" s="272"/>
      <c r="K984" s="272"/>
      <c r="L984" s="272"/>
      <c r="M984" s="272"/>
      <c r="N984" s="272"/>
      <c r="O984" s="272"/>
      <c r="P984" s="272"/>
      <c r="Q984" s="272"/>
      <c r="R984" s="272"/>
      <c r="S984" s="272"/>
      <c r="T984" s="272"/>
      <c r="U984" s="272"/>
      <c r="V984" s="272"/>
      <c r="W984" s="272"/>
      <c r="X984" s="272"/>
      <c r="Y984" s="272"/>
      <c r="Z984" s="272"/>
    </row>
    <row r="985" spans="1:26" ht="15.75" customHeight="1">
      <c r="A985" s="40"/>
      <c r="B985" s="40"/>
      <c r="C985" s="40"/>
      <c r="D985" s="40"/>
      <c r="E985" s="40"/>
      <c r="F985" s="40"/>
      <c r="G985" s="40"/>
      <c r="H985" s="272"/>
      <c r="I985" s="272"/>
      <c r="J985" s="272"/>
      <c r="K985" s="272"/>
      <c r="L985" s="272"/>
      <c r="M985" s="272"/>
      <c r="N985" s="272"/>
      <c r="O985" s="272"/>
      <c r="P985" s="272"/>
      <c r="Q985" s="272"/>
      <c r="R985" s="272"/>
      <c r="S985" s="272"/>
      <c r="T985" s="272"/>
      <c r="U985" s="272"/>
      <c r="V985" s="272"/>
      <c r="W985" s="272"/>
      <c r="X985" s="272"/>
      <c r="Y985" s="272"/>
      <c r="Z985" s="272"/>
    </row>
    <row r="986" spans="1:26" ht="15.75" customHeight="1">
      <c r="A986" s="40"/>
      <c r="B986" s="40"/>
      <c r="C986" s="40"/>
      <c r="D986" s="40"/>
      <c r="E986" s="40"/>
      <c r="F986" s="40"/>
      <c r="G986" s="40"/>
      <c r="H986" s="272"/>
      <c r="I986" s="272"/>
      <c r="J986" s="272"/>
      <c r="K986" s="272"/>
      <c r="L986" s="272"/>
      <c r="M986" s="272"/>
      <c r="N986" s="272"/>
      <c r="O986" s="272"/>
      <c r="P986" s="272"/>
      <c r="Q986" s="272"/>
      <c r="R986" s="272"/>
      <c r="S986" s="272"/>
      <c r="T986" s="272"/>
      <c r="U986" s="272"/>
      <c r="V986" s="272"/>
      <c r="W986" s="272"/>
      <c r="X986" s="272"/>
      <c r="Y986" s="272"/>
      <c r="Z986" s="272"/>
    </row>
    <row r="987" spans="1:26" ht="15.75" customHeight="1">
      <c r="A987" s="40"/>
      <c r="B987" s="40"/>
      <c r="C987" s="40"/>
      <c r="D987" s="40"/>
      <c r="E987" s="40"/>
      <c r="F987" s="40"/>
      <c r="G987" s="40"/>
      <c r="H987" s="272"/>
      <c r="I987" s="272"/>
      <c r="J987" s="272"/>
      <c r="K987" s="272"/>
      <c r="L987" s="272"/>
      <c r="M987" s="272"/>
      <c r="N987" s="272"/>
      <c r="O987" s="272"/>
      <c r="P987" s="272"/>
      <c r="Q987" s="272"/>
      <c r="R987" s="272"/>
      <c r="S987" s="272"/>
      <c r="T987" s="272"/>
      <c r="U987" s="272"/>
      <c r="V987" s="272"/>
      <c r="W987" s="272"/>
      <c r="X987" s="272"/>
      <c r="Y987" s="272"/>
      <c r="Z987" s="272"/>
    </row>
    <row r="988" spans="1:26" ht="15.75" customHeight="1">
      <c r="A988" s="40"/>
      <c r="B988" s="40"/>
      <c r="C988" s="40"/>
      <c r="D988" s="40"/>
      <c r="E988" s="40"/>
      <c r="F988" s="40"/>
      <c r="G988" s="40"/>
      <c r="H988" s="272"/>
      <c r="I988" s="272"/>
      <c r="J988" s="272"/>
      <c r="K988" s="272"/>
      <c r="L988" s="272"/>
      <c r="M988" s="272"/>
      <c r="N988" s="272"/>
      <c r="O988" s="272"/>
      <c r="P988" s="272"/>
      <c r="Q988" s="272"/>
      <c r="R988" s="272"/>
      <c r="S988" s="272"/>
      <c r="T988" s="272"/>
      <c r="U988" s="272"/>
      <c r="V988" s="272"/>
      <c r="W988" s="272"/>
      <c r="X988" s="272"/>
      <c r="Y988" s="272"/>
      <c r="Z988" s="272"/>
    </row>
    <row r="989" spans="1:26" ht="15.75" customHeight="1">
      <c r="A989" s="40"/>
      <c r="B989" s="40"/>
      <c r="C989" s="40"/>
      <c r="D989" s="40"/>
      <c r="E989" s="40"/>
      <c r="F989" s="40"/>
      <c r="G989" s="40"/>
      <c r="H989" s="272"/>
      <c r="I989" s="272"/>
      <c r="J989" s="272"/>
      <c r="K989" s="272"/>
      <c r="L989" s="272"/>
      <c r="M989" s="272"/>
      <c r="N989" s="272"/>
      <c r="O989" s="272"/>
      <c r="P989" s="272"/>
      <c r="Q989" s="272"/>
      <c r="R989" s="272"/>
      <c r="S989" s="272"/>
      <c r="T989" s="272"/>
      <c r="U989" s="272"/>
      <c r="V989" s="272"/>
      <c r="W989" s="272"/>
      <c r="X989" s="272"/>
      <c r="Y989" s="272"/>
      <c r="Z989" s="272"/>
    </row>
    <row r="990" spans="1:26" ht="15.75" customHeight="1">
      <c r="A990" s="40"/>
      <c r="B990" s="40"/>
      <c r="C990" s="40"/>
      <c r="D990" s="40"/>
      <c r="E990" s="40"/>
      <c r="F990" s="40"/>
      <c r="G990" s="40"/>
      <c r="H990" s="272"/>
      <c r="I990" s="272"/>
      <c r="J990" s="272"/>
      <c r="K990" s="272"/>
      <c r="L990" s="272"/>
      <c r="M990" s="272"/>
      <c r="N990" s="272"/>
      <c r="O990" s="272"/>
      <c r="P990" s="272"/>
      <c r="Q990" s="272"/>
      <c r="R990" s="272"/>
      <c r="S990" s="272"/>
      <c r="T990" s="272"/>
      <c r="U990" s="272"/>
      <c r="V990" s="272"/>
      <c r="W990" s="272"/>
      <c r="X990" s="272"/>
      <c r="Y990" s="272"/>
      <c r="Z990" s="272"/>
    </row>
    <row r="991" spans="1:26" ht="15.75" customHeight="1">
      <c r="A991" s="40"/>
      <c r="B991" s="40"/>
      <c r="C991" s="40"/>
      <c r="D991" s="40"/>
      <c r="E991" s="40"/>
      <c r="F991" s="40"/>
      <c r="G991" s="40"/>
      <c r="H991" s="272"/>
      <c r="I991" s="272"/>
      <c r="J991" s="272"/>
      <c r="K991" s="272"/>
      <c r="L991" s="272"/>
      <c r="M991" s="272"/>
      <c r="N991" s="272"/>
      <c r="O991" s="272"/>
      <c r="P991" s="272"/>
      <c r="Q991" s="272"/>
      <c r="R991" s="272"/>
      <c r="S991" s="272"/>
      <c r="T991" s="272"/>
      <c r="U991" s="272"/>
      <c r="V991" s="272"/>
      <c r="W991" s="272"/>
      <c r="X991" s="272"/>
      <c r="Y991" s="272"/>
      <c r="Z991" s="272"/>
    </row>
    <row r="992" spans="1:26" ht="15.75" customHeight="1">
      <c r="A992" s="40"/>
      <c r="B992" s="40"/>
      <c r="C992" s="40"/>
      <c r="D992" s="40"/>
      <c r="E992" s="40"/>
      <c r="F992" s="40"/>
      <c r="G992" s="40"/>
      <c r="H992" s="272"/>
      <c r="I992" s="272"/>
      <c r="J992" s="272"/>
      <c r="K992" s="272"/>
      <c r="L992" s="272"/>
      <c r="M992" s="272"/>
      <c r="N992" s="272"/>
      <c r="O992" s="272"/>
      <c r="P992" s="272"/>
      <c r="Q992" s="272"/>
      <c r="R992" s="272"/>
      <c r="S992" s="272"/>
      <c r="T992" s="272"/>
      <c r="U992" s="272"/>
      <c r="V992" s="272"/>
      <c r="W992" s="272"/>
      <c r="X992" s="272"/>
      <c r="Y992" s="272"/>
      <c r="Z992" s="272"/>
    </row>
    <row r="993" spans="1:26" ht="15.75" customHeight="1">
      <c r="A993" s="40"/>
      <c r="B993" s="40"/>
      <c r="C993" s="40"/>
      <c r="D993" s="40"/>
      <c r="E993" s="40"/>
      <c r="F993" s="40"/>
      <c r="G993" s="40"/>
      <c r="H993" s="272"/>
      <c r="I993" s="272"/>
      <c r="J993" s="272"/>
      <c r="K993" s="272"/>
      <c r="L993" s="272"/>
      <c r="M993" s="272"/>
      <c r="N993" s="272"/>
      <c r="O993" s="272"/>
      <c r="P993" s="272"/>
      <c r="Q993" s="272"/>
      <c r="R993" s="272"/>
      <c r="S993" s="272"/>
      <c r="T993" s="272"/>
      <c r="U993" s="272"/>
      <c r="V993" s="272"/>
      <c r="W993" s="272"/>
      <c r="X993" s="272"/>
      <c r="Y993" s="272"/>
      <c r="Z993" s="272"/>
    </row>
    <row r="994" spans="1:26" ht="15.75" customHeight="1">
      <c r="A994" s="40"/>
      <c r="B994" s="40"/>
      <c r="C994" s="40"/>
      <c r="D994" s="40"/>
      <c r="E994" s="40"/>
      <c r="F994" s="40"/>
      <c r="G994" s="40"/>
      <c r="H994" s="272"/>
      <c r="I994" s="272"/>
      <c r="J994" s="272"/>
      <c r="K994" s="272"/>
      <c r="L994" s="272"/>
      <c r="M994" s="272"/>
      <c r="N994" s="272"/>
      <c r="O994" s="272"/>
      <c r="P994" s="272"/>
      <c r="Q994" s="272"/>
      <c r="R994" s="272"/>
      <c r="S994" s="272"/>
      <c r="T994" s="272"/>
      <c r="U994" s="272"/>
      <c r="V994" s="272"/>
      <c r="W994" s="272"/>
      <c r="X994" s="272"/>
      <c r="Y994" s="272"/>
      <c r="Z994" s="272"/>
    </row>
    <row r="995" spans="1:26" ht="15.75" customHeight="1">
      <c r="A995" s="40"/>
      <c r="B995" s="40"/>
      <c r="C995" s="40"/>
      <c r="D995" s="40"/>
      <c r="E995" s="40"/>
      <c r="F995" s="40"/>
      <c r="G995" s="40"/>
      <c r="H995" s="272"/>
      <c r="I995" s="272"/>
      <c r="J995" s="272"/>
      <c r="K995" s="272"/>
      <c r="L995" s="272"/>
      <c r="M995" s="272"/>
      <c r="N995" s="272"/>
      <c r="O995" s="272"/>
      <c r="P995" s="272"/>
      <c r="Q995" s="272"/>
      <c r="R995" s="272"/>
      <c r="S995" s="272"/>
      <c r="T995" s="272"/>
      <c r="U995" s="272"/>
      <c r="V995" s="272"/>
      <c r="W995" s="272"/>
      <c r="X995" s="272"/>
      <c r="Y995" s="272"/>
      <c r="Z995" s="272"/>
    </row>
    <row r="996" spans="1:26" ht="15.75" customHeight="1">
      <c r="A996" s="40"/>
      <c r="B996" s="40"/>
      <c r="C996" s="40"/>
      <c r="D996" s="40"/>
      <c r="E996" s="40"/>
      <c r="F996" s="40"/>
      <c r="G996" s="40"/>
      <c r="H996" s="272"/>
      <c r="I996" s="272"/>
      <c r="J996" s="272"/>
      <c r="K996" s="272"/>
      <c r="L996" s="272"/>
      <c r="M996" s="272"/>
      <c r="N996" s="272"/>
      <c r="O996" s="272"/>
      <c r="P996" s="272"/>
      <c r="Q996" s="272"/>
      <c r="R996" s="272"/>
      <c r="S996" s="272"/>
      <c r="T996" s="272"/>
      <c r="U996" s="272"/>
      <c r="V996" s="272"/>
      <c r="W996" s="272"/>
      <c r="X996" s="272"/>
      <c r="Y996" s="272"/>
      <c r="Z996" s="272"/>
    </row>
    <row r="997" spans="1:26" ht="15.75" customHeight="1">
      <c r="A997" s="40"/>
      <c r="B997" s="40"/>
      <c r="C997" s="40"/>
      <c r="D997" s="40"/>
      <c r="E997" s="40"/>
      <c r="F997" s="40"/>
      <c r="G997" s="40"/>
      <c r="H997" s="272"/>
      <c r="I997" s="272"/>
      <c r="J997" s="272"/>
      <c r="K997" s="272"/>
      <c r="L997" s="272"/>
      <c r="M997" s="272"/>
      <c r="N997" s="272"/>
      <c r="O997" s="272"/>
      <c r="P997" s="272"/>
      <c r="Q997" s="272"/>
      <c r="R997" s="272"/>
      <c r="S997" s="272"/>
      <c r="T997" s="272"/>
      <c r="U997" s="272"/>
      <c r="V997" s="272"/>
      <c r="W997" s="272"/>
      <c r="X997" s="272"/>
      <c r="Y997" s="272"/>
      <c r="Z997" s="272"/>
    </row>
    <row r="998" spans="1:26" ht="15.75" customHeight="1">
      <c r="A998" s="40"/>
      <c r="B998" s="40"/>
      <c r="C998" s="40"/>
      <c r="D998" s="40"/>
      <c r="E998" s="40"/>
      <c r="F998" s="40"/>
      <c r="G998" s="40"/>
      <c r="H998" s="272"/>
      <c r="I998" s="272"/>
      <c r="J998" s="272"/>
      <c r="K998" s="272"/>
      <c r="L998" s="272"/>
      <c r="M998" s="272"/>
      <c r="N998" s="272"/>
      <c r="O998" s="272"/>
      <c r="P998" s="272"/>
      <c r="Q998" s="272"/>
      <c r="R998" s="272"/>
      <c r="S998" s="272"/>
      <c r="T998" s="272"/>
      <c r="U998" s="272"/>
      <c r="V998" s="272"/>
      <c r="W998" s="272"/>
      <c r="X998" s="272"/>
      <c r="Y998" s="272"/>
      <c r="Z998" s="272"/>
    </row>
    <row r="999" spans="1:26" ht="15.75" customHeight="1">
      <c r="A999" s="40"/>
      <c r="B999" s="40"/>
      <c r="C999" s="40"/>
      <c r="D999" s="40"/>
      <c r="E999" s="40"/>
      <c r="F999" s="40"/>
      <c r="G999" s="40"/>
      <c r="H999" s="272"/>
      <c r="I999" s="272"/>
      <c r="J999" s="272"/>
      <c r="K999" s="272"/>
      <c r="L999" s="272"/>
      <c r="M999" s="272"/>
      <c r="N999" s="272"/>
      <c r="O999" s="272"/>
      <c r="P999" s="272"/>
      <c r="Q999" s="272"/>
      <c r="R999" s="272"/>
      <c r="S999" s="272"/>
      <c r="T999" s="272"/>
      <c r="U999" s="272"/>
      <c r="V999" s="272"/>
      <c r="W999" s="272"/>
      <c r="X999" s="272"/>
      <c r="Y999" s="272"/>
      <c r="Z999" s="272"/>
    </row>
    <row r="1000" spans="1:26" ht="15.75" customHeight="1">
      <c r="A1000" s="40"/>
      <c r="B1000" s="40"/>
      <c r="C1000" s="40"/>
      <c r="D1000" s="40"/>
      <c r="E1000" s="40"/>
      <c r="F1000" s="40"/>
      <c r="G1000" s="40"/>
      <c r="H1000" s="272"/>
      <c r="I1000" s="272"/>
      <c r="J1000" s="272"/>
      <c r="K1000" s="272"/>
      <c r="L1000" s="272"/>
      <c r="M1000" s="272"/>
      <c r="N1000" s="272"/>
      <c r="O1000" s="272"/>
      <c r="P1000" s="272"/>
      <c r="Q1000" s="272"/>
      <c r="R1000" s="272"/>
      <c r="S1000" s="272"/>
      <c r="T1000" s="272"/>
      <c r="U1000" s="272"/>
      <c r="V1000" s="272"/>
      <c r="W1000" s="272"/>
      <c r="X1000" s="272"/>
      <c r="Y1000" s="272"/>
      <c r="Z1000" s="272"/>
    </row>
  </sheetData>
  <mergeCells count="7">
    <mergeCell ref="E6:G6"/>
    <mergeCell ref="E7:G7"/>
    <mergeCell ref="A1:G1"/>
    <mergeCell ref="A2:G2"/>
    <mergeCell ref="A3:G3"/>
    <mergeCell ref="A4:G4"/>
    <mergeCell ref="A5:G5"/>
  </mergeCells>
  <pageMargins left="0.9055118110236221" right="0.70866141732283472" top="0.94488188976377963" bottom="0.74803149606299213" header="0" footer="0"/>
  <pageSetup paperSize="9" scale="95"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workbookViewId="0"/>
  </sheetViews>
  <sheetFormatPr baseColWidth="10" defaultColWidth="12.5703125" defaultRowHeight="15" customHeight="1"/>
  <cols>
    <col min="1" max="1" width="6" customWidth="1"/>
    <col min="2" max="2" width="5.7109375" customWidth="1"/>
    <col min="3" max="3" width="6.140625" customWidth="1"/>
    <col min="4" max="4" width="5.42578125" customWidth="1"/>
    <col min="5" max="5" width="6.42578125" customWidth="1"/>
    <col min="6" max="6" width="76.42578125" customWidth="1"/>
    <col min="7" max="7" width="17" customWidth="1"/>
    <col min="8" max="8" width="16.5703125" customWidth="1"/>
    <col min="9" max="9" width="14.85546875" customWidth="1"/>
    <col min="10" max="10" width="15" customWidth="1"/>
    <col min="11" max="11" width="14" customWidth="1"/>
    <col min="12" max="12" width="15.7109375" customWidth="1"/>
    <col min="13" max="13" width="16.28515625" customWidth="1"/>
    <col min="14" max="14" width="15.5703125" customWidth="1"/>
    <col min="15" max="26" width="11.42578125" customWidth="1"/>
  </cols>
  <sheetData>
    <row r="1" spans="1:26" ht="15.75" customHeight="1">
      <c r="A1" s="454" t="str">
        <f>+PPNE1!B1</f>
        <v>Plan Operativo Anual</v>
      </c>
      <c r="B1" s="455"/>
      <c r="C1" s="455"/>
      <c r="D1" s="455"/>
      <c r="E1" s="455"/>
      <c r="F1" s="455"/>
      <c r="G1" s="455"/>
      <c r="H1" s="455"/>
      <c r="I1" s="455"/>
      <c r="J1" s="455"/>
      <c r="K1" s="455"/>
      <c r="L1" s="455"/>
      <c r="M1" s="455"/>
      <c r="N1" s="455"/>
      <c r="O1" s="456"/>
      <c r="P1" s="272"/>
      <c r="Q1" s="272"/>
      <c r="R1" s="272"/>
      <c r="S1" s="272"/>
      <c r="T1" s="272"/>
      <c r="U1" s="272"/>
      <c r="V1" s="272"/>
      <c r="W1" s="272"/>
      <c r="X1" s="272"/>
      <c r="Y1" s="272"/>
      <c r="Z1" s="272"/>
    </row>
    <row r="2" spans="1:26" ht="15.75" customHeight="1">
      <c r="A2" s="442" t="s">
        <v>1</v>
      </c>
      <c r="B2" s="431"/>
      <c r="C2" s="431"/>
      <c r="D2" s="431"/>
      <c r="E2" s="431"/>
      <c r="F2" s="431"/>
      <c r="G2" s="431"/>
      <c r="H2" s="431"/>
      <c r="I2" s="431"/>
      <c r="J2" s="431"/>
      <c r="K2" s="431"/>
      <c r="L2" s="431"/>
      <c r="M2" s="431"/>
      <c r="N2" s="431"/>
      <c r="O2" s="425"/>
      <c r="P2" s="272"/>
      <c r="Q2" s="272"/>
      <c r="R2" s="272"/>
      <c r="S2" s="272"/>
      <c r="T2" s="272"/>
      <c r="U2" s="272"/>
      <c r="V2" s="272"/>
      <c r="W2" s="272"/>
      <c r="X2" s="272"/>
      <c r="Y2" s="272"/>
      <c r="Z2" s="272"/>
    </row>
    <row r="3" spans="1:26" ht="15.75" customHeight="1">
      <c r="A3" s="443" t="s">
        <v>2</v>
      </c>
      <c r="B3" s="431"/>
      <c r="C3" s="431"/>
      <c r="D3" s="431"/>
      <c r="E3" s="431"/>
      <c r="F3" s="431"/>
      <c r="G3" s="431"/>
      <c r="H3" s="431"/>
      <c r="I3" s="431"/>
      <c r="J3" s="431"/>
      <c r="K3" s="431"/>
      <c r="L3" s="431"/>
      <c r="M3" s="431"/>
      <c r="N3" s="431"/>
      <c r="O3" s="425"/>
      <c r="P3" s="272"/>
      <c r="Q3" s="272"/>
      <c r="R3" s="272"/>
      <c r="S3" s="272"/>
      <c r="T3" s="272"/>
      <c r="U3" s="272"/>
      <c r="V3" s="272"/>
      <c r="W3" s="272"/>
      <c r="X3" s="272"/>
      <c r="Y3" s="272"/>
      <c r="Z3" s="272"/>
    </row>
    <row r="4" spans="1:26" ht="15.75" customHeight="1">
      <c r="A4" s="444" t="s">
        <v>492</v>
      </c>
      <c r="B4" s="431"/>
      <c r="C4" s="431"/>
      <c r="D4" s="431"/>
      <c r="E4" s="431"/>
      <c r="F4" s="431"/>
      <c r="G4" s="431"/>
      <c r="H4" s="431"/>
      <c r="I4" s="431"/>
      <c r="J4" s="431"/>
      <c r="K4" s="431"/>
      <c r="L4" s="431"/>
      <c r="M4" s="431"/>
      <c r="N4" s="431"/>
      <c r="O4" s="425"/>
      <c r="P4" s="272"/>
      <c r="Q4" s="272"/>
      <c r="R4" s="272"/>
      <c r="S4" s="272"/>
      <c r="T4" s="272"/>
      <c r="U4" s="272"/>
      <c r="V4" s="272"/>
      <c r="W4" s="272"/>
      <c r="X4" s="272"/>
      <c r="Y4" s="272"/>
      <c r="Z4" s="272"/>
    </row>
    <row r="5" spans="1:26" ht="15.75" customHeight="1">
      <c r="A5" s="444">
        <f>+PPNE1!C5</f>
        <v>2025</v>
      </c>
      <c r="B5" s="431"/>
      <c r="C5" s="431"/>
      <c r="D5" s="431"/>
      <c r="E5" s="431"/>
      <c r="F5" s="431"/>
      <c r="G5" s="431"/>
      <c r="H5" s="431"/>
      <c r="I5" s="431"/>
      <c r="J5" s="431"/>
      <c r="K5" s="431"/>
      <c r="L5" s="431"/>
      <c r="M5" s="431"/>
      <c r="N5" s="431"/>
      <c r="O5" s="425"/>
      <c r="P5" s="272"/>
      <c r="Q5" s="272"/>
      <c r="R5" s="272"/>
      <c r="S5" s="272"/>
      <c r="T5" s="272"/>
      <c r="U5" s="272"/>
      <c r="V5" s="272"/>
      <c r="W5" s="272"/>
      <c r="X5" s="272"/>
      <c r="Y5" s="272"/>
      <c r="Z5" s="272"/>
    </row>
    <row r="6" spans="1:26" ht="15.75" customHeight="1">
      <c r="A6" s="242" t="s">
        <v>15</v>
      </c>
      <c r="B6" s="243"/>
      <c r="C6" s="243"/>
      <c r="D6" s="243"/>
      <c r="E6" s="243"/>
      <c r="F6" s="428" t="str">
        <f>+PPNE1!B6</f>
        <v>Ozama</v>
      </c>
      <c r="G6" s="424"/>
      <c r="H6" s="424"/>
      <c r="I6" s="424"/>
      <c r="J6" s="424"/>
      <c r="K6" s="424"/>
      <c r="L6" s="424"/>
      <c r="M6" s="424"/>
      <c r="N6" s="424"/>
      <c r="O6" s="425"/>
      <c r="P6" s="272"/>
      <c r="Q6" s="272"/>
      <c r="R6" s="272"/>
      <c r="S6" s="272"/>
      <c r="T6" s="272"/>
      <c r="U6" s="272"/>
      <c r="V6" s="272"/>
      <c r="W6" s="272"/>
      <c r="X6" s="272"/>
      <c r="Y6" s="272"/>
      <c r="Z6" s="272"/>
    </row>
    <row r="7" spans="1:26" ht="15.75" customHeight="1">
      <c r="A7" s="244" t="s">
        <v>493</v>
      </c>
      <c r="B7" s="282"/>
      <c r="C7" s="282"/>
      <c r="D7" s="283"/>
      <c r="E7" s="282"/>
      <c r="F7" s="446" t="str">
        <f>+PPNE1!B7</f>
        <v>CEMADOJA</v>
      </c>
      <c r="G7" s="424"/>
      <c r="H7" s="424"/>
      <c r="I7" s="424"/>
      <c r="J7" s="424"/>
      <c r="K7" s="424"/>
      <c r="L7" s="424"/>
      <c r="M7" s="424"/>
      <c r="N7" s="424"/>
      <c r="O7" s="425"/>
      <c r="P7" s="272"/>
      <c r="Q7" s="272"/>
      <c r="R7" s="272"/>
      <c r="S7" s="272"/>
      <c r="T7" s="272"/>
      <c r="U7" s="272"/>
      <c r="V7" s="272"/>
      <c r="W7" s="272"/>
      <c r="X7" s="272"/>
      <c r="Y7" s="272"/>
      <c r="Z7" s="272"/>
    </row>
    <row r="8" spans="1:26" ht="15.75" customHeight="1">
      <c r="A8" s="309" t="s">
        <v>458</v>
      </c>
      <c r="B8" s="310"/>
      <c r="C8" s="310"/>
      <c r="D8" s="310"/>
      <c r="E8" s="310"/>
      <c r="F8" s="310"/>
      <c r="G8" s="310"/>
      <c r="H8" s="310"/>
      <c r="I8" s="310"/>
      <c r="J8" s="310"/>
      <c r="K8" s="310"/>
      <c r="L8" s="310"/>
      <c r="M8" s="310"/>
      <c r="N8" s="310"/>
      <c r="O8" s="311"/>
      <c r="P8" s="272"/>
      <c r="Q8" s="272"/>
      <c r="R8" s="272"/>
      <c r="S8" s="272"/>
      <c r="T8" s="272"/>
      <c r="U8" s="272"/>
      <c r="V8" s="272"/>
      <c r="W8" s="272"/>
      <c r="X8" s="272"/>
      <c r="Y8" s="272"/>
      <c r="Z8" s="272"/>
    </row>
    <row r="9" spans="1:26" ht="15.75" customHeight="1">
      <c r="A9" s="312" t="s">
        <v>494</v>
      </c>
      <c r="B9" s="313"/>
      <c r="C9" s="313"/>
      <c r="D9" s="313"/>
      <c r="E9" s="314"/>
      <c r="F9" s="314"/>
      <c r="G9" s="315">
        <f>+PPNE3!F16</f>
        <v>0</v>
      </c>
      <c r="H9" s="315"/>
      <c r="I9" s="315"/>
      <c r="J9" s="315"/>
      <c r="K9" s="315"/>
      <c r="L9" s="315"/>
      <c r="M9" s="315"/>
      <c r="N9" s="315"/>
      <c r="O9" s="316"/>
      <c r="P9" s="272"/>
      <c r="Q9" s="272"/>
      <c r="R9" s="272"/>
      <c r="S9" s="272"/>
      <c r="T9" s="272"/>
      <c r="U9" s="272"/>
      <c r="V9" s="272"/>
      <c r="W9" s="272"/>
      <c r="X9" s="272"/>
      <c r="Y9" s="272"/>
      <c r="Z9" s="272"/>
    </row>
    <row r="10" spans="1:26" ht="15.75" customHeight="1">
      <c r="A10" s="312" t="s">
        <v>495</v>
      </c>
      <c r="B10" s="313"/>
      <c r="C10" s="313"/>
      <c r="D10" s="313"/>
      <c r="E10" s="314"/>
      <c r="F10" s="314"/>
      <c r="G10" s="315">
        <f>+PPNE3!F25</f>
        <v>0</v>
      </c>
      <c r="H10" s="315"/>
      <c r="I10" s="315"/>
      <c r="J10" s="315"/>
      <c r="K10" s="315"/>
      <c r="L10" s="315"/>
      <c r="M10" s="315"/>
      <c r="N10" s="315"/>
      <c r="O10" s="316"/>
      <c r="P10" s="272"/>
      <c r="Q10" s="272"/>
      <c r="R10" s="272"/>
      <c r="S10" s="272"/>
      <c r="T10" s="272"/>
      <c r="U10" s="272"/>
      <c r="V10" s="272"/>
      <c r="W10" s="272"/>
      <c r="X10" s="272"/>
      <c r="Y10" s="272"/>
      <c r="Z10" s="272"/>
    </row>
    <row r="11" spans="1:26" ht="15.75" customHeight="1">
      <c r="A11" s="312" t="s">
        <v>496</v>
      </c>
      <c r="B11" s="313"/>
      <c r="C11" s="313"/>
      <c r="D11" s="313"/>
      <c r="E11" s="314"/>
      <c r="F11" s="314"/>
      <c r="G11" s="315">
        <f>+PPNE3!F15</f>
        <v>0</v>
      </c>
      <c r="H11" s="315"/>
      <c r="I11" s="315"/>
      <c r="J11" s="315"/>
      <c r="K11" s="315"/>
      <c r="L11" s="315"/>
      <c r="M11" s="315"/>
      <c r="N11" s="315"/>
      <c r="O11" s="316"/>
      <c r="P11" s="272"/>
      <c r="Q11" s="272"/>
      <c r="R11" s="272"/>
      <c r="S11" s="272"/>
      <c r="T11" s="272"/>
      <c r="U11" s="272"/>
      <c r="V11" s="272"/>
      <c r="W11" s="272"/>
      <c r="X11" s="272"/>
      <c r="Y11" s="272"/>
      <c r="Z11" s="272"/>
    </row>
    <row r="12" spans="1:26" ht="15.75" customHeight="1">
      <c r="A12" s="312" t="s">
        <v>497</v>
      </c>
      <c r="B12" s="313"/>
      <c r="C12" s="313"/>
      <c r="D12" s="313"/>
      <c r="E12" s="314"/>
      <c r="F12" s="314"/>
      <c r="G12" s="315">
        <f>+PPNE3!F9+PPNE3!F17+PPNE3!F21+PPNE3!F22</f>
        <v>0</v>
      </c>
      <c r="H12" s="315"/>
      <c r="I12" s="315"/>
      <c r="J12" s="315"/>
      <c r="K12" s="315"/>
      <c r="L12" s="315"/>
      <c r="M12" s="315"/>
      <c r="N12" s="315"/>
      <c r="O12" s="316"/>
      <c r="P12" s="272"/>
      <c r="Q12" s="272"/>
      <c r="R12" s="272"/>
      <c r="S12" s="272"/>
      <c r="T12" s="272"/>
      <c r="U12" s="272"/>
      <c r="V12" s="272"/>
      <c r="W12" s="272"/>
      <c r="X12" s="272"/>
      <c r="Y12" s="272"/>
      <c r="Z12" s="272"/>
    </row>
    <row r="13" spans="1:26" ht="15.75" customHeight="1">
      <c r="A13" s="312" t="s">
        <v>498</v>
      </c>
      <c r="B13" s="313"/>
      <c r="C13" s="313"/>
      <c r="D13" s="313"/>
      <c r="E13" s="314"/>
      <c r="F13" s="314"/>
      <c r="G13" s="41">
        <f>+PPNE3!F18</f>
        <v>0</v>
      </c>
      <c r="H13" s="315"/>
      <c r="I13" s="315"/>
      <c r="J13" s="315"/>
      <c r="K13" s="315"/>
      <c r="L13" s="315"/>
      <c r="M13" s="315"/>
      <c r="N13" s="315"/>
      <c r="O13" s="316"/>
      <c r="P13" s="272"/>
      <c r="Q13" s="272"/>
      <c r="R13" s="272"/>
      <c r="S13" s="272"/>
      <c r="T13" s="272"/>
      <c r="U13" s="272"/>
      <c r="V13" s="272"/>
      <c r="W13" s="272"/>
      <c r="X13" s="272"/>
      <c r="Y13" s="272"/>
      <c r="Z13" s="272"/>
    </row>
    <row r="14" spans="1:26" ht="15.75" customHeight="1">
      <c r="A14" s="317" t="s">
        <v>499</v>
      </c>
      <c r="B14" s="318"/>
      <c r="C14" s="318"/>
      <c r="D14" s="318"/>
      <c r="E14" s="319"/>
      <c r="F14" s="319"/>
      <c r="G14" s="42">
        <f>SUM(G9:G13)</f>
        <v>0</v>
      </c>
      <c r="H14" s="320"/>
      <c r="I14" s="320"/>
      <c r="J14" s="320"/>
      <c r="K14" s="320"/>
      <c r="L14" s="320"/>
      <c r="M14" s="320"/>
      <c r="N14" s="320"/>
      <c r="O14" s="321"/>
      <c r="P14" s="272"/>
      <c r="Q14" s="272"/>
      <c r="R14" s="272"/>
      <c r="S14" s="272"/>
      <c r="T14" s="272"/>
      <c r="U14" s="272"/>
      <c r="V14" s="272"/>
      <c r="W14" s="272"/>
      <c r="X14" s="272"/>
      <c r="Y14" s="272"/>
      <c r="Z14" s="272"/>
    </row>
    <row r="15" spans="1:26" ht="15.75" customHeight="1">
      <c r="A15" s="322" t="s">
        <v>500</v>
      </c>
      <c r="B15" s="323"/>
      <c r="C15" s="323"/>
      <c r="D15" s="323"/>
      <c r="E15" s="323"/>
      <c r="F15" s="323"/>
      <c r="G15" s="323"/>
      <c r="H15" s="323"/>
      <c r="I15" s="323"/>
      <c r="J15" s="323"/>
      <c r="K15" s="323"/>
      <c r="L15" s="323"/>
      <c r="M15" s="323"/>
      <c r="N15" s="323"/>
      <c r="O15" s="324"/>
      <c r="P15" s="272"/>
      <c r="Q15" s="272"/>
      <c r="R15" s="272"/>
      <c r="S15" s="272"/>
      <c r="T15" s="272"/>
      <c r="U15" s="272"/>
      <c r="V15" s="272"/>
      <c r="W15" s="272"/>
      <c r="X15" s="272"/>
      <c r="Y15" s="272"/>
      <c r="Z15" s="272"/>
    </row>
    <row r="16" spans="1:26" ht="19.5" customHeight="1">
      <c r="A16" s="445" t="s">
        <v>501</v>
      </c>
      <c r="B16" s="445" t="s">
        <v>502</v>
      </c>
      <c r="C16" s="445" t="s">
        <v>461</v>
      </c>
      <c r="D16" s="445" t="s">
        <v>503</v>
      </c>
      <c r="E16" s="445" t="s">
        <v>462</v>
      </c>
      <c r="F16" s="453" t="s">
        <v>504</v>
      </c>
      <c r="G16" s="447" t="s">
        <v>505</v>
      </c>
      <c r="H16" s="447" t="s">
        <v>34</v>
      </c>
      <c r="I16" s="448" t="s">
        <v>506</v>
      </c>
      <c r="J16" s="449" t="s">
        <v>507</v>
      </c>
      <c r="K16" s="450"/>
      <c r="L16" s="451" t="s">
        <v>508</v>
      </c>
      <c r="M16" s="450"/>
      <c r="N16" s="452" t="s">
        <v>509</v>
      </c>
      <c r="O16" s="452" t="s">
        <v>465</v>
      </c>
      <c r="P16" s="272"/>
      <c r="Q16" s="272"/>
      <c r="R16" s="272"/>
      <c r="S16" s="272"/>
      <c r="T16" s="272"/>
      <c r="U16" s="272"/>
      <c r="V16" s="272"/>
      <c r="W16" s="272"/>
      <c r="X16" s="272"/>
      <c r="Y16" s="272"/>
      <c r="Z16" s="272"/>
    </row>
    <row r="17" spans="1:26" ht="44.25" customHeight="1">
      <c r="A17" s="422"/>
      <c r="B17" s="422"/>
      <c r="C17" s="422"/>
      <c r="D17" s="422"/>
      <c r="E17" s="422"/>
      <c r="F17" s="422"/>
      <c r="G17" s="422"/>
      <c r="H17" s="422"/>
      <c r="I17" s="422"/>
      <c r="J17" s="43" t="s">
        <v>510</v>
      </c>
      <c r="K17" s="43" t="s">
        <v>511</v>
      </c>
      <c r="L17" s="43" t="s">
        <v>512</v>
      </c>
      <c r="M17" s="43" t="s">
        <v>513</v>
      </c>
      <c r="N17" s="422"/>
      <c r="O17" s="422"/>
      <c r="P17" s="272"/>
      <c r="Q17" s="272"/>
      <c r="R17" s="272"/>
      <c r="S17" s="272"/>
      <c r="T17" s="272"/>
      <c r="U17" s="272"/>
      <c r="V17" s="272"/>
      <c r="W17" s="272"/>
      <c r="X17" s="272"/>
      <c r="Y17" s="272"/>
      <c r="Z17" s="272"/>
    </row>
    <row r="18" spans="1:26" ht="15.75" customHeight="1">
      <c r="A18" s="325">
        <v>2</v>
      </c>
      <c r="B18" s="326"/>
      <c r="C18" s="326"/>
      <c r="D18" s="326"/>
      <c r="E18" s="326"/>
      <c r="F18" s="325" t="s">
        <v>36</v>
      </c>
      <c r="G18" s="327">
        <f t="shared" ref="G18:O18" si="0">+G19+G67+G171+G255+G272+G325</f>
        <v>0</v>
      </c>
      <c r="H18" s="327">
        <f t="shared" si="0"/>
        <v>0</v>
      </c>
      <c r="I18" s="327">
        <f t="shared" si="0"/>
        <v>0</v>
      </c>
      <c r="J18" s="327">
        <f t="shared" si="0"/>
        <v>0</v>
      </c>
      <c r="K18" s="327">
        <f t="shared" si="0"/>
        <v>0</v>
      </c>
      <c r="L18" s="327">
        <f t="shared" si="0"/>
        <v>0</v>
      </c>
      <c r="M18" s="327">
        <f t="shared" si="0"/>
        <v>0</v>
      </c>
      <c r="N18" s="327">
        <f t="shared" si="0"/>
        <v>0</v>
      </c>
      <c r="O18" s="327">
        <f t="shared" si="0"/>
        <v>0</v>
      </c>
      <c r="P18" s="272"/>
      <c r="Q18" s="272"/>
      <c r="R18" s="272"/>
      <c r="S18" s="272"/>
      <c r="T18" s="272"/>
      <c r="U18" s="272"/>
      <c r="V18" s="272"/>
      <c r="W18" s="272"/>
      <c r="X18" s="272"/>
      <c r="Y18" s="272"/>
      <c r="Z18" s="272"/>
    </row>
    <row r="19" spans="1:26" ht="15.75" customHeight="1">
      <c r="A19" s="328">
        <v>2</v>
      </c>
      <c r="B19" s="329">
        <v>1</v>
      </c>
      <c r="C19" s="330"/>
      <c r="D19" s="330"/>
      <c r="E19" s="330"/>
      <c r="F19" s="328" t="s">
        <v>514</v>
      </c>
      <c r="G19" s="331">
        <f t="shared" ref="G19:O19" si="1">+G20+G42+G54+G58</f>
        <v>0</v>
      </c>
      <c r="H19" s="331">
        <f t="shared" si="1"/>
        <v>0</v>
      </c>
      <c r="I19" s="331">
        <f t="shared" si="1"/>
        <v>0</v>
      </c>
      <c r="J19" s="331">
        <f t="shared" si="1"/>
        <v>0</v>
      </c>
      <c r="K19" s="331">
        <f t="shared" si="1"/>
        <v>0</v>
      </c>
      <c r="L19" s="331">
        <f t="shared" si="1"/>
        <v>0</v>
      </c>
      <c r="M19" s="331">
        <f t="shared" si="1"/>
        <v>0</v>
      </c>
      <c r="N19" s="331">
        <f t="shared" si="1"/>
        <v>0</v>
      </c>
      <c r="O19" s="331">
        <f t="shared" si="1"/>
        <v>0</v>
      </c>
      <c r="P19" s="272"/>
      <c r="Q19" s="272"/>
      <c r="R19" s="272"/>
      <c r="S19" s="272"/>
      <c r="T19" s="272"/>
      <c r="U19" s="272"/>
      <c r="V19" s="272"/>
      <c r="W19" s="272"/>
      <c r="X19" s="272"/>
      <c r="Y19" s="272"/>
      <c r="Z19" s="272"/>
    </row>
    <row r="20" spans="1:26" ht="15.75" customHeight="1">
      <c r="A20" s="332">
        <v>2</v>
      </c>
      <c r="B20" s="333">
        <v>1</v>
      </c>
      <c r="C20" s="333">
        <v>1</v>
      </c>
      <c r="D20" s="333"/>
      <c r="E20" s="333"/>
      <c r="F20" s="332" t="s">
        <v>515</v>
      </c>
      <c r="G20" s="334">
        <f t="shared" ref="G20:O20" si="2">+G21+G26+G33+G35+G37</f>
        <v>0</v>
      </c>
      <c r="H20" s="334">
        <f t="shared" si="2"/>
        <v>0</v>
      </c>
      <c r="I20" s="334">
        <f t="shared" si="2"/>
        <v>0</v>
      </c>
      <c r="J20" s="334">
        <f t="shared" si="2"/>
        <v>0</v>
      </c>
      <c r="K20" s="334">
        <f t="shared" si="2"/>
        <v>0</v>
      </c>
      <c r="L20" s="334">
        <f t="shared" si="2"/>
        <v>0</v>
      </c>
      <c r="M20" s="334">
        <f t="shared" si="2"/>
        <v>0</v>
      </c>
      <c r="N20" s="334">
        <f t="shared" si="2"/>
        <v>0</v>
      </c>
      <c r="O20" s="334">
        <f t="shared" si="2"/>
        <v>0</v>
      </c>
      <c r="P20" s="272"/>
      <c r="Q20" s="272"/>
      <c r="R20" s="272"/>
      <c r="S20" s="272"/>
      <c r="T20" s="272"/>
      <c r="U20" s="272"/>
      <c r="V20" s="272"/>
      <c r="W20" s="272"/>
      <c r="X20" s="272"/>
      <c r="Y20" s="272"/>
      <c r="Z20" s="272"/>
    </row>
    <row r="21" spans="1:26" ht="15.75" customHeight="1">
      <c r="A21" s="335">
        <v>2</v>
      </c>
      <c r="B21" s="336">
        <v>1</v>
      </c>
      <c r="C21" s="336">
        <v>1</v>
      </c>
      <c r="D21" s="336">
        <v>1</v>
      </c>
      <c r="E21" s="336"/>
      <c r="F21" s="335" t="s">
        <v>516</v>
      </c>
      <c r="G21" s="337">
        <f t="shared" ref="G21:O21" si="3">SUM(G22:G25)</f>
        <v>0</v>
      </c>
      <c r="H21" s="337">
        <f t="shared" si="3"/>
        <v>0</v>
      </c>
      <c r="I21" s="337">
        <f t="shared" si="3"/>
        <v>0</v>
      </c>
      <c r="J21" s="337">
        <f t="shared" si="3"/>
        <v>0</v>
      </c>
      <c r="K21" s="337">
        <f t="shared" si="3"/>
        <v>0</v>
      </c>
      <c r="L21" s="337">
        <f t="shared" si="3"/>
        <v>0</v>
      </c>
      <c r="M21" s="337">
        <f t="shared" si="3"/>
        <v>0</v>
      </c>
      <c r="N21" s="337">
        <f t="shared" si="3"/>
        <v>0</v>
      </c>
      <c r="O21" s="338">
        <f t="shared" si="3"/>
        <v>0</v>
      </c>
      <c r="P21" s="272"/>
      <c r="Q21" s="272"/>
      <c r="R21" s="272"/>
      <c r="S21" s="272"/>
      <c r="T21" s="272"/>
      <c r="U21" s="272"/>
      <c r="V21" s="272"/>
      <c r="W21" s="272"/>
      <c r="X21" s="272"/>
      <c r="Y21" s="272"/>
      <c r="Z21" s="272"/>
    </row>
    <row r="22" spans="1:26" ht="15.75" customHeight="1">
      <c r="A22" s="339">
        <v>2</v>
      </c>
      <c r="B22" s="340">
        <v>1</v>
      </c>
      <c r="C22" s="340">
        <v>1</v>
      </c>
      <c r="D22" s="340">
        <v>1</v>
      </c>
      <c r="E22" s="340" t="s">
        <v>517</v>
      </c>
      <c r="F22" s="339" t="s">
        <v>518</v>
      </c>
      <c r="G22" s="341"/>
      <c r="H22" s="341"/>
      <c r="I22" s="341"/>
      <c r="J22" s="341"/>
      <c r="K22" s="341"/>
      <c r="L22" s="341"/>
      <c r="M22" s="341"/>
      <c r="N22" s="341">
        <f t="shared" ref="N22:N25" si="4">SUBTOTAL(9,G22:M22)</f>
        <v>0</v>
      </c>
      <c r="O22" s="342" t="str">
        <f t="shared" ref="O22:O25" si="5">IFERROR(N22/$N$18*100,"0.00")</f>
        <v>0.00</v>
      </c>
      <c r="P22" s="272"/>
      <c r="Q22" s="272"/>
      <c r="R22" s="272"/>
      <c r="S22" s="272"/>
      <c r="T22" s="272"/>
      <c r="U22" s="272"/>
      <c r="V22" s="272"/>
      <c r="W22" s="272"/>
      <c r="X22" s="272"/>
      <c r="Y22" s="272"/>
      <c r="Z22" s="272"/>
    </row>
    <row r="23" spans="1:26" ht="15.75" customHeight="1">
      <c r="A23" s="339">
        <v>2</v>
      </c>
      <c r="B23" s="340">
        <v>1</v>
      </c>
      <c r="C23" s="340">
        <v>1</v>
      </c>
      <c r="D23" s="340">
        <v>1</v>
      </c>
      <c r="E23" s="340" t="s">
        <v>519</v>
      </c>
      <c r="F23" s="339" t="s">
        <v>520</v>
      </c>
      <c r="G23" s="341"/>
      <c r="H23" s="341"/>
      <c r="I23" s="341"/>
      <c r="J23" s="341"/>
      <c r="K23" s="341"/>
      <c r="L23" s="341"/>
      <c r="M23" s="341"/>
      <c r="N23" s="341">
        <f t="shared" si="4"/>
        <v>0</v>
      </c>
      <c r="O23" s="342" t="str">
        <f t="shared" si="5"/>
        <v>0.00</v>
      </c>
      <c r="P23" s="272"/>
      <c r="Q23" s="272"/>
      <c r="R23" s="272"/>
      <c r="S23" s="272"/>
      <c r="T23" s="272"/>
      <c r="U23" s="272"/>
      <c r="V23" s="272"/>
      <c r="W23" s="272"/>
      <c r="X23" s="272"/>
      <c r="Y23" s="272"/>
      <c r="Z23" s="272"/>
    </row>
    <row r="24" spans="1:26" ht="15.75" customHeight="1">
      <c r="A24" s="339">
        <v>2</v>
      </c>
      <c r="B24" s="340">
        <v>1</v>
      </c>
      <c r="C24" s="340">
        <v>1</v>
      </c>
      <c r="D24" s="340">
        <v>1</v>
      </c>
      <c r="E24" s="340" t="s">
        <v>521</v>
      </c>
      <c r="F24" s="339" t="s">
        <v>522</v>
      </c>
      <c r="G24" s="341"/>
      <c r="H24" s="341"/>
      <c r="I24" s="341"/>
      <c r="J24" s="341"/>
      <c r="K24" s="341"/>
      <c r="L24" s="341"/>
      <c r="M24" s="341"/>
      <c r="N24" s="341">
        <f t="shared" si="4"/>
        <v>0</v>
      </c>
      <c r="O24" s="342" t="str">
        <f t="shared" si="5"/>
        <v>0.00</v>
      </c>
      <c r="P24" s="272"/>
      <c r="Q24" s="272"/>
      <c r="R24" s="272"/>
      <c r="S24" s="272"/>
      <c r="T24" s="272"/>
      <c r="U24" s="272"/>
      <c r="V24" s="272"/>
      <c r="W24" s="272"/>
      <c r="X24" s="272"/>
      <c r="Y24" s="272"/>
      <c r="Z24" s="272"/>
    </row>
    <row r="25" spans="1:26" ht="15.75" customHeight="1">
      <c r="A25" s="339">
        <v>2</v>
      </c>
      <c r="B25" s="340">
        <v>1</v>
      </c>
      <c r="C25" s="340">
        <v>1</v>
      </c>
      <c r="D25" s="340">
        <v>1</v>
      </c>
      <c r="E25" s="340" t="s">
        <v>523</v>
      </c>
      <c r="F25" s="339" t="s">
        <v>524</v>
      </c>
      <c r="G25" s="341"/>
      <c r="H25" s="341"/>
      <c r="I25" s="341"/>
      <c r="J25" s="341"/>
      <c r="K25" s="341"/>
      <c r="L25" s="341"/>
      <c r="M25" s="341"/>
      <c r="N25" s="341">
        <f t="shared" si="4"/>
        <v>0</v>
      </c>
      <c r="O25" s="342" t="str">
        <f t="shared" si="5"/>
        <v>0.00</v>
      </c>
      <c r="P25" s="272"/>
      <c r="Q25" s="272"/>
      <c r="R25" s="272"/>
      <c r="S25" s="272"/>
      <c r="T25" s="272"/>
      <c r="U25" s="272"/>
      <c r="V25" s="272"/>
      <c r="W25" s="272"/>
      <c r="X25" s="272"/>
      <c r="Y25" s="272"/>
      <c r="Z25" s="272"/>
    </row>
    <row r="26" spans="1:26" ht="15.75" customHeight="1">
      <c r="A26" s="335">
        <v>2</v>
      </c>
      <c r="B26" s="336">
        <v>1</v>
      </c>
      <c r="C26" s="336">
        <v>1</v>
      </c>
      <c r="D26" s="336">
        <v>2</v>
      </c>
      <c r="E26" s="336"/>
      <c r="F26" s="335" t="s">
        <v>525</v>
      </c>
      <c r="G26" s="337">
        <f t="shared" ref="G26:O26" si="6">SUM(G27:G32)</f>
        <v>0</v>
      </c>
      <c r="H26" s="337">
        <f t="shared" si="6"/>
        <v>0</v>
      </c>
      <c r="I26" s="337">
        <f t="shared" si="6"/>
        <v>0</v>
      </c>
      <c r="J26" s="337">
        <f t="shared" si="6"/>
        <v>0</v>
      </c>
      <c r="K26" s="337">
        <f t="shared" si="6"/>
        <v>0</v>
      </c>
      <c r="L26" s="337">
        <f t="shared" si="6"/>
        <v>0</v>
      </c>
      <c r="M26" s="337">
        <f t="shared" si="6"/>
        <v>0</v>
      </c>
      <c r="N26" s="337">
        <f t="shared" si="6"/>
        <v>0</v>
      </c>
      <c r="O26" s="338">
        <f t="shared" si="6"/>
        <v>0</v>
      </c>
      <c r="P26" s="272"/>
      <c r="Q26" s="272"/>
      <c r="R26" s="272"/>
      <c r="S26" s="272"/>
      <c r="T26" s="272"/>
      <c r="U26" s="272"/>
      <c r="V26" s="272"/>
      <c r="W26" s="272"/>
      <c r="X26" s="272"/>
      <c r="Y26" s="272"/>
      <c r="Z26" s="272"/>
    </row>
    <row r="27" spans="1:26" ht="15.75" customHeight="1">
      <c r="A27" s="339">
        <v>2</v>
      </c>
      <c r="B27" s="340">
        <v>1</v>
      </c>
      <c r="C27" s="340">
        <v>1</v>
      </c>
      <c r="D27" s="340">
        <v>2</v>
      </c>
      <c r="E27" s="340" t="s">
        <v>526</v>
      </c>
      <c r="F27" s="339" t="s">
        <v>527</v>
      </c>
      <c r="G27" s="341"/>
      <c r="H27" s="341"/>
      <c r="I27" s="341"/>
      <c r="J27" s="341"/>
      <c r="K27" s="341"/>
      <c r="L27" s="341"/>
      <c r="M27" s="341"/>
      <c r="N27" s="341">
        <f t="shared" ref="N27:N32" si="7">SUBTOTAL(9,G27:M27)</f>
        <v>0</v>
      </c>
      <c r="O27" s="342" t="str">
        <f t="shared" ref="O27:O32" si="8">IFERROR(N27/$N$18*100,"0.00")</f>
        <v>0.00</v>
      </c>
      <c r="P27" s="272"/>
      <c r="Q27" s="272"/>
      <c r="R27" s="272"/>
      <c r="S27" s="272"/>
      <c r="T27" s="272"/>
      <c r="U27" s="272"/>
      <c r="V27" s="272"/>
      <c r="W27" s="272"/>
      <c r="X27" s="272"/>
      <c r="Y27" s="272"/>
      <c r="Z27" s="272"/>
    </row>
    <row r="28" spans="1:26" ht="15.75" customHeight="1">
      <c r="A28" s="339">
        <v>2</v>
      </c>
      <c r="B28" s="340">
        <v>1</v>
      </c>
      <c r="C28" s="340">
        <v>1</v>
      </c>
      <c r="D28" s="340">
        <v>2</v>
      </c>
      <c r="E28" s="340" t="s">
        <v>521</v>
      </c>
      <c r="F28" s="339" t="s">
        <v>528</v>
      </c>
      <c r="G28" s="341"/>
      <c r="H28" s="341"/>
      <c r="I28" s="341"/>
      <c r="J28" s="341"/>
      <c r="K28" s="341"/>
      <c r="L28" s="341"/>
      <c r="M28" s="341"/>
      <c r="N28" s="341">
        <f t="shared" si="7"/>
        <v>0</v>
      </c>
      <c r="O28" s="342" t="str">
        <f t="shared" si="8"/>
        <v>0.00</v>
      </c>
      <c r="P28" s="272"/>
      <c r="Q28" s="272"/>
      <c r="R28" s="272"/>
      <c r="S28" s="272"/>
      <c r="T28" s="272"/>
      <c r="U28" s="272"/>
      <c r="V28" s="272"/>
      <c r="W28" s="272"/>
      <c r="X28" s="272"/>
      <c r="Y28" s="272"/>
      <c r="Z28" s="272"/>
    </row>
    <row r="29" spans="1:26" ht="15.75" customHeight="1">
      <c r="A29" s="339">
        <v>2</v>
      </c>
      <c r="B29" s="340">
        <v>1</v>
      </c>
      <c r="C29" s="340">
        <v>1</v>
      </c>
      <c r="D29" s="340">
        <v>2</v>
      </c>
      <c r="E29" s="340" t="s">
        <v>523</v>
      </c>
      <c r="F29" s="339" t="s">
        <v>529</v>
      </c>
      <c r="G29" s="341"/>
      <c r="H29" s="341"/>
      <c r="I29" s="341"/>
      <c r="J29" s="341"/>
      <c r="K29" s="341"/>
      <c r="L29" s="341"/>
      <c r="M29" s="341"/>
      <c r="N29" s="341">
        <f t="shared" si="7"/>
        <v>0</v>
      </c>
      <c r="O29" s="342" t="str">
        <f t="shared" si="8"/>
        <v>0.00</v>
      </c>
      <c r="P29" s="272"/>
      <c r="Q29" s="272"/>
      <c r="R29" s="272"/>
      <c r="S29" s="272"/>
      <c r="T29" s="272"/>
      <c r="U29" s="272"/>
      <c r="V29" s="272"/>
      <c r="W29" s="272"/>
      <c r="X29" s="272"/>
      <c r="Y29" s="272"/>
      <c r="Z29" s="272"/>
    </row>
    <row r="30" spans="1:26" ht="15.75" customHeight="1">
      <c r="A30" s="339">
        <v>2</v>
      </c>
      <c r="B30" s="340">
        <v>1</v>
      </c>
      <c r="C30" s="340">
        <v>1</v>
      </c>
      <c r="D30" s="340">
        <v>2</v>
      </c>
      <c r="E30" s="340" t="s">
        <v>530</v>
      </c>
      <c r="F30" s="339" t="s">
        <v>531</v>
      </c>
      <c r="G30" s="341"/>
      <c r="H30" s="341"/>
      <c r="I30" s="341"/>
      <c r="J30" s="341"/>
      <c r="K30" s="341"/>
      <c r="L30" s="341"/>
      <c r="M30" s="341"/>
      <c r="N30" s="341">
        <f t="shared" si="7"/>
        <v>0</v>
      </c>
      <c r="O30" s="342" t="str">
        <f t="shared" si="8"/>
        <v>0.00</v>
      </c>
      <c r="P30" s="272"/>
      <c r="Q30" s="272"/>
      <c r="R30" s="272"/>
      <c r="S30" s="272"/>
      <c r="T30" s="272"/>
      <c r="U30" s="272"/>
      <c r="V30" s="272"/>
      <c r="W30" s="272"/>
      <c r="X30" s="272"/>
      <c r="Y30" s="272"/>
      <c r="Z30" s="272"/>
    </row>
    <row r="31" spans="1:26" ht="15.75" customHeight="1">
      <c r="A31" s="339">
        <v>2</v>
      </c>
      <c r="B31" s="340">
        <v>1</v>
      </c>
      <c r="C31" s="340">
        <v>1</v>
      </c>
      <c r="D31" s="340">
        <v>2</v>
      </c>
      <c r="E31" s="340" t="s">
        <v>532</v>
      </c>
      <c r="F31" s="339" t="s">
        <v>533</v>
      </c>
      <c r="G31" s="341"/>
      <c r="H31" s="341"/>
      <c r="I31" s="341"/>
      <c r="J31" s="341"/>
      <c r="K31" s="341"/>
      <c r="L31" s="341"/>
      <c r="M31" s="341"/>
      <c r="N31" s="341">
        <f t="shared" si="7"/>
        <v>0</v>
      </c>
      <c r="O31" s="342" t="str">
        <f t="shared" si="8"/>
        <v>0.00</v>
      </c>
      <c r="P31" s="272"/>
      <c r="Q31" s="272"/>
      <c r="R31" s="272"/>
      <c r="S31" s="272"/>
      <c r="T31" s="272"/>
      <c r="U31" s="272"/>
      <c r="V31" s="272"/>
      <c r="W31" s="272"/>
      <c r="X31" s="272"/>
      <c r="Y31" s="272"/>
      <c r="Z31" s="272"/>
    </row>
    <row r="32" spans="1:26" ht="15.75" customHeight="1">
      <c r="A32" s="339">
        <v>2</v>
      </c>
      <c r="B32" s="340">
        <v>1</v>
      </c>
      <c r="C32" s="340">
        <v>1</v>
      </c>
      <c r="D32" s="340">
        <v>2</v>
      </c>
      <c r="E32" s="340" t="s">
        <v>534</v>
      </c>
      <c r="F32" s="339" t="s">
        <v>535</v>
      </c>
      <c r="G32" s="341"/>
      <c r="H32" s="341"/>
      <c r="I32" s="341"/>
      <c r="J32" s="341"/>
      <c r="K32" s="341"/>
      <c r="L32" s="341"/>
      <c r="M32" s="341"/>
      <c r="N32" s="341">
        <f t="shared" si="7"/>
        <v>0</v>
      </c>
      <c r="O32" s="342" t="str">
        <f t="shared" si="8"/>
        <v>0.00</v>
      </c>
      <c r="P32" s="272"/>
      <c r="Q32" s="272"/>
      <c r="R32" s="272"/>
      <c r="S32" s="272"/>
      <c r="T32" s="272"/>
      <c r="U32" s="272"/>
      <c r="V32" s="272"/>
      <c r="W32" s="272"/>
      <c r="X32" s="272"/>
      <c r="Y32" s="272"/>
      <c r="Z32" s="272"/>
    </row>
    <row r="33" spans="1:26" ht="15.75" customHeight="1">
      <c r="A33" s="335">
        <v>2</v>
      </c>
      <c r="B33" s="336">
        <v>1</v>
      </c>
      <c r="C33" s="336">
        <v>1</v>
      </c>
      <c r="D33" s="336">
        <v>3</v>
      </c>
      <c r="E33" s="336"/>
      <c r="F33" s="335" t="s">
        <v>536</v>
      </c>
      <c r="G33" s="337">
        <f t="shared" ref="G33:O33" si="9">G34</f>
        <v>0</v>
      </c>
      <c r="H33" s="337">
        <f t="shared" si="9"/>
        <v>0</v>
      </c>
      <c r="I33" s="337">
        <f t="shared" si="9"/>
        <v>0</v>
      </c>
      <c r="J33" s="337">
        <f t="shared" si="9"/>
        <v>0</v>
      </c>
      <c r="K33" s="337">
        <f t="shared" si="9"/>
        <v>0</v>
      </c>
      <c r="L33" s="337">
        <f t="shared" si="9"/>
        <v>0</v>
      </c>
      <c r="M33" s="337">
        <f t="shared" si="9"/>
        <v>0</v>
      </c>
      <c r="N33" s="337">
        <f t="shared" si="9"/>
        <v>0</v>
      </c>
      <c r="O33" s="338" t="str">
        <f t="shared" si="9"/>
        <v>0.00</v>
      </c>
      <c r="P33" s="272"/>
      <c r="Q33" s="272"/>
      <c r="R33" s="272"/>
      <c r="S33" s="272"/>
      <c r="T33" s="272"/>
      <c r="U33" s="272"/>
      <c r="V33" s="272"/>
      <c r="W33" s="272"/>
      <c r="X33" s="272"/>
      <c r="Y33" s="272"/>
      <c r="Z33" s="272"/>
    </row>
    <row r="34" spans="1:26" ht="15.75" customHeight="1">
      <c r="A34" s="339">
        <v>2</v>
      </c>
      <c r="B34" s="340">
        <v>1</v>
      </c>
      <c r="C34" s="340">
        <v>1</v>
      </c>
      <c r="D34" s="340">
        <v>3</v>
      </c>
      <c r="E34" s="340" t="s">
        <v>517</v>
      </c>
      <c r="F34" s="339" t="s">
        <v>536</v>
      </c>
      <c r="G34" s="341"/>
      <c r="H34" s="341"/>
      <c r="I34" s="341"/>
      <c r="J34" s="341"/>
      <c r="K34" s="341"/>
      <c r="L34" s="341"/>
      <c r="M34" s="341"/>
      <c r="N34" s="341">
        <f>SUBTOTAL(9,G34:M34)</f>
        <v>0</v>
      </c>
      <c r="O34" s="342" t="str">
        <f>IFERROR(N34/$N$18*100,"0.00")</f>
        <v>0.00</v>
      </c>
      <c r="P34" s="272"/>
      <c r="Q34" s="272"/>
      <c r="R34" s="272"/>
      <c r="S34" s="272"/>
      <c r="T34" s="272"/>
      <c r="U34" s="272"/>
      <c r="V34" s="272"/>
      <c r="W34" s="272"/>
      <c r="X34" s="272"/>
      <c r="Y34" s="272"/>
      <c r="Z34" s="272"/>
    </row>
    <row r="35" spans="1:26" ht="15.75" customHeight="1">
      <c r="A35" s="335">
        <v>2</v>
      </c>
      <c r="B35" s="336">
        <v>1</v>
      </c>
      <c r="C35" s="336">
        <v>1</v>
      </c>
      <c r="D35" s="336">
        <v>4</v>
      </c>
      <c r="E35" s="336"/>
      <c r="F35" s="335" t="s">
        <v>537</v>
      </c>
      <c r="G35" s="337">
        <f t="shared" ref="G35:O35" si="10">G36</f>
        <v>0</v>
      </c>
      <c r="H35" s="337">
        <f t="shared" si="10"/>
        <v>0</v>
      </c>
      <c r="I35" s="337">
        <f t="shared" si="10"/>
        <v>0</v>
      </c>
      <c r="J35" s="337">
        <f t="shared" si="10"/>
        <v>0</v>
      </c>
      <c r="K35" s="337">
        <f t="shared" si="10"/>
        <v>0</v>
      </c>
      <c r="L35" s="337">
        <f t="shared" si="10"/>
        <v>0</v>
      </c>
      <c r="M35" s="337">
        <f t="shared" si="10"/>
        <v>0</v>
      </c>
      <c r="N35" s="337">
        <f t="shared" si="10"/>
        <v>0</v>
      </c>
      <c r="O35" s="338" t="str">
        <f t="shared" si="10"/>
        <v>0.00</v>
      </c>
      <c r="P35" s="272"/>
      <c r="Q35" s="272"/>
      <c r="R35" s="272"/>
      <c r="S35" s="272"/>
      <c r="T35" s="272"/>
      <c r="U35" s="272"/>
      <c r="V35" s="272"/>
      <c r="W35" s="272"/>
      <c r="X35" s="272"/>
      <c r="Y35" s="272"/>
      <c r="Z35" s="272"/>
    </row>
    <row r="36" spans="1:26" ht="15.75" customHeight="1">
      <c r="A36" s="339">
        <v>2</v>
      </c>
      <c r="B36" s="340">
        <v>1</v>
      </c>
      <c r="C36" s="340">
        <v>1</v>
      </c>
      <c r="D36" s="340">
        <v>4</v>
      </c>
      <c r="E36" s="340" t="s">
        <v>517</v>
      </c>
      <c r="F36" s="339" t="s">
        <v>537</v>
      </c>
      <c r="G36" s="341"/>
      <c r="H36" s="341"/>
      <c r="I36" s="341"/>
      <c r="J36" s="341"/>
      <c r="K36" s="341"/>
      <c r="L36" s="341"/>
      <c r="M36" s="341"/>
      <c r="N36" s="341">
        <f>SUBTOTAL(9,G36:M36)</f>
        <v>0</v>
      </c>
      <c r="O36" s="342" t="str">
        <f>IFERROR(N36/$N$18*100,"0.00")</f>
        <v>0.00</v>
      </c>
      <c r="P36" s="272"/>
      <c r="Q36" s="272"/>
      <c r="R36" s="272"/>
      <c r="S36" s="272"/>
      <c r="T36" s="272"/>
      <c r="U36" s="272"/>
      <c r="V36" s="272"/>
      <c r="W36" s="272"/>
      <c r="X36" s="272"/>
      <c r="Y36" s="272"/>
      <c r="Z36" s="272"/>
    </row>
    <row r="37" spans="1:26" ht="15.75" customHeight="1">
      <c r="A37" s="335">
        <v>2</v>
      </c>
      <c r="B37" s="336">
        <v>1</v>
      </c>
      <c r="C37" s="336">
        <v>1</v>
      </c>
      <c r="D37" s="336">
        <v>5</v>
      </c>
      <c r="E37" s="336"/>
      <c r="F37" s="335" t="s">
        <v>538</v>
      </c>
      <c r="G37" s="337">
        <f t="shared" ref="G37:O37" si="11">SUM(G38:G41)</f>
        <v>0</v>
      </c>
      <c r="H37" s="337">
        <f t="shared" si="11"/>
        <v>0</v>
      </c>
      <c r="I37" s="337">
        <f t="shared" si="11"/>
        <v>0</v>
      </c>
      <c r="J37" s="337">
        <f t="shared" si="11"/>
        <v>0</v>
      </c>
      <c r="K37" s="337">
        <f t="shared" si="11"/>
        <v>0</v>
      </c>
      <c r="L37" s="337">
        <f t="shared" si="11"/>
        <v>0</v>
      </c>
      <c r="M37" s="337">
        <f t="shared" si="11"/>
        <v>0</v>
      </c>
      <c r="N37" s="337">
        <f t="shared" si="11"/>
        <v>0</v>
      </c>
      <c r="O37" s="338">
        <f t="shared" si="11"/>
        <v>0</v>
      </c>
      <c r="P37" s="272"/>
      <c r="Q37" s="272"/>
      <c r="R37" s="272"/>
      <c r="S37" s="272"/>
      <c r="T37" s="272"/>
      <c r="U37" s="272"/>
      <c r="V37" s="272"/>
      <c r="W37" s="272"/>
      <c r="X37" s="272"/>
      <c r="Y37" s="272"/>
      <c r="Z37" s="272"/>
    </row>
    <row r="38" spans="1:26" ht="15.75" customHeight="1">
      <c r="A38" s="339">
        <v>2</v>
      </c>
      <c r="B38" s="340">
        <v>1</v>
      </c>
      <c r="C38" s="340">
        <v>1</v>
      </c>
      <c r="D38" s="340">
        <v>5</v>
      </c>
      <c r="E38" s="340" t="s">
        <v>517</v>
      </c>
      <c r="F38" s="339" t="s">
        <v>538</v>
      </c>
      <c r="G38" s="341"/>
      <c r="H38" s="341"/>
      <c r="I38" s="341"/>
      <c r="J38" s="341"/>
      <c r="K38" s="341"/>
      <c r="L38" s="341"/>
      <c r="M38" s="341"/>
      <c r="N38" s="341">
        <f t="shared" ref="N38:N41" si="12">SUBTOTAL(9,G38:M38)</f>
        <v>0</v>
      </c>
      <c r="O38" s="342" t="str">
        <f t="shared" ref="O38:O41" si="13">IFERROR(N38/$N$18*100,"0.00")</f>
        <v>0.00</v>
      </c>
      <c r="P38" s="272"/>
      <c r="Q38" s="272"/>
      <c r="R38" s="272"/>
      <c r="S38" s="272"/>
      <c r="T38" s="272"/>
      <c r="U38" s="272"/>
      <c r="V38" s="272"/>
      <c r="W38" s="272"/>
      <c r="X38" s="272"/>
      <c r="Y38" s="272"/>
      <c r="Z38" s="272"/>
    </row>
    <row r="39" spans="1:26" ht="15.75" customHeight="1">
      <c r="A39" s="339">
        <v>2</v>
      </c>
      <c r="B39" s="340">
        <v>1</v>
      </c>
      <c r="C39" s="340">
        <v>1</v>
      </c>
      <c r="D39" s="340">
        <v>5</v>
      </c>
      <c r="E39" s="340" t="s">
        <v>519</v>
      </c>
      <c r="F39" s="339" t="s">
        <v>539</v>
      </c>
      <c r="G39" s="341"/>
      <c r="H39" s="341"/>
      <c r="I39" s="341"/>
      <c r="J39" s="341"/>
      <c r="K39" s="341"/>
      <c r="L39" s="341"/>
      <c r="M39" s="341"/>
      <c r="N39" s="341">
        <f t="shared" si="12"/>
        <v>0</v>
      </c>
      <c r="O39" s="342" t="str">
        <f t="shared" si="13"/>
        <v>0.00</v>
      </c>
      <c r="P39" s="272"/>
      <c r="Q39" s="272"/>
      <c r="R39" s="272"/>
      <c r="S39" s="272"/>
      <c r="T39" s="272"/>
      <c r="U39" s="272"/>
      <c r="V39" s="272"/>
      <c r="W39" s="272"/>
      <c r="X39" s="272"/>
      <c r="Y39" s="272"/>
      <c r="Z39" s="272"/>
    </row>
    <row r="40" spans="1:26" ht="15.75" customHeight="1">
      <c r="A40" s="339">
        <v>2</v>
      </c>
      <c r="B40" s="340">
        <v>1</v>
      </c>
      <c r="C40" s="340">
        <v>1</v>
      </c>
      <c r="D40" s="340">
        <v>5</v>
      </c>
      <c r="E40" s="340" t="s">
        <v>526</v>
      </c>
      <c r="F40" s="339" t="s">
        <v>540</v>
      </c>
      <c r="G40" s="341"/>
      <c r="H40" s="341"/>
      <c r="I40" s="341"/>
      <c r="J40" s="341"/>
      <c r="K40" s="341"/>
      <c r="L40" s="341"/>
      <c r="M40" s="341"/>
      <c r="N40" s="341">
        <f t="shared" si="12"/>
        <v>0</v>
      </c>
      <c r="O40" s="342" t="str">
        <f t="shared" si="13"/>
        <v>0.00</v>
      </c>
      <c r="P40" s="272"/>
      <c r="Q40" s="272"/>
      <c r="R40" s="272"/>
      <c r="S40" s="272"/>
      <c r="T40" s="272"/>
      <c r="U40" s="272"/>
      <c r="V40" s="272"/>
      <c r="W40" s="272"/>
      <c r="X40" s="272"/>
      <c r="Y40" s="272"/>
      <c r="Z40" s="272"/>
    </row>
    <row r="41" spans="1:26" ht="15.75" customHeight="1">
      <c r="A41" s="339">
        <v>2</v>
      </c>
      <c r="B41" s="340">
        <v>1</v>
      </c>
      <c r="C41" s="340">
        <v>1</v>
      </c>
      <c r="D41" s="340">
        <v>5</v>
      </c>
      <c r="E41" s="340" t="s">
        <v>541</v>
      </c>
      <c r="F41" s="339" t="s">
        <v>542</v>
      </c>
      <c r="G41" s="341"/>
      <c r="H41" s="341"/>
      <c r="I41" s="341"/>
      <c r="J41" s="341"/>
      <c r="K41" s="341"/>
      <c r="L41" s="341"/>
      <c r="M41" s="341"/>
      <c r="N41" s="341">
        <f t="shared" si="12"/>
        <v>0</v>
      </c>
      <c r="O41" s="342" t="str">
        <f t="shared" si="13"/>
        <v>0.00</v>
      </c>
      <c r="P41" s="272"/>
      <c r="Q41" s="272"/>
      <c r="R41" s="272"/>
      <c r="S41" s="272"/>
      <c r="T41" s="272"/>
      <c r="U41" s="272"/>
      <c r="V41" s="272"/>
      <c r="W41" s="272"/>
      <c r="X41" s="272"/>
      <c r="Y41" s="272"/>
      <c r="Z41" s="272"/>
    </row>
    <row r="42" spans="1:26" ht="15.75" customHeight="1">
      <c r="A42" s="332">
        <v>2</v>
      </c>
      <c r="B42" s="333">
        <v>1</v>
      </c>
      <c r="C42" s="333">
        <v>2</v>
      </c>
      <c r="D42" s="333"/>
      <c r="E42" s="333"/>
      <c r="F42" s="332" t="s">
        <v>543</v>
      </c>
      <c r="G42" s="334">
        <f t="shared" ref="G42:O42" si="14">+G43+G45</f>
        <v>0</v>
      </c>
      <c r="H42" s="334">
        <f t="shared" si="14"/>
        <v>0</v>
      </c>
      <c r="I42" s="334">
        <f t="shared" si="14"/>
        <v>0</v>
      </c>
      <c r="J42" s="334">
        <f t="shared" si="14"/>
        <v>0</v>
      </c>
      <c r="K42" s="334">
        <f t="shared" si="14"/>
        <v>0</v>
      </c>
      <c r="L42" s="334">
        <f t="shared" si="14"/>
        <v>0</v>
      </c>
      <c r="M42" s="334">
        <f t="shared" si="14"/>
        <v>0</v>
      </c>
      <c r="N42" s="334">
        <f t="shared" si="14"/>
        <v>0</v>
      </c>
      <c r="O42" s="334">
        <f t="shared" si="14"/>
        <v>0</v>
      </c>
      <c r="P42" s="272"/>
      <c r="Q42" s="272"/>
      <c r="R42" s="272"/>
      <c r="S42" s="272"/>
      <c r="T42" s="272"/>
      <c r="U42" s="272"/>
      <c r="V42" s="272"/>
      <c r="W42" s="272"/>
      <c r="X42" s="272"/>
      <c r="Y42" s="272"/>
      <c r="Z42" s="272"/>
    </row>
    <row r="43" spans="1:26" ht="15.75" customHeight="1">
      <c r="A43" s="335">
        <v>2</v>
      </c>
      <c r="B43" s="336">
        <v>1</v>
      </c>
      <c r="C43" s="336">
        <v>2</v>
      </c>
      <c r="D43" s="336">
        <v>1</v>
      </c>
      <c r="E43" s="336"/>
      <c r="F43" s="335" t="s">
        <v>544</v>
      </c>
      <c r="G43" s="337">
        <f t="shared" ref="G43:O43" si="15">G44</f>
        <v>0</v>
      </c>
      <c r="H43" s="337">
        <f t="shared" si="15"/>
        <v>0</v>
      </c>
      <c r="I43" s="337">
        <f t="shared" si="15"/>
        <v>0</v>
      </c>
      <c r="J43" s="337">
        <f t="shared" si="15"/>
        <v>0</v>
      </c>
      <c r="K43" s="337">
        <f t="shared" si="15"/>
        <v>0</v>
      </c>
      <c r="L43" s="337">
        <f t="shared" si="15"/>
        <v>0</v>
      </c>
      <c r="M43" s="337">
        <f t="shared" si="15"/>
        <v>0</v>
      </c>
      <c r="N43" s="337">
        <f t="shared" si="15"/>
        <v>0</v>
      </c>
      <c r="O43" s="338" t="str">
        <f t="shared" si="15"/>
        <v>0.00</v>
      </c>
      <c r="P43" s="272"/>
      <c r="Q43" s="272"/>
      <c r="R43" s="272"/>
      <c r="S43" s="272"/>
      <c r="T43" s="272"/>
      <c r="U43" s="272"/>
      <c r="V43" s="272"/>
      <c r="W43" s="272"/>
      <c r="X43" s="272"/>
      <c r="Y43" s="272"/>
      <c r="Z43" s="272"/>
    </row>
    <row r="44" spans="1:26" ht="15.75" customHeight="1">
      <c r="A44" s="339">
        <v>2</v>
      </c>
      <c r="B44" s="340">
        <v>1</v>
      </c>
      <c r="C44" s="340">
        <v>2</v>
      </c>
      <c r="D44" s="340">
        <v>1</v>
      </c>
      <c r="E44" s="340" t="s">
        <v>517</v>
      </c>
      <c r="F44" s="339" t="s">
        <v>544</v>
      </c>
      <c r="G44" s="341"/>
      <c r="H44" s="341"/>
      <c r="I44" s="341"/>
      <c r="J44" s="341"/>
      <c r="K44" s="341"/>
      <c r="L44" s="341"/>
      <c r="M44" s="341"/>
      <c r="N44" s="341">
        <f>SUBTOTAL(9,G44:M44)</f>
        <v>0</v>
      </c>
      <c r="O44" s="342" t="str">
        <f>IFERROR(N44/$N$18*100,"0.00")</f>
        <v>0.00</v>
      </c>
      <c r="P44" s="272"/>
      <c r="Q44" s="272"/>
      <c r="R44" s="272"/>
      <c r="S44" s="272"/>
      <c r="T44" s="272"/>
      <c r="U44" s="272"/>
      <c r="V44" s="272"/>
      <c r="W44" s="272"/>
      <c r="X44" s="272"/>
      <c r="Y44" s="272"/>
      <c r="Z44" s="272"/>
    </row>
    <row r="45" spans="1:26" ht="15.75" customHeight="1">
      <c r="A45" s="335">
        <v>2</v>
      </c>
      <c r="B45" s="336">
        <v>1</v>
      </c>
      <c r="C45" s="336">
        <v>2</v>
      </c>
      <c r="D45" s="336">
        <v>2</v>
      </c>
      <c r="E45" s="336"/>
      <c r="F45" s="335" t="s">
        <v>545</v>
      </c>
      <c r="G45" s="337">
        <f t="shared" ref="G45:O45" si="16">SUM(G46:G53)</f>
        <v>0</v>
      </c>
      <c r="H45" s="337">
        <f t="shared" si="16"/>
        <v>0</v>
      </c>
      <c r="I45" s="337">
        <f t="shared" si="16"/>
        <v>0</v>
      </c>
      <c r="J45" s="337">
        <f t="shared" si="16"/>
        <v>0</v>
      </c>
      <c r="K45" s="337">
        <f t="shared" si="16"/>
        <v>0</v>
      </c>
      <c r="L45" s="337">
        <f t="shared" si="16"/>
        <v>0</v>
      </c>
      <c r="M45" s="337">
        <f t="shared" si="16"/>
        <v>0</v>
      </c>
      <c r="N45" s="337">
        <f t="shared" si="16"/>
        <v>0</v>
      </c>
      <c r="O45" s="338">
        <f t="shared" si="16"/>
        <v>0</v>
      </c>
      <c r="P45" s="272"/>
      <c r="Q45" s="272"/>
      <c r="R45" s="272"/>
      <c r="S45" s="272"/>
      <c r="T45" s="272"/>
      <c r="U45" s="272"/>
      <c r="V45" s="272"/>
      <c r="W45" s="272"/>
      <c r="X45" s="272"/>
      <c r="Y45" s="272"/>
      <c r="Z45" s="272"/>
    </row>
    <row r="46" spans="1:26" ht="15.75" customHeight="1">
      <c r="A46" s="339">
        <v>2</v>
      </c>
      <c r="B46" s="340">
        <v>1</v>
      </c>
      <c r="C46" s="340">
        <v>2</v>
      </c>
      <c r="D46" s="340">
        <v>2</v>
      </c>
      <c r="E46" s="340" t="s">
        <v>526</v>
      </c>
      <c r="F46" s="343" t="s">
        <v>546</v>
      </c>
      <c r="G46" s="341"/>
      <c r="H46" s="341"/>
      <c r="I46" s="341"/>
      <c r="J46" s="341"/>
      <c r="K46" s="341"/>
      <c r="L46" s="341"/>
      <c r="M46" s="341"/>
      <c r="N46" s="341">
        <f t="shared" ref="N46:N53" si="17">SUBTOTAL(9,G46:M46)</f>
        <v>0</v>
      </c>
      <c r="O46" s="342" t="str">
        <f t="shared" ref="O46:O53" si="18">IFERROR(N46/$N$18*100,"0.00")</f>
        <v>0.00</v>
      </c>
      <c r="P46" s="272"/>
      <c r="Q46" s="272"/>
      <c r="R46" s="272"/>
      <c r="S46" s="272"/>
      <c r="T46" s="272"/>
      <c r="U46" s="272"/>
      <c r="V46" s="272"/>
      <c r="W46" s="272"/>
      <c r="X46" s="272"/>
      <c r="Y46" s="272"/>
      <c r="Z46" s="272"/>
    </row>
    <row r="47" spans="1:26" ht="15.75" customHeight="1">
      <c r="A47" s="339">
        <v>2</v>
      </c>
      <c r="B47" s="340">
        <v>1</v>
      </c>
      <c r="C47" s="340">
        <v>2</v>
      </c>
      <c r="D47" s="340">
        <v>2</v>
      </c>
      <c r="E47" s="340" t="s">
        <v>541</v>
      </c>
      <c r="F47" s="339" t="s">
        <v>547</v>
      </c>
      <c r="G47" s="341"/>
      <c r="H47" s="341"/>
      <c r="I47" s="341"/>
      <c r="J47" s="341"/>
      <c r="K47" s="341"/>
      <c r="L47" s="341"/>
      <c r="M47" s="341"/>
      <c r="N47" s="341">
        <f t="shared" si="17"/>
        <v>0</v>
      </c>
      <c r="O47" s="342" t="str">
        <f t="shared" si="18"/>
        <v>0.00</v>
      </c>
      <c r="P47" s="272"/>
      <c r="Q47" s="272"/>
      <c r="R47" s="272"/>
      <c r="S47" s="272"/>
      <c r="T47" s="272"/>
      <c r="U47" s="272"/>
      <c r="V47" s="272"/>
      <c r="W47" s="272"/>
      <c r="X47" s="272"/>
      <c r="Y47" s="272"/>
      <c r="Z47" s="272"/>
    </row>
    <row r="48" spans="1:26" ht="15.75" customHeight="1">
      <c r="A48" s="339">
        <v>2</v>
      </c>
      <c r="B48" s="340">
        <v>1</v>
      </c>
      <c r="C48" s="340">
        <v>2</v>
      </c>
      <c r="D48" s="340">
        <v>2</v>
      </c>
      <c r="E48" s="340" t="s">
        <v>521</v>
      </c>
      <c r="F48" s="339" t="s">
        <v>548</v>
      </c>
      <c r="G48" s="341"/>
      <c r="H48" s="341"/>
      <c r="I48" s="341"/>
      <c r="J48" s="341"/>
      <c r="K48" s="341"/>
      <c r="L48" s="341"/>
      <c r="M48" s="341"/>
      <c r="N48" s="341">
        <f t="shared" si="17"/>
        <v>0</v>
      </c>
      <c r="O48" s="342" t="str">
        <f t="shared" si="18"/>
        <v>0.00</v>
      </c>
      <c r="P48" s="272"/>
      <c r="Q48" s="272"/>
      <c r="R48" s="272"/>
      <c r="S48" s="272"/>
      <c r="T48" s="272"/>
      <c r="U48" s="272"/>
      <c r="V48" s="272"/>
      <c r="W48" s="272"/>
      <c r="X48" s="272"/>
      <c r="Y48" s="272"/>
      <c r="Z48" s="272"/>
    </row>
    <row r="49" spans="1:26" ht="15.75" customHeight="1">
      <c r="A49" s="339">
        <v>2</v>
      </c>
      <c r="B49" s="340">
        <v>1</v>
      </c>
      <c r="C49" s="340">
        <v>2</v>
      </c>
      <c r="D49" s="340">
        <v>2</v>
      </c>
      <c r="E49" s="340" t="s">
        <v>523</v>
      </c>
      <c r="F49" s="339" t="s">
        <v>549</v>
      </c>
      <c r="G49" s="341"/>
      <c r="H49" s="341"/>
      <c r="I49" s="341"/>
      <c r="J49" s="341"/>
      <c r="K49" s="341"/>
      <c r="L49" s="341"/>
      <c r="M49" s="341"/>
      <c r="N49" s="341">
        <f t="shared" si="17"/>
        <v>0</v>
      </c>
      <c r="O49" s="342" t="str">
        <f t="shared" si="18"/>
        <v>0.00</v>
      </c>
      <c r="P49" s="272"/>
      <c r="Q49" s="272"/>
      <c r="R49" s="272"/>
      <c r="S49" s="272"/>
      <c r="T49" s="272"/>
      <c r="U49" s="272"/>
      <c r="V49" s="272"/>
      <c r="W49" s="272"/>
      <c r="X49" s="272"/>
      <c r="Y49" s="272"/>
      <c r="Z49" s="272"/>
    </row>
    <row r="50" spans="1:26" ht="15.75" customHeight="1">
      <c r="A50" s="339">
        <v>2</v>
      </c>
      <c r="B50" s="340">
        <v>1</v>
      </c>
      <c r="C50" s="340">
        <v>2</v>
      </c>
      <c r="D50" s="340">
        <v>2</v>
      </c>
      <c r="E50" s="340" t="s">
        <v>550</v>
      </c>
      <c r="F50" s="339" t="s">
        <v>551</v>
      </c>
      <c r="G50" s="341"/>
      <c r="H50" s="341"/>
      <c r="I50" s="341"/>
      <c r="J50" s="341"/>
      <c r="K50" s="341"/>
      <c r="L50" s="341"/>
      <c r="M50" s="341"/>
      <c r="N50" s="341">
        <f t="shared" si="17"/>
        <v>0</v>
      </c>
      <c r="O50" s="342" t="str">
        <f t="shared" si="18"/>
        <v>0.00</v>
      </c>
      <c r="P50" s="272"/>
      <c r="Q50" s="272"/>
      <c r="R50" s="272"/>
      <c r="S50" s="272"/>
      <c r="T50" s="272"/>
      <c r="U50" s="272"/>
      <c r="V50" s="272"/>
      <c r="W50" s="272"/>
      <c r="X50" s="272"/>
      <c r="Y50" s="272"/>
      <c r="Z50" s="272"/>
    </row>
    <row r="51" spans="1:26" ht="15.75" customHeight="1">
      <c r="A51" s="339">
        <v>2</v>
      </c>
      <c r="B51" s="340">
        <v>1</v>
      </c>
      <c r="C51" s="340">
        <v>2</v>
      </c>
      <c r="D51" s="340">
        <v>2</v>
      </c>
      <c r="E51" s="340" t="s">
        <v>530</v>
      </c>
      <c r="F51" s="339" t="s">
        <v>552</v>
      </c>
      <c r="G51" s="341"/>
      <c r="H51" s="341"/>
      <c r="I51" s="341"/>
      <c r="J51" s="341"/>
      <c r="K51" s="341"/>
      <c r="L51" s="341"/>
      <c r="M51" s="341"/>
      <c r="N51" s="341">
        <f t="shared" si="17"/>
        <v>0</v>
      </c>
      <c r="O51" s="342" t="str">
        <f t="shared" si="18"/>
        <v>0.00</v>
      </c>
      <c r="P51" s="272"/>
      <c r="Q51" s="272"/>
      <c r="R51" s="272"/>
      <c r="S51" s="272"/>
      <c r="T51" s="272"/>
      <c r="U51" s="272"/>
      <c r="V51" s="272"/>
      <c r="W51" s="272"/>
      <c r="X51" s="272"/>
      <c r="Y51" s="272"/>
      <c r="Z51" s="272"/>
    </row>
    <row r="52" spans="1:26" ht="15.75" customHeight="1">
      <c r="A52" s="339">
        <v>2</v>
      </c>
      <c r="B52" s="340">
        <v>1</v>
      </c>
      <c r="C52" s="340">
        <v>2</v>
      </c>
      <c r="D52" s="340">
        <v>2</v>
      </c>
      <c r="E52" s="340" t="s">
        <v>532</v>
      </c>
      <c r="F52" s="339" t="s">
        <v>553</v>
      </c>
      <c r="G52" s="341"/>
      <c r="H52" s="341"/>
      <c r="I52" s="341"/>
      <c r="J52" s="341"/>
      <c r="K52" s="341"/>
      <c r="L52" s="341"/>
      <c r="M52" s="341"/>
      <c r="N52" s="341">
        <f t="shared" si="17"/>
        <v>0</v>
      </c>
      <c r="O52" s="342" t="str">
        <f t="shared" si="18"/>
        <v>0.00</v>
      </c>
      <c r="P52" s="272"/>
      <c r="Q52" s="272"/>
      <c r="R52" s="272"/>
      <c r="S52" s="272"/>
      <c r="T52" s="272"/>
      <c r="U52" s="272"/>
      <c r="V52" s="272"/>
      <c r="W52" s="272"/>
      <c r="X52" s="272"/>
      <c r="Y52" s="272"/>
      <c r="Z52" s="272"/>
    </row>
    <row r="53" spans="1:26" ht="15.75" customHeight="1">
      <c r="A53" s="339">
        <v>2</v>
      </c>
      <c r="B53" s="340">
        <v>1</v>
      </c>
      <c r="C53" s="340">
        <v>2</v>
      </c>
      <c r="D53" s="340">
        <v>2</v>
      </c>
      <c r="E53" s="340" t="s">
        <v>554</v>
      </c>
      <c r="F53" s="343" t="s">
        <v>555</v>
      </c>
      <c r="G53" s="341"/>
      <c r="H53" s="341"/>
      <c r="I53" s="341"/>
      <c r="J53" s="341"/>
      <c r="K53" s="341"/>
      <c r="L53" s="341"/>
      <c r="M53" s="341"/>
      <c r="N53" s="341">
        <f t="shared" si="17"/>
        <v>0</v>
      </c>
      <c r="O53" s="342" t="str">
        <f t="shared" si="18"/>
        <v>0.00</v>
      </c>
      <c r="P53" s="272"/>
      <c r="Q53" s="272"/>
      <c r="R53" s="272"/>
      <c r="S53" s="272"/>
      <c r="T53" s="272"/>
      <c r="U53" s="272"/>
      <c r="V53" s="272"/>
      <c r="W53" s="272"/>
      <c r="X53" s="272"/>
      <c r="Y53" s="272"/>
      <c r="Z53" s="272"/>
    </row>
    <row r="54" spans="1:26" ht="15.75" customHeight="1">
      <c r="A54" s="332">
        <v>2</v>
      </c>
      <c r="B54" s="333">
        <v>1</v>
      </c>
      <c r="C54" s="333">
        <v>3</v>
      </c>
      <c r="D54" s="333"/>
      <c r="E54" s="333"/>
      <c r="F54" s="332" t="s">
        <v>556</v>
      </c>
      <c r="G54" s="334">
        <f t="shared" ref="G54:O54" si="19">+G55</f>
        <v>0</v>
      </c>
      <c r="H54" s="334">
        <f t="shared" si="19"/>
        <v>0</v>
      </c>
      <c r="I54" s="334">
        <f t="shared" si="19"/>
        <v>0</v>
      </c>
      <c r="J54" s="334">
        <f t="shared" si="19"/>
        <v>0</v>
      </c>
      <c r="K54" s="334">
        <f t="shared" si="19"/>
        <v>0</v>
      </c>
      <c r="L54" s="334">
        <f t="shared" si="19"/>
        <v>0</v>
      </c>
      <c r="M54" s="334">
        <f t="shared" si="19"/>
        <v>0</v>
      </c>
      <c r="N54" s="334">
        <f t="shared" si="19"/>
        <v>0</v>
      </c>
      <c r="O54" s="334">
        <f t="shared" si="19"/>
        <v>0</v>
      </c>
      <c r="P54" s="272"/>
      <c r="Q54" s="272"/>
      <c r="R54" s="272"/>
      <c r="S54" s="272"/>
      <c r="T54" s="272"/>
      <c r="U54" s="272"/>
      <c r="V54" s="272"/>
      <c r="W54" s="272"/>
      <c r="X54" s="272"/>
      <c r="Y54" s="272"/>
      <c r="Z54" s="272"/>
    </row>
    <row r="55" spans="1:26" ht="15.75" customHeight="1">
      <c r="A55" s="335">
        <v>2</v>
      </c>
      <c r="B55" s="336">
        <v>1</v>
      </c>
      <c r="C55" s="336">
        <v>3</v>
      </c>
      <c r="D55" s="336">
        <v>2</v>
      </c>
      <c r="E55" s="336"/>
      <c r="F55" s="335" t="s">
        <v>557</v>
      </c>
      <c r="G55" s="337">
        <f t="shared" ref="G55:O55" si="20">SUM(G56:G57)</f>
        <v>0</v>
      </c>
      <c r="H55" s="337">
        <f t="shared" si="20"/>
        <v>0</v>
      </c>
      <c r="I55" s="337">
        <f t="shared" si="20"/>
        <v>0</v>
      </c>
      <c r="J55" s="337">
        <f t="shared" si="20"/>
        <v>0</v>
      </c>
      <c r="K55" s="337">
        <f t="shared" si="20"/>
        <v>0</v>
      </c>
      <c r="L55" s="337">
        <f t="shared" si="20"/>
        <v>0</v>
      </c>
      <c r="M55" s="337">
        <f t="shared" si="20"/>
        <v>0</v>
      </c>
      <c r="N55" s="337">
        <f t="shared" si="20"/>
        <v>0</v>
      </c>
      <c r="O55" s="338">
        <f t="shared" si="20"/>
        <v>0</v>
      </c>
      <c r="P55" s="272"/>
      <c r="Q55" s="272"/>
      <c r="R55" s="272"/>
      <c r="S55" s="272"/>
      <c r="T55" s="272"/>
      <c r="U55" s="272"/>
      <c r="V55" s="272"/>
      <c r="W55" s="272"/>
      <c r="X55" s="272"/>
      <c r="Y55" s="272"/>
      <c r="Z55" s="272"/>
    </row>
    <row r="56" spans="1:26" ht="15.75" customHeight="1">
      <c r="A56" s="344">
        <v>2</v>
      </c>
      <c r="B56" s="340">
        <v>1</v>
      </c>
      <c r="C56" s="340">
        <v>3</v>
      </c>
      <c r="D56" s="340">
        <v>2</v>
      </c>
      <c r="E56" s="340" t="s">
        <v>517</v>
      </c>
      <c r="F56" s="344" t="s">
        <v>558</v>
      </c>
      <c r="G56" s="341"/>
      <c r="H56" s="341"/>
      <c r="I56" s="341"/>
      <c r="J56" s="341"/>
      <c r="K56" s="341"/>
      <c r="L56" s="341"/>
      <c r="M56" s="341"/>
      <c r="N56" s="341">
        <f t="shared" ref="N56:N57" si="21">SUBTOTAL(9,G56:M56)</f>
        <v>0</v>
      </c>
      <c r="O56" s="342" t="str">
        <f t="shared" ref="O56:O57" si="22">IFERROR(N56/$N$18*100,"0.00")</f>
        <v>0.00</v>
      </c>
      <c r="P56" s="272"/>
      <c r="Q56" s="272"/>
      <c r="R56" s="272"/>
      <c r="S56" s="272"/>
      <c r="T56" s="272"/>
      <c r="U56" s="272"/>
      <c r="V56" s="272"/>
      <c r="W56" s="272"/>
      <c r="X56" s="272"/>
      <c r="Y56" s="272"/>
      <c r="Z56" s="272"/>
    </row>
    <row r="57" spans="1:26" ht="15.75" customHeight="1">
      <c r="A57" s="344">
        <v>2</v>
      </c>
      <c r="B57" s="340">
        <v>1</v>
      </c>
      <c r="C57" s="340">
        <v>3</v>
      </c>
      <c r="D57" s="340">
        <v>2</v>
      </c>
      <c r="E57" s="340" t="s">
        <v>519</v>
      </c>
      <c r="F57" s="344" t="s">
        <v>559</v>
      </c>
      <c r="G57" s="341"/>
      <c r="H57" s="341"/>
      <c r="I57" s="341"/>
      <c r="J57" s="341"/>
      <c r="K57" s="341"/>
      <c r="L57" s="341"/>
      <c r="M57" s="341"/>
      <c r="N57" s="341">
        <f t="shared" si="21"/>
        <v>0</v>
      </c>
      <c r="O57" s="342" t="str">
        <f t="shared" si="22"/>
        <v>0.00</v>
      </c>
      <c r="P57" s="272"/>
      <c r="Q57" s="272"/>
      <c r="R57" s="272"/>
      <c r="S57" s="272"/>
      <c r="T57" s="272"/>
      <c r="U57" s="272"/>
      <c r="V57" s="272"/>
      <c r="W57" s="272"/>
      <c r="X57" s="272"/>
      <c r="Y57" s="272"/>
      <c r="Z57" s="272"/>
    </row>
    <row r="58" spans="1:26" ht="15.75" customHeight="1">
      <c r="A58" s="332">
        <v>2</v>
      </c>
      <c r="B58" s="333">
        <v>1</v>
      </c>
      <c r="C58" s="333">
        <v>5</v>
      </c>
      <c r="D58" s="333"/>
      <c r="E58" s="333"/>
      <c r="F58" s="332" t="s">
        <v>560</v>
      </c>
      <c r="G58" s="334">
        <f t="shared" ref="G58:O58" si="23">G59+G61+G63+G65</f>
        <v>0</v>
      </c>
      <c r="H58" s="334">
        <f t="shared" si="23"/>
        <v>0</v>
      </c>
      <c r="I58" s="334">
        <f t="shared" si="23"/>
        <v>0</v>
      </c>
      <c r="J58" s="334">
        <f t="shared" si="23"/>
        <v>0</v>
      </c>
      <c r="K58" s="334">
        <f t="shared" si="23"/>
        <v>0</v>
      </c>
      <c r="L58" s="334">
        <f t="shared" si="23"/>
        <v>0</v>
      </c>
      <c r="M58" s="334">
        <f t="shared" si="23"/>
        <v>0</v>
      </c>
      <c r="N58" s="334">
        <f t="shared" si="23"/>
        <v>0</v>
      </c>
      <c r="O58" s="334">
        <f t="shared" si="23"/>
        <v>0</v>
      </c>
      <c r="P58" s="272"/>
      <c r="Q58" s="272"/>
      <c r="R58" s="272"/>
      <c r="S58" s="272"/>
      <c r="T58" s="272"/>
      <c r="U58" s="272"/>
      <c r="V58" s="272"/>
      <c r="W58" s="272"/>
      <c r="X58" s="272"/>
      <c r="Y58" s="272"/>
      <c r="Z58" s="272"/>
    </row>
    <row r="59" spans="1:26" ht="15.75" customHeight="1">
      <c r="A59" s="335">
        <v>2</v>
      </c>
      <c r="B59" s="336">
        <v>1</v>
      </c>
      <c r="C59" s="336">
        <v>5</v>
      </c>
      <c r="D59" s="336">
        <v>1</v>
      </c>
      <c r="E59" s="336"/>
      <c r="F59" s="335" t="s">
        <v>561</v>
      </c>
      <c r="G59" s="337">
        <f t="shared" ref="G59:O59" si="24">G60</f>
        <v>0</v>
      </c>
      <c r="H59" s="337">
        <f t="shared" si="24"/>
        <v>0</v>
      </c>
      <c r="I59" s="337">
        <f t="shared" si="24"/>
        <v>0</v>
      </c>
      <c r="J59" s="337">
        <f t="shared" si="24"/>
        <v>0</v>
      </c>
      <c r="K59" s="337">
        <f t="shared" si="24"/>
        <v>0</v>
      </c>
      <c r="L59" s="337">
        <f t="shared" si="24"/>
        <v>0</v>
      </c>
      <c r="M59" s="337">
        <f t="shared" si="24"/>
        <v>0</v>
      </c>
      <c r="N59" s="337">
        <f t="shared" si="24"/>
        <v>0</v>
      </c>
      <c r="O59" s="338" t="str">
        <f t="shared" si="24"/>
        <v>0.00</v>
      </c>
      <c r="P59" s="272"/>
      <c r="Q59" s="272"/>
      <c r="R59" s="272"/>
      <c r="S59" s="272"/>
      <c r="T59" s="272"/>
      <c r="U59" s="272"/>
      <c r="V59" s="272"/>
      <c r="W59" s="272"/>
      <c r="X59" s="272"/>
      <c r="Y59" s="272"/>
      <c r="Z59" s="272"/>
    </row>
    <row r="60" spans="1:26" ht="15.75" customHeight="1">
      <c r="A60" s="339">
        <v>2</v>
      </c>
      <c r="B60" s="340">
        <v>1</v>
      </c>
      <c r="C60" s="340">
        <v>5</v>
      </c>
      <c r="D60" s="340">
        <v>1</v>
      </c>
      <c r="E60" s="340" t="s">
        <v>517</v>
      </c>
      <c r="F60" s="339" t="s">
        <v>561</v>
      </c>
      <c r="G60" s="341"/>
      <c r="H60" s="341"/>
      <c r="I60" s="341"/>
      <c r="J60" s="341"/>
      <c r="K60" s="341"/>
      <c r="L60" s="341"/>
      <c r="M60" s="341"/>
      <c r="N60" s="341">
        <f>SUBTOTAL(9,G60:M60)</f>
        <v>0</v>
      </c>
      <c r="O60" s="342" t="str">
        <f>IFERROR(N60/$N$18*100,"0.00")</f>
        <v>0.00</v>
      </c>
      <c r="P60" s="272"/>
      <c r="Q60" s="272"/>
      <c r="R60" s="272"/>
      <c r="S60" s="272"/>
      <c r="T60" s="272"/>
      <c r="U60" s="272"/>
      <c r="V60" s="272"/>
      <c r="W60" s="272"/>
      <c r="X60" s="272"/>
      <c r="Y60" s="272"/>
      <c r="Z60" s="272"/>
    </row>
    <row r="61" spans="1:26" ht="15.75" customHeight="1">
      <c r="A61" s="335">
        <v>2</v>
      </c>
      <c r="B61" s="336">
        <v>1</v>
      </c>
      <c r="C61" s="336">
        <v>5</v>
      </c>
      <c r="D61" s="336">
        <v>2</v>
      </c>
      <c r="E61" s="336"/>
      <c r="F61" s="335" t="s">
        <v>562</v>
      </c>
      <c r="G61" s="337">
        <f t="shared" ref="G61:O61" si="25">G62</f>
        <v>0</v>
      </c>
      <c r="H61" s="337">
        <f t="shared" si="25"/>
        <v>0</v>
      </c>
      <c r="I61" s="337">
        <f t="shared" si="25"/>
        <v>0</v>
      </c>
      <c r="J61" s="337">
        <f t="shared" si="25"/>
        <v>0</v>
      </c>
      <c r="K61" s="337">
        <f t="shared" si="25"/>
        <v>0</v>
      </c>
      <c r="L61" s="337">
        <f t="shared" si="25"/>
        <v>0</v>
      </c>
      <c r="M61" s="337">
        <f t="shared" si="25"/>
        <v>0</v>
      </c>
      <c r="N61" s="337">
        <f t="shared" si="25"/>
        <v>0</v>
      </c>
      <c r="O61" s="338" t="str">
        <f t="shared" si="25"/>
        <v>0.00</v>
      </c>
      <c r="P61" s="272"/>
      <c r="Q61" s="272"/>
      <c r="R61" s="272"/>
      <c r="S61" s="272"/>
      <c r="T61" s="272"/>
      <c r="U61" s="272"/>
      <c r="V61" s="272"/>
      <c r="W61" s="272"/>
      <c r="X61" s="272"/>
      <c r="Y61" s="272"/>
      <c r="Z61" s="272"/>
    </row>
    <row r="62" spans="1:26" ht="15.75" customHeight="1">
      <c r="A62" s="339">
        <v>2</v>
      </c>
      <c r="B62" s="340">
        <v>1</v>
      </c>
      <c r="C62" s="340">
        <v>5</v>
      </c>
      <c r="D62" s="340">
        <v>2</v>
      </c>
      <c r="E62" s="340" t="s">
        <v>517</v>
      </c>
      <c r="F62" s="339" t="s">
        <v>562</v>
      </c>
      <c r="G62" s="341"/>
      <c r="H62" s="341"/>
      <c r="I62" s="341"/>
      <c r="J62" s="341"/>
      <c r="K62" s="341"/>
      <c r="L62" s="341"/>
      <c r="M62" s="341"/>
      <c r="N62" s="341">
        <f>SUBTOTAL(9,G62:M62)</f>
        <v>0</v>
      </c>
      <c r="O62" s="342" t="str">
        <f>IFERROR(N62/$N$18*100,"0.00")</f>
        <v>0.00</v>
      </c>
      <c r="P62" s="272"/>
      <c r="Q62" s="272"/>
      <c r="R62" s="272"/>
      <c r="S62" s="272"/>
      <c r="T62" s="272"/>
      <c r="U62" s="272"/>
      <c r="V62" s="272"/>
      <c r="W62" s="272"/>
      <c r="X62" s="272"/>
      <c r="Y62" s="272"/>
      <c r="Z62" s="272"/>
    </row>
    <row r="63" spans="1:26" ht="15.75" customHeight="1">
      <c r="A63" s="335">
        <v>2</v>
      </c>
      <c r="B63" s="336">
        <v>1</v>
      </c>
      <c r="C63" s="336">
        <v>5</v>
      </c>
      <c r="D63" s="336">
        <v>3</v>
      </c>
      <c r="E63" s="336"/>
      <c r="F63" s="335" t="s">
        <v>563</v>
      </c>
      <c r="G63" s="337">
        <f t="shared" ref="G63:O63" si="26">G64</f>
        <v>0</v>
      </c>
      <c r="H63" s="337">
        <f t="shared" si="26"/>
        <v>0</v>
      </c>
      <c r="I63" s="337">
        <f t="shared" si="26"/>
        <v>0</v>
      </c>
      <c r="J63" s="337">
        <f t="shared" si="26"/>
        <v>0</v>
      </c>
      <c r="K63" s="337">
        <f t="shared" si="26"/>
        <v>0</v>
      </c>
      <c r="L63" s="337">
        <f t="shared" si="26"/>
        <v>0</v>
      </c>
      <c r="M63" s="337">
        <f t="shared" si="26"/>
        <v>0</v>
      </c>
      <c r="N63" s="337">
        <f t="shared" si="26"/>
        <v>0</v>
      </c>
      <c r="O63" s="338" t="str">
        <f t="shared" si="26"/>
        <v>0.00</v>
      </c>
      <c r="P63" s="272"/>
      <c r="Q63" s="272"/>
      <c r="R63" s="272"/>
      <c r="S63" s="272"/>
      <c r="T63" s="272"/>
      <c r="U63" s="272"/>
      <c r="V63" s="272"/>
      <c r="W63" s="272"/>
      <c r="X63" s="272"/>
      <c r="Y63" s="272"/>
      <c r="Z63" s="272"/>
    </row>
    <row r="64" spans="1:26" ht="15.75" customHeight="1">
      <c r="A64" s="339">
        <v>2</v>
      </c>
      <c r="B64" s="340">
        <v>1</v>
      </c>
      <c r="C64" s="340">
        <v>5</v>
      </c>
      <c r="D64" s="340">
        <v>3</v>
      </c>
      <c r="E64" s="340" t="s">
        <v>517</v>
      </c>
      <c r="F64" s="339" t="s">
        <v>563</v>
      </c>
      <c r="G64" s="341"/>
      <c r="H64" s="341"/>
      <c r="I64" s="341"/>
      <c r="J64" s="341"/>
      <c r="K64" s="341"/>
      <c r="L64" s="341"/>
      <c r="M64" s="341"/>
      <c r="N64" s="341">
        <f>SUBTOTAL(9,G64:M64)</f>
        <v>0</v>
      </c>
      <c r="O64" s="342" t="str">
        <f>IFERROR(N64/$N$18*100,"0.00")</f>
        <v>0.00</v>
      </c>
      <c r="P64" s="272"/>
      <c r="Q64" s="272"/>
      <c r="R64" s="272"/>
      <c r="S64" s="272"/>
      <c r="T64" s="272"/>
      <c r="U64" s="272"/>
      <c r="V64" s="272"/>
      <c r="W64" s="272"/>
      <c r="X64" s="272"/>
      <c r="Y64" s="272"/>
      <c r="Z64" s="272"/>
    </row>
    <row r="65" spans="1:26" ht="15.75" customHeight="1">
      <c r="A65" s="335">
        <v>2</v>
      </c>
      <c r="B65" s="336">
        <v>1</v>
      </c>
      <c r="C65" s="336">
        <v>5</v>
      </c>
      <c r="D65" s="336">
        <v>4</v>
      </c>
      <c r="E65" s="336"/>
      <c r="F65" s="335" t="s">
        <v>564</v>
      </c>
      <c r="G65" s="337">
        <f t="shared" ref="G65:O65" si="27">G66</f>
        <v>0</v>
      </c>
      <c r="H65" s="337">
        <f t="shared" si="27"/>
        <v>0</v>
      </c>
      <c r="I65" s="337">
        <f t="shared" si="27"/>
        <v>0</v>
      </c>
      <c r="J65" s="337">
        <f t="shared" si="27"/>
        <v>0</v>
      </c>
      <c r="K65" s="337">
        <f t="shared" si="27"/>
        <v>0</v>
      </c>
      <c r="L65" s="337">
        <f t="shared" si="27"/>
        <v>0</v>
      </c>
      <c r="M65" s="337">
        <f t="shared" si="27"/>
        <v>0</v>
      </c>
      <c r="N65" s="337">
        <f t="shared" si="27"/>
        <v>0</v>
      </c>
      <c r="O65" s="338" t="str">
        <f t="shared" si="27"/>
        <v>0.00</v>
      </c>
      <c r="P65" s="272"/>
      <c r="Q65" s="272"/>
      <c r="R65" s="272"/>
      <c r="S65" s="272"/>
      <c r="T65" s="272"/>
      <c r="U65" s="272"/>
      <c r="V65" s="272"/>
      <c r="W65" s="272"/>
      <c r="X65" s="272"/>
      <c r="Y65" s="272"/>
      <c r="Z65" s="272"/>
    </row>
    <row r="66" spans="1:26" ht="15.75" customHeight="1">
      <c r="A66" s="339">
        <v>2</v>
      </c>
      <c r="B66" s="340">
        <v>1</v>
      </c>
      <c r="C66" s="340">
        <v>5</v>
      </c>
      <c r="D66" s="340">
        <v>4</v>
      </c>
      <c r="E66" s="340" t="s">
        <v>517</v>
      </c>
      <c r="F66" s="339" t="s">
        <v>564</v>
      </c>
      <c r="G66" s="341"/>
      <c r="H66" s="341"/>
      <c r="I66" s="341"/>
      <c r="J66" s="341"/>
      <c r="K66" s="341"/>
      <c r="L66" s="341"/>
      <c r="M66" s="341"/>
      <c r="N66" s="341">
        <f>SUBTOTAL(9,G66:M66)</f>
        <v>0</v>
      </c>
      <c r="O66" s="342" t="str">
        <f>IFERROR(N66/$N$18*100,"0.00")</f>
        <v>0.00</v>
      </c>
      <c r="P66" s="272"/>
      <c r="Q66" s="272"/>
      <c r="R66" s="272"/>
      <c r="S66" s="272"/>
      <c r="T66" s="272"/>
      <c r="U66" s="272"/>
      <c r="V66" s="272"/>
      <c r="W66" s="272"/>
      <c r="X66" s="272"/>
      <c r="Y66" s="272"/>
      <c r="Z66" s="272"/>
    </row>
    <row r="67" spans="1:26" ht="15.75" customHeight="1">
      <c r="A67" s="328">
        <v>2</v>
      </c>
      <c r="B67" s="329">
        <v>2</v>
      </c>
      <c r="C67" s="330"/>
      <c r="D67" s="330"/>
      <c r="E67" s="330"/>
      <c r="F67" s="328" t="s">
        <v>565</v>
      </c>
      <c r="G67" s="331">
        <f t="shared" ref="G67:O67" si="28">+G68+G82+G87+G92+G99+G116+G125+G143</f>
        <v>0</v>
      </c>
      <c r="H67" s="331">
        <f t="shared" si="28"/>
        <v>0</v>
      </c>
      <c r="I67" s="331">
        <f t="shared" si="28"/>
        <v>0</v>
      </c>
      <c r="J67" s="331">
        <f t="shared" si="28"/>
        <v>0</v>
      </c>
      <c r="K67" s="331">
        <f t="shared" si="28"/>
        <v>0</v>
      </c>
      <c r="L67" s="331">
        <f t="shared" si="28"/>
        <v>0</v>
      </c>
      <c r="M67" s="331">
        <f t="shared" si="28"/>
        <v>0</v>
      </c>
      <c r="N67" s="331">
        <f t="shared" si="28"/>
        <v>0</v>
      </c>
      <c r="O67" s="331">
        <f t="shared" si="28"/>
        <v>0</v>
      </c>
      <c r="P67" s="272"/>
      <c r="Q67" s="272"/>
      <c r="R67" s="272"/>
      <c r="S67" s="272"/>
      <c r="T67" s="272"/>
      <c r="U67" s="272"/>
      <c r="V67" s="272"/>
      <c r="W67" s="272"/>
      <c r="X67" s="272"/>
      <c r="Y67" s="272"/>
      <c r="Z67" s="272"/>
    </row>
    <row r="68" spans="1:26" ht="15.75" customHeight="1">
      <c r="A68" s="332">
        <v>2</v>
      </c>
      <c r="B68" s="333">
        <v>2</v>
      </c>
      <c r="C68" s="333">
        <v>1</v>
      </c>
      <c r="D68" s="333"/>
      <c r="E68" s="333"/>
      <c r="F68" s="332" t="s">
        <v>566</v>
      </c>
      <c r="G68" s="334">
        <f t="shared" ref="G68:O68" si="29">+G69+G71+G73+G75+G78+G80</f>
        <v>0</v>
      </c>
      <c r="H68" s="334">
        <f t="shared" si="29"/>
        <v>0</v>
      </c>
      <c r="I68" s="334">
        <f t="shared" si="29"/>
        <v>0</v>
      </c>
      <c r="J68" s="334">
        <f t="shared" si="29"/>
        <v>0</v>
      </c>
      <c r="K68" s="334">
        <f t="shared" si="29"/>
        <v>0</v>
      </c>
      <c r="L68" s="334">
        <f t="shared" si="29"/>
        <v>0</v>
      </c>
      <c r="M68" s="334">
        <f t="shared" si="29"/>
        <v>0</v>
      </c>
      <c r="N68" s="334">
        <f t="shared" si="29"/>
        <v>0</v>
      </c>
      <c r="O68" s="334">
        <f t="shared" si="29"/>
        <v>0</v>
      </c>
      <c r="P68" s="272"/>
      <c r="Q68" s="272"/>
      <c r="R68" s="272"/>
      <c r="S68" s="272"/>
      <c r="T68" s="272"/>
      <c r="U68" s="272"/>
      <c r="V68" s="272"/>
      <c r="W68" s="272"/>
      <c r="X68" s="272"/>
      <c r="Y68" s="272"/>
      <c r="Z68" s="272"/>
    </row>
    <row r="69" spans="1:26" ht="15.75" customHeight="1">
      <c r="A69" s="335">
        <v>2</v>
      </c>
      <c r="B69" s="336">
        <v>2</v>
      </c>
      <c r="C69" s="336">
        <v>1</v>
      </c>
      <c r="D69" s="336">
        <v>2</v>
      </c>
      <c r="E69" s="336"/>
      <c r="F69" s="335" t="s">
        <v>567</v>
      </c>
      <c r="G69" s="337">
        <f t="shared" ref="G69:O69" si="30">G70</f>
        <v>0</v>
      </c>
      <c r="H69" s="337">
        <f t="shared" si="30"/>
        <v>0</v>
      </c>
      <c r="I69" s="337">
        <f t="shared" si="30"/>
        <v>0</v>
      </c>
      <c r="J69" s="337">
        <f t="shared" si="30"/>
        <v>0</v>
      </c>
      <c r="K69" s="337">
        <f t="shared" si="30"/>
        <v>0</v>
      </c>
      <c r="L69" s="337">
        <f t="shared" si="30"/>
        <v>0</v>
      </c>
      <c r="M69" s="337">
        <f t="shared" si="30"/>
        <v>0</v>
      </c>
      <c r="N69" s="337">
        <f t="shared" si="30"/>
        <v>0</v>
      </c>
      <c r="O69" s="338" t="str">
        <f t="shared" si="30"/>
        <v>0.00</v>
      </c>
      <c r="P69" s="272"/>
      <c r="Q69" s="272"/>
      <c r="R69" s="272"/>
      <c r="S69" s="272"/>
      <c r="T69" s="272"/>
      <c r="U69" s="272"/>
      <c r="V69" s="272"/>
      <c r="W69" s="272"/>
      <c r="X69" s="272"/>
      <c r="Y69" s="272"/>
      <c r="Z69" s="272"/>
    </row>
    <row r="70" spans="1:26" ht="15.75" customHeight="1">
      <c r="A70" s="344">
        <v>2</v>
      </c>
      <c r="B70" s="340">
        <v>2</v>
      </c>
      <c r="C70" s="340">
        <v>1</v>
      </c>
      <c r="D70" s="340">
        <v>2</v>
      </c>
      <c r="E70" s="340" t="s">
        <v>517</v>
      </c>
      <c r="F70" s="344" t="s">
        <v>567</v>
      </c>
      <c r="G70" s="341"/>
      <c r="H70" s="341"/>
      <c r="I70" s="341"/>
      <c r="J70" s="341"/>
      <c r="K70" s="341"/>
      <c r="L70" s="341"/>
      <c r="M70" s="341"/>
      <c r="N70" s="341">
        <f>SUBTOTAL(9,G70:M70)</f>
        <v>0</v>
      </c>
      <c r="O70" s="342" t="str">
        <f>IFERROR(N70/$N$18*100,"0.00")</f>
        <v>0.00</v>
      </c>
      <c r="P70" s="272"/>
      <c r="Q70" s="272"/>
      <c r="R70" s="272"/>
      <c r="S70" s="272"/>
      <c r="T70" s="272"/>
      <c r="U70" s="272"/>
      <c r="V70" s="272"/>
      <c r="W70" s="272"/>
      <c r="X70" s="272"/>
      <c r="Y70" s="272"/>
      <c r="Z70" s="272"/>
    </row>
    <row r="71" spans="1:26" ht="15.75" customHeight="1">
      <c r="A71" s="335">
        <v>2</v>
      </c>
      <c r="B71" s="336">
        <v>2</v>
      </c>
      <c r="C71" s="336">
        <v>1</v>
      </c>
      <c r="D71" s="336">
        <v>3</v>
      </c>
      <c r="E71" s="336"/>
      <c r="F71" s="335" t="s">
        <v>568</v>
      </c>
      <c r="G71" s="337">
        <f t="shared" ref="G71:O71" si="31">G72</f>
        <v>0</v>
      </c>
      <c r="H71" s="337">
        <f t="shared" si="31"/>
        <v>0</v>
      </c>
      <c r="I71" s="337">
        <f t="shared" si="31"/>
        <v>0</v>
      </c>
      <c r="J71" s="337">
        <f t="shared" si="31"/>
        <v>0</v>
      </c>
      <c r="K71" s="337">
        <f t="shared" si="31"/>
        <v>0</v>
      </c>
      <c r="L71" s="337">
        <f t="shared" si="31"/>
        <v>0</v>
      </c>
      <c r="M71" s="337">
        <f t="shared" si="31"/>
        <v>0</v>
      </c>
      <c r="N71" s="337">
        <f t="shared" si="31"/>
        <v>0</v>
      </c>
      <c r="O71" s="338" t="str">
        <f t="shared" si="31"/>
        <v>0.00</v>
      </c>
      <c r="P71" s="272"/>
      <c r="Q71" s="272"/>
      <c r="R71" s="272"/>
      <c r="S71" s="272"/>
      <c r="T71" s="272"/>
      <c r="U71" s="272"/>
      <c r="V71" s="272"/>
      <c r="W71" s="272"/>
      <c r="X71" s="272"/>
      <c r="Y71" s="272"/>
      <c r="Z71" s="272"/>
    </row>
    <row r="72" spans="1:26" ht="15.75" customHeight="1">
      <c r="A72" s="339">
        <v>2</v>
      </c>
      <c r="B72" s="340">
        <v>2</v>
      </c>
      <c r="C72" s="340">
        <v>1</v>
      </c>
      <c r="D72" s="340">
        <v>3</v>
      </c>
      <c r="E72" s="340" t="s">
        <v>517</v>
      </c>
      <c r="F72" s="339" t="s">
        <v>568</v>
      </c>
      <c r="G72" s="341"/>
      <c r="H72" s="341"/>
      <c r="I72" s="341"/>
      <c r="J72" s="341"/>
      <c r="K72" s="341"/>
      <c r="L72" s="341"/>
      <c r="M72" s="341"/>
      <c r="N72" s="341">
        <f>SUBTOTAL(9,G72:M72)</f>
        <v>0</v>
      </c>
      <c r="O72" s="342" t="str">
        <f>IFERROR(N72/$N$18*100,"0.00")</f>
        <v>0.00</v>
      </c>
      <c r="P72" s="272"/>
      <c r="Q72" s="272"/>
      <c r="R72" s="272"/>
      <c r="S72" s="272"/>
      <c r="T72" s="272"/>
      <c r="U72" s="272"/>
      <c r="V72" s="272"/>
      <c r="W72" s="272"/>
      <c r="X72" s="272"/>
      <c r="Y72" s="272"/>
      <c r="Z72" s="272"/>
    </row>
    <row r="73" spans="1:26" ht="15.75" customHeight="1">
      <c r="A73" s="335">
        <v>2</v>
      </c>
      <c r="B73" s="336">
        <v>2</v>
      </c>
      <c r="C73" s="336">
        <v>1</v>
      </c>
      <c r="D73" s="336">
        <v>5</v>
      </c>
      <c r="E73" s="336"/>
      <c r="F73" s="335" t="s">
        <v>569</v>
      </c>
      <c r="G73" s="337">
        <f t="shared" ref="G73:O73" si="32">G74</f>
        <v>0</v>
      </c>
      <c r="H73" s="337">
        <f t="shared" si="32"/>
        <v>0</v>
      </c>
      <c r="I73" s="337">
        <f t="shared" si="32"/>
        <v>0</v>
      </c>
      <c r="J73" s="337">
        <f t="shared" si="32"/>
        <v>0</v>
      </c>
      <c r="K73" s="337">
        <f t="shared" si="32"/>
        <v>0</v>
      </c>
      <c r="L73" s="337">
        <f t="shared" si="32"/>
        <v>0</v>
      </c>
      <c r="M73" s="337">
        <f t="shared" si="32"/>
        <v>0</v>
      </c>
      <c r="N73" s="337">
        <f t="shared" si="32"/>
        <v>0</v>
      </c>
      <c r="O73" s="338" t="str">
        <f t="shared" si="32"/>
        <v>0.00</v>
      </c>
      <c r="P73" s="272"/>
      <c r="Q73" s="272"/>
      <c r="R73" s="272"/>
      <c r="S73" s="272"/>
      <c r="T73" s="272"/>
      <c r="U73" s="272"/>
      <c r="V73" s="272"/>
      <c r="W73" s="272"/>
      <c r="X73" s="272"/>
      <c r="Y73" s="272"/>
      <c r="Z73" s="272"/>
    </row>
    <row r="74" spans="1:26" ht="15.75" customHeight="1">
      <c r="A74" s="344">
        <v>2</v>
      </c>
      <c r="B74" s="340">
        <v>2</v>
      </c>
      <c r="C74" s="340">
        <v>1</v>
      </c>
      <c r="D74" s="340">
        <v>5</v>
      </c>
      <c r="E74" s="340" t="s">
        <v>517</v>
      </c>
      <c r="F74" s="344" t="s">
        <v>569</v>
      </c>
      <c r="G74" s="341"/>
      <c r="H74" s="341"/>
      <c r="I74" s="341"/>
      <c r="J74" s="341"/>
      <c r="K74" s="341"/>
      <c r="L74" s="341"/>
      <c r="M74" s="341"/>
      <c r="N74" s="341">
        <f>SUBTOTAL(9,G74:M74)</f>
        <v>0</v>
      </c>
      <c r="O74" s="342" t="str">
        <f>IFERROR(N74/$N$18*100,"0.00")</f>
        <v>0.00</v>
      </c>
      <c r="P74" s="272"/>
      <c r="Q74" s="272"/>
      <c r="R74" s="272"/>
      <c r="S74" s="272"/>
      <c r="T74" s="272"/>
      <c r="U74" s="272"/>
      <c r="V74" s="272"/>
      <c r="W74" s="272"/>
      <c r="X74" s="272"/>
      <c r="Y74" s="272"/>
      <c r="Z74" s="272"/>
    </row>
    <row r="75" spans="1:26" ht="15.75" customHeight="1">
      <c r="A75" s="335">
        <v>2</v>
      </c>
      <c r="B75" s="336">
        <v>2</v>
      </c>
      <c r="C75" s="336">
        <v>1</v>
      </c>
      <c r="D75" s="336">
        <v>6</v>
      </c>
      <c r="E75" s="336"/>
      <c r="F75" s="335" t="s">
        <v>570</v>
      </c>
      <c r="G75" s="337">
        <f t="shared" ref="G75:O75" si="33">G76+G77</f>
        <v>0</v>
      </c>
      <c r="H75" s="337">
        <f t="shared" si="33"/>
        <v>0</v>
      </c>
      <c r="I75" s="337">
        <f t="shared" si="33"/>
        <v>0</v>
      </c>
      <c r="J75" s="337">
        <f t="shared" si="33"/>
        <v>0</v>
      </c>
      <c r="K75" s="337">
        <f t="shared" si="33"/>
        <v>0</v>
      </c>
      <c r="L75" s="337">
        <f t="shared" si="33"/>
        <v>0</v>
      </c>
      <c r="M75" s="337">
        <f t="shared" si="33"/>
        <v>0</v>
      </c>
      <c r="N75" s="337">
        <f t="shared" si="33"/>
        <v>0</v>
      </c>
      <c r="O75" s="338">
        <f t="shared" si="33"/>
        <v>0</v>
      </c>
      <c r="P75" s="272"/>
      <c r="Q75" s="272"/>
      <c r="R75" s="272"/>
      <c r="S75" s="272"/>
      <c r="T75" s="272"/>
      <c r="U75" s="272"/>
      <c r="V75" s="272"/>
      <c r="W75" s="272"/>
      <c r="X75" s="272"/>
      <c r="Y75" s="272"/>
      <c r="Z75" s="272"/>
    </row>
    <row r="76" spans="1:26" ht="15.75" customHeight="1">
      <c r="A76" s="344">
        <v>2</v>
      </c>
      <c r="B76" s="340">
        <v>2</v>
      </c>
      <c r="C76" s="340">
        <v>1</v>
      </c>
      <c r="D76" s="340">
        <v>6</v>
      </c>
      <c r="E76" s="340" t="s">
        <v>517</v>
      </c>
      <c r="F76" s="344" t="s">
        <v>571</v>
      </c>
      <c r="G76" s="341"/>
      <c r="H76" s="341"/>
      <c r="I76" s="341"/>
      <c r="J76" s="341"/>
      <c r="K76" s="341"/>
      <c r="L76" s="341"/>
      <c r="M76" s="341"/>
      <c r="N76" s="341">
        <f t="shared" ref="N76:N77" si="34">SUBTOTAL(9,G76:M76)</f>
        <v>0</v>
      </c>
      <c r="O76" s="342" t="str">
        <f t="shared" ref="O76:O77" si="35">IFERROR(N76/$N$18*100,"0.00")</f>
        <v>0.00</v>
      </c>
      <c r="P76" s="272"/>
      <c r="Q76" s="272"/>
      <c r="R76" s="272"/>
      <c r="S76" s="272"/>
      <c r="T76" s="272"/>
      <c r="U76" s="272"/>
      <c r="V76" s="272"/>
      <c r="W76" s="272"/>
      <c r="X76" s="272"/>
      <c r="Y76" s="272"/>
      <c r="Z76" s="272"/>
    </row>
    <row r="77" spans="1:26" ht="15.75" customHeight="1">
      <c r="A77" s="344">
        <v>2</v>
      </c>
      <c r="B77" s="340">
        <v>2</v>
      </c>
      <c r="C77" s="340">
        <v>1</v>
      </c>
      <c r="D77" s="340">
        <v>6</v>
      </c>
      <c r="E77" s="340" t="s">
        <v>519</v>
      </c>
      <c r="F77" s="344" t="s">
        <v>572</v>
      </c>
      <c r="G77" s="341"/>
      <c r="H77" s="341"/>
      <c r="I77" s="341"/>
      <c r="J77" s="341"/>
      <c r="K77" s="341"/>
      <c r="L77" s="341"/>
      <c r="M77" s="341"/>
      <c r="N77" s="341">
        <f t="shared" si="34"/>
        <v>0</v>
      </c>
      <c r="O77" s="342" t="str">
        <f t="shared" si="35"/>
        <v>0.00</v>
      </c>
      <c r="P77" s="272"/>
      <c r="Q77" s="272"/>
      <c r="R77" s="272"/>
      <c r="S77" s="272"/>
      <c r="T77" s="272"/>
      <c r="U77" s="272"/>
      <c r="V77" s="272"/>
      <c r="W77" s="272"/>
      <c r="X77" s="272"/>
      <c r="Y77" s="272"/>
      <c r="Z77" s="272"/>
    </row>
    <row r="78" spans="1:26" ht="15.75" customHeight="1">
      <c r="A78" s="335">
        <v>2</v>
      </c>
      <c r="B78" s="336">
        <v>2</v>
      </c>
      <c r="C78" s="336">
        <v>1</v>
      </c>
      <c r="D78" s="336">
        <v>7</v>
      </c>
      <c r="E78" s="336"/>
      <c r="F78" s="335" t="s">
        <v>573</v>
      </c>
      <c r="G78" s="337">
        <f t="shared" ref="G78:O78" si="36">G79</f>
        <v>0</v>
      </c>
      <c r="H78" s="337">
        <f t="shared" si="36"/>
        <v>0</v>
      </c>
      <c r="I78" s="337">
        <f t="shared" si="36"/>
        <v>0</v>
      </c>
      <c r="J78" s="337">
        <f t="shared" si="36"/>
        <v>0</v>
      </c>
      <c r="K78" s="337">
        <f t="shared" si="36"/>
        <v>0</v>
      </c>
      <c r="L78" s="337">
        <f t="shared" si="36"/>
        <v>0</v>
      </c>
      <c r="M78" s="337">
        <f t="shared" si="36"/>
        <v>0</v>
      </c>
      <c r="N78" s="337">
        <f t="shared" si="36"/>
        <v>0</v>
      </c>
      <c r="O78" s="338" t="str">
        <f t="shared" si="36"/>
        <v>0.00</v>
      </c>
      <c r="P78" s="272"/>
      <c r="Q78" s="272"/>
      <c r="R78" s="272"/>
      <c r="S78" s="272"/>
      <c r="T78" s="272"/>
      <c r="U78" s="272"/>
      <c r="V78" s="272"/>
      <c r="W78" s="272"/>
      <c r="X78" s="272"/>
      <c r="Y78" s="272"/>
      <c r="Z78" s="272"/>
    </row>
    <row r="79" spans="1:26" ht="15.75" customHeight="1">
      <c r="A79" s="344">
        <v>2</v>
      </c>
      <c r="B79" s="340">
        <v>2</v>
      </c>
      <c r="C79" s="340">
        <v>1</v>
      </c>
      <c r="D79" s="340">
        <v>7</v>
      </c>
      <c r="E79" s="340" t="s">
        <v>517</v>
      </c>
      <c r="F79" s="344" t="s">
        <v>573</v>
      </c>
      <c r="G79" s="341"/>
      <c r="H79" s="341"/>
      <c r="I79" s="341"/>
      <c r="J79" s="341"/>
      <c r="K79" s="341"/>
      <c r="L79" s="341"/>
      <c r="M79" s="341"/>
      <c r="N79" s="341">
        <f>SUBTOTAL(9,G79:M79)</f>
        <v>0</v>
      </c>
      <c r="O79" s="342" t="str">
        <f>IFERROR(N79/$N$18*100,"0.00")</f>
        <v>0.00</v>
      </c>
      <c r="P79" s="272"/>
      <c r="Q79" s="272"/>
      <c r="R79" s="272"/>
      <c r="S79" s="272"/>
      <c r="T79" s="272"/>
      <c r="U79" s="272"/>
      <c r="V79" s="272"/>
      <c r="W79" s="272"/>
      <c r="X79" s="272"/>
      <c r="Y79" s="272"/>
      <c r="Z79" s="272"/>
    </row>
    <row r="80" spans="1:26" ht="15.75" customHeight="1">
      <c r="A80" s="335">
        <v>2</v>
      </c>
      <c r="B80" s="336">
        <v>2</v>
      </c>
      <c r="C80" s="336">
        <v>1</v>
      </c>
      <c r="D80" s="336">
        <v>8</v>
      </c>
      <c r="E80" s="336"/>
      <c r="F80" s="335" t="s">
        <v>574</v>
      </c>
      <c r="G80" s="337">
        <f t="shared" ref="G80:O80" si="37">G81</f>
        <v>0</v>
      </c>
      <c r="H80" s="337">
        <f t="shared" si="37"/>
        <v>0</v>
      </c>
      <c r="I80" s="337">
        <f t="shared" si="37"/>
        <v>0</v>
      </c>
      <c r="J80" s="337">
        <f t="shared" si="37"/>
        <v>0</v>
      </c>
      <c r="K80" s="337">
        <f t="shared" si="37"/>
        <v>0</v>
      </c>
      <c r="L80" s="337">
        <f t="shared" si="37"/>
        <v>0</v>
      </c>
      <c r="M80" s="337">
        <f t="shared" si="37"/>
        <v>0</v>
      </c>
      <c r="N80" s="337">
        <f t="shared" si="37"/>
        <v>0</v>
      </c>
      <c r="O80" s="338" t="str">
        <f t="shared" si="37"/>
        <v>0.00</v>
      </c>
      <c r="P80" s="272"/>
      <c r="Q80" s="272"/>
      <c r="R80" s="272"/>
      <c r="S80" s="272"/>
      <c r="T80" s="272"/>
      <c r="U80" s="272"/>
      <c r="V80" s="272"/>
      <c r="W80" s="272"/>
      <c r="X80" s="272"/>
      <c r="Y80" s="272"/>
      <c r="Z80" s="272"/>
    </row>
    <row r="81" spans="1:26" ht="15.75" customHeight="1">
      <c r="A81" s="339">
        <v>2</v>
      </c>
      <c r="B81" s="340">
        <v>2</v>
      </c>
      <c r="C81" s="340">
        <v>1</v>
      </c>
      <c r="D81" s="340">
        <v>8</v>
      </c>
      <c r="E81" s="340" t="s">
        <v>517</v>
      </c>
      <c r="F81" s="339" t="s">
        <v>574</v>
      </c>
      <c r="G81" s="341"/>
      <c r="H81" s="341"/>
      <c r="I81" s="341"/>
      <c r="J81" s="341"/>
      <c r="K81" s="341"/>
      <c r="L81" s="341"/>
      <c r="M81" s="341"/>
      <c r="N81" s="341">
        <f>SUBTOTAL(9,G81:M81)</f>
        <v>0</v>
      </c>
      <c r="O81" s="342" t="str">
        <f>IFERROR(N81/$N$18*100,"0.00")</f>
        <v>0.00</v>
      </c>
      <c r="P81" s="272"/>
      <c r="Q81" s="272"/>
      <c r="R81" s="272"/>
      <c r="S81" s="272"/>
      <c r="T81" s="272"/>
      <c r="U81" s="272"/>
      <c r="V81" s="272"/>
      <c r="W81" s="272"/>
      <c r="X81" s="272"/>
      <c r="Y81" s="272"/>
      <c r="Z81" s="272"/>
    </row>
    <row r="82" spans="1:26" ht="15.75" customHeight="1">
      <c r="A82" s="332">
        <v>2</v>
      </c>
      <c r="B82" s="333">
        <v>2</v>
      </c>
      <c r="C82" s="333">
        <v>2</v>
      </c>
      <c r="D82" s="333"/>
      <c r="E82" s="333"/>
      <c r="F82" s="332" t="s">
        <v>575</v>
      </c>
      <c r="G82" s="334">
        <f t="shared" ref="G82:O82" si="38">+G83+G85</f>
        <v>0</v>
      </c>
      <c r="H82" s="334">
        <f t="shared" si="38"/>
        <v>0</v>
      </c>
      <c r="I82" s="334">
        <f t="shared" si="38"/>
        <v>0</v>
      </c>
      <c r="J82" s="334">
        <f t="shared" si="38"/>
        <v>0</v>
      </c>
      <c r="K82" s="334">
        <f t="shared" si="38"/>
        <v>0</v>
      </c>
      <c r="L82" s="334">
        <f t="shared" si="38"/>
        <v>0</v>
      </c>
      <c r="M82" s="334">
        <f t="shared" si="38"/>
        <v>0</v>
      </c>
      <c r="N82" s="334">
        <f t="shared" si="38"/>
        <v>0</v>
      </c>
      <c r="O82" s="334">
        <f t="shared" si="38"/>
        <v>0</v>
      </c>
      <c r="P82" s="272"/>
      <c r="Q82" s="272"/>
      <c r="R82" s="272"/>
      <c r="S82" s="272"/>
      <c r="T82" s="272"/>
      <c r="U82" s="272"/>
      <c r="V82" s="272"/>
      <c r="W82" s="272"/>
      <c r="X82" s="272"/>
      <c r="Y82" s="272"/>
      <c r="Z82" s="272"/>
    </row>
    <row r="83" spans="1:26" ht="15.75" customHeight="1">
      <c r="A83" s="335">
        <v>2</v>
      </c>
      <c r="B83" s="336">
        <v>2</v>
      </c>
      <c r="C83" s="336">
        <v>2</v>
      </c>
      <c r="D83" s="336">
        <v>1</v>
      </c>
      <c r="E83" s="336"/>
      <c r="F83" s="335" t="s">
        <v>576</v>
      </c>
      <c r="G83" s="337">
        <f t="shared" ref="G83:O83" si="39">G84</f>
        <v>0</v>
      </c>
      <c r="H83" s="337">
        <f t="shared" si="39"/>
        <v>0</v>
      </c>
      <c r="I83" s="337">
        <f t="shared" si="39"/>
        <v>0</v>
      </c>
      <c r="J83" s="337">
        <f t="shared" si="39"/>
        <v>0</v>
      </c>
      <c r="K83" s="337">
        <f t="shared" si="39"/>
        <v>0</v>
      </c>
      <c r="L83" s="337">
        <f t="shared" si="39"/>
        <v>0</v>
      </c>
      <c r="M83" s="337">
        <f t="shared" si="39"/>
        <v>0</v>
      </c>
      <c r="N83" s="337">
        <f t="shared" si="39"/>
        <v>0</v>
      </c>
      <c r="O83" s="338" t="str">
        <f t="shared" si="39"/>
        <v>0.00</v>
      </c>
      <c r="P83" s="272"/>
      <c r="Q83" s="272"/>
      <c r="R83" s="272"/>
      <c r="S83" s="272"/>
      <c r="T83" s="272"/>
      <c r="U83" s="272"/>
      <c r="V83" s="272"/>
      <c r="W83" s="272"/>
      <c r="X83" s="272"/>
      <c r="Y83" s="272"/>
      <c r="Z83" s="272"/>
    </row>
    <row r="84" spans="1:26" ht="15.75" customHeight="1">
      <c r="A84" s="339">
        <v>2</v>
      </c>
      <c r="B84" s="340">
        <v>2</v>
      </c>
      <c r="C84" s="340">
        <v>2</v>
      </c>
      <c r="D84" s="340">
        <v>1</v>
      </c>
      <c r="E84" s="340" t="s">
        <v>517</v>
      </c>
      <c r="F84" s="339" t="s">
        <v>576</v>
      </c>
      <c r="G84" s="341"/>
      <c r="H84" s="341"/>
      <c r="I84" s="341"/>
      <c r="J84" s="341"/>
      <c r="K84" s="341"/>
      <c r="L84" s="341"/>
      <c r="M84" s="341"/>
      <c r="N84" s="341">
        <f>SUBTOTAL(9,G84:M84)</f>
        <v>0</v>
      </c>
      <c r="O84" s="342" t="str">
        <f>IFERROR(N84/$N$18*100,"0.00")</f>
        <v>0.00</v>
      </c>
      <c r="P84" s="272"/>
      <c r="Q84" s="272"/>
      <c r="R84" s="272"/>
      <c r="S84" s="272"/>
      <c r="T84" s="272"/>
      <c r="U84" s="272"/>
      <c r="V84" s="272"/>
      <c r="W84" s="272"/>
      <c r="X84" s="272"/>
      <c r="Y84" s="272"/>
      <c r="Z84" s="272"/>
    </row>
    <row r="85" spans="1:26" ht="15.75" customHeight="1">
      <c r="A85" s="335">
        <v>2</v>
      </c>
      <c r="B85" s="336">
        <v>2</v>
      </c>
      <c r="C85" s="336">
        <v>2</v>
      </c>
      <c r="D85" s="336">
        <v>2</v>
      </c>
      <c r="E85" s="336"/>
      <c r="F85" s="335" t="s">
        <v>577</v>
      </c>
      <c r="G85" s="337">
        <f t="shared" ref="G85:O85" si="40">G86</f>
        <v>0</v>
      </c>
      <c r="H85" s="337">
        <f t="shared" si="40"/>
        <v>0</v>
      </c>
      <c r="I85" s="337">
        <f t="shared" si="40"/>
        <v>0</v>
      </c>
      <c r="J85" s="337">
        <f t="shared" si="40"/>
        <v>0</v>
      </c>
      <c r="K85" s="337">
        <f t="shared" si="40"/>
        <v>0</v>
      </c>
      <c r="L85" s="337">
        <f t="shared" si="40"/>
        <v>0</v>
      </c>
      <c r="M85" s="337">
        <f t="shared" si="40"/>
        <v>0</v>
      </c>
      <c r="N85" s="337">
        <f t="shared" si="40"/>
        <v>0</v>
      </c>
      <c r="O85" s="338" t="str">
        <f t="shared" si="40"/>
        <v>0.00</v>
      </c>
      <c r="P85" s="272"/>
      <c r="Q85" s="272"/>
      <c r="R85" s="272"/>
      <c r="S85" s="272"/>
      <c r="T85" s="272"/>
      <c r="U85" s="272"/>
      <c r="V85" s="272"/>
      <c r="W85" s="272"/>
      <c r="X85" s="272"/>
      <c r="Y85" s="272"/>
      <c r="Z85" s="272"/>
    </row>
    <row r="86" spans="1:26" ht="15.75" customHeight="1">
      <c r="A86" s="339">
        <v>2</v>
      </c>
      <c r="B86" s="340">
        <v>2</v>
      </c>
      <c r="C86" s="340">
        <v>2</v>
      </c>
      <c r="D86" s="340">
        <v>2</v>
      </c>
      <c r="E86" s="340" t="s">
        <v>517</v>
      </c>
      <c r="F86" s="339" t="s">
        <v>577</v>
      </c>
      <c r="G86" s="341"/>
      <c r="H86" s="341"/>
      <c r="I86" s="341"/>
      <c r="J86" s="341"/>
      <c r="K86" s="341"/>
      <c r="L86" s="341"/>
      <c r="M86" s="341"/>
      <c r="N86" s="341">
        <f>SUBTOTAL(9,G86:M86)</f>
        <v>0</v>
      </c>
      <c r="O86" s="342" t="str">
        <f>IFERROR(N86/$N$18*100,"0.00")</f>
        <v>0.00</v>
      </c>
      <c r="P86" s="272"/>
      <c r="Q86" s="272"/>
      <c r="R86" s="272"/>
      <c r="S86" s="272"/>
      <c r="T86" s="272"/>
      <c r="U86" s="272"/>
      <c r="V86" s="272"/>
      <c r="W86" s="272"/>
      <c r="X86" s="272"/>
      <c r="Y86" s="272"/>
      <c r="Z86" s="272"/>
    </row>
    <row r="87" spans="1:26" ht="15.75" customHeight="1">
      <c r="A87" s="332">
        <v>2</v>
      </c>
      <c r="B87" s="333">
        <v>2</v>
      </c>
      <c r="C87" s="333">
        <v>3</v>
      </c>
      <c r="D87" s="333"/>
      <c r="E87" s="333"/>
      <c r="F87" s="332" t="s">
        <v>578</v>
      </c>
      <c r="G87" s="334">
        <f t="shared" ref="G87:O87" si="41">+G88+G90</f>
        <v>0</v>
      </c>
      <c r="H87" s="334">
        <f t="shared" si="41"/>
        <v>0</v>
      </c>
      <c r="I87" s="334">
        <f t="shared" si="41"/>
        <v>0</v>
      </c>
      <c r="J87" s="334">
        <f t="shared" si="41"/>
        <v>0</v>
      </c>
      <c r="K87" s="334">
        <f t="shared" si="41"/>
        <v>0</v>
      </c>
      <c r="L87" s="334">
        <f t="shared" si="41"/>
        <v>0</v>
      </c>
      <c r="M87" s="334">
        <f t="shared" si="41"/>
        <v>0</v>
      </c>
      <c r="N87" s="334">
        <f t="shared" si="41"/>
        <v>0</v>
      </c>
      <c r="O87" s="334">
        <f t="shared" si="41"/>
        <v>0</v>
      </c>
      <c r="P87" s="272"/>
      <c r="Q87" s="272"/>
      <c r="R87" s="272"/>
      <c r="S87" s="272"/>
      <c r="T87" s="272"/>
      <c r="U87" s="272"/>
      <c r="V87" s="272"/>
      <c r="W87" s="272"/>
      <c r="X87" s="272"/>
      <c r="Y87" s="272"/>
      <c r="Z87" s="272"/>
    </row>
    <row r="88" spans="1:26" ht="15.75" customHeight="1">
      <c r="A88" s="335">
        <v>2</v>
      </c>
      <c r="B88" s="336">
        <v>2</v>
      </c>
      <c r="C88" s="336">
        <v>3</v>
      </c>
      <c r="D88" s="336">
        <v>1</v>
      </c>
      <c r="E88" s="336"/>
      <c r="F88" s="335" t="s">
        <v>579</v>
      </c>
      <c r="G88" s="337">
        <f t="shared" ref="G88:O88" si="42">G89</f>
        <v>0</v>
      </c>
      <c r="H88" s="337">
        <f t="shared" si="42"/>
        <v>0</v>
      </c>
      <c r="I88" s="337">
        <f t="shared" si="42"/>
        <v>0</v>
      </c>
      <c r="J88" s="337">
        <f t="shared" si="42"/>
        <v>0</v>
      </c>
      <c r="K88" s="337">
        <f t="shared" si="42"/>
        <v>0</v>
      </c>
      <c r="L88" s="337">
        <f t="shared" si="42"/>
        <v>0</v>
      </c>
      <c r="M88" s="337">
        <f t="shared" si="42"/>
        <v>0</v>
      </c>
      <c r="N88" s="337">
        <f t="shared" si="42"/>
        <v>0</v>
      </c>
      <c r="O88" s="338" t="str">
        <f t="shared" si="42"/>
        <v>0.00</v>
      </c>
      <c r="P88" s="272"/>
      <c r="Q88" s="272"/>
      <c r="R88" s="272"/>
      <c r="S88" s="272"/>
      <c r="T88" s="272"/>
      <c r="U88" s="272"/>
      <c r="V88" s="272"/>
      <c r="W88" s="272"/>
      <c r="X88" s="272"/>
      <c r="Y88" s="272"/>
      <c r="Z88" s="272"/>
    </row>
    <row r="89" spans="1:26" ht="15.75" customHeight="1">
      <c r="A89" s="339">
        <v>2</v>
      </c>
      <c r="B89" s="340">
        <v>2</v>
      </c>
      <c r="C89" s="340">
        <v>3</v>
      </c>
      <c r="D89" s="340">
        <v>1</v>
      </c>
      <c r="E89" s="340" t="s">
        <v>517</v>
      </c>
      <c r="F89" s="339" t="s">
        <v>579</v>
      </c>
      <c r="G89" s="341"/>
      <c r="H89" s="341"/>
      <c r="I89" s="341"/>
      <c r="J89" s="341"/>
      <c r="K89" s="341"/>
      <c r="L89" s="341"/>
      <c r="M89" s="341"/>
      <c r="N89" s="341">
        <f>SUBTOTAL(9,G89:M89)</f>
        <v>0</v>
      </c>
      <c r="O89" s="342" t="str">
        <f>IFERROR(N89/$N$18*100,"0.00")</f>
        <v>0.00</v>
      </c>
      <c r="P89" s="272"/>
      <c r="Q89" s="272"/>
      <c r="R89" s="272"/>
      <c r="S89" s="272"/>
      <c r="T89" s="272"/>
      <c r="U89" s="272"/>
      <c r="V89" s="272"/>
      <c r="W89" s="272"/>
      <c r="X89" s="272"/>
      <c r="Y89" s="272"/>
      <c r="Z89" s="272"/>
    </row>
    <row r="90" spans="1:26" ht="15.75" customHeight="1">
      <c r="A90" s="335">
        <v>2</v>
      </c>
      <c r="B90" s="336">
        <v>2</v>
      </c>
      <c r="C90" s="336">
        <v>3</v>
      </c>
      <c r="D90" s="336">
        <v>2</v>
      </c>
      <c r="E90" s="336"/>
      <c r="F90" s="335" t="s">
        <v>580</v>
      </c>
      <c r="G90" s="337">
        <f t="shared" ref="G90:O90" si="43">G91</f>
        <v>0</v>
      </c>
      <c r="H90" s="337">
        <f t="shared" si="43"/>
        <v>0</v>
      </c>
      <c r="I90" s="337">
        <f t="shared" si="43"/>
        <v>0</v>
      </c>
      <c r="J90" s="337">
        <f t="shared" si="43"/>
        <v>0</v>
      </c>
      <c r="K90" s="337">
        <f t="shared" si="43"/>
        <v>0</v>
      </c>
      <c r="L90" s="337">
        <f t="shared" si="43"/>
        <v>0</v>
      </c>
      <c r="M90" s="337">
        <f t="shared" si="43"/>
        <v>0</v>
      </c>
      <c r="N90" s="337">
        <f t="shared" si="43"/>
        <v>0</v>
      </c>
      <c r="O90" s="338" t="str">
        <f t="shared" si="43"/>
        <v>0.00</v>
      </c>
      <c r="P90" s="272"/>
      <c r="Q90" s="272"/>
      <c r="R90" s="272"/>
      <c r="S90" s="272"/>
      <c r="T90" s="272"/>
      <c r="U90" s="272"/>
      <c r="V90" s="272"/>
      <c r="W90" s="272"/>
      <c r="X90" s="272"/>
      <c r="Y90" s="272"/>
      <c r="Z90" s="272"/>
    </row>
    <row r="91" spans="1:26" ht="15.75" customHeight="1">
      <c r="A91" s="344">
        <v>2</v>
      </c>
      <c r="B91" s="340">
        <v>2</v>
      </c>
      <c r="C91" s="340">
        <v>3</v>
      </c>
      <c r="D91" s="340">
        <v>2</v>
      </c>
      <c r="E91" s="340" t="s">
        <v>517</v>
      </c>
      <c r="F91" s="344" t="s">
        <v>580</v>
      </c>
      <c r="G91" s="341"/>
      <c r="H91" s="341"/>
      <c r="I91" s="341"/>
      <c r="J91" s="341"/>
      <c r="K91" s="341"/>
      <c r="L91" s="341"/>
      <c r="M91" s="341"/>
      <c r="N91" s="341">
        <f>SUBTOTAL(9,G91:M91)</f>
        <v>0</v>
      </c>
      <c r="O91" s="342" t="str">
        <f>IFERROR(N91/$N$18*100,"0.00")</f>
        <v>0.00</v>
      </c>
      <c r="P91" s="272"/>
      <c r="Q91" s="272"/>
      <c r="R91" s="272"/>
      <c r="S91" s="272"/>
      <c r="T91" s="272"/>
      <c r="U91" s="272"/>
      <c r="V91" s="272"/>
      <c r="W91" s="272"/>
      <c r="X91" s="272"/>
      <c r="Y91" s="272"/>
      <c r="Z91" s="272"/>
    </row>
    <row r="92" spans="1:26" ht="15.75" customHeight="1">
      <c r="A92" s="332">
        <v>2</v>
      </c>
      <c r="B92" s="333">
        <v>2</v>
      </c>
      <c r="C92" s="333">
        <v>4</v>
      </c>
      <c r="D92" s="333"/>
      <c r="E92" s="333"/>
      <c r="F92" s="332" t="s">
        <v>581</v>
      </c>
      <c r="G92" s="334">
        <f t="shared" ref="G92:O92" si="44">+G93+G95+G97</f>
        <v>0</v>
      </c>
      <c r="H92" s="334">
        <f t="shared" si="44"/>
        <v>0</v>
      </c>
      <c r="I92" s="334">
        <f t="shared" si="44"/>
        <v>0</v>
      </c>
      <c r="J92" s="334">
        <f t="shared" si="44"/>
        <v>0</v>
      </c>
      <c r="K92" s="334">
        <f t="shared" si="44"/>
        <v>0</v>
      </c>
      <c r="L92" s="334">
        <f t="shared" si="44"/>
        <v>0</v>
      </c>
      <c r="M92" s="334">
        <f t="shared" si="44"/>
        <v>0</v>
      </c>
      <c r="N92" s="334">
        <f t="shared" si="44"/>
        <v>0</v>
      </c>
      <c r="O92" s="334">
        <f t="shared" si="44"/>
        <v>0</v>
      </c>
      <c r="P92" s="272"/>
      <c r="Q92" s="272"/>
      <c r="R92" s="272"/>
      <c r="S92" s="272"/>
      <c r="T92" s="272"/>
      <c r="U92" s="272"/>
      <c r="V92" s="272"/>
      <c r="W92" s="272"/>
      <c r="X92" s="272"/>
      <c r="Y92" s="272"/>
      <c r="Z92" s="272"/>
    </row>
    <row r="93" spans="1:26" ht="15.75" customHeight="1">
      <c r="A93" s="335">
        <v>2</v>
      </c>
      <c r="B93" s="336">
        <v>2</v>
      </c>
      <c r="C93" s="336">
        <v>4</v>
      </c>
      <c r="D93" s="336">
        <v>1</v>
      </c>
      <c r="E93" s="336"/>
      <c r="F93" s="335" t="s">
        <v>582</v>
      </c>
      <c r="G93" s="337">
        <f t="shared" ref="G93:O93" si="45">G94</f>
        <v>0</v>
      </c>
      <c r="H93" s="337">
        <f t="shared" si="45"/>
        <v>0</v>
      </c>
      <c r="I93" s="337">
        <f t="shared" si="45"/>
        <v>0</v>
      </c>
      <c r="J93" s="337">
        <f t="shared" si="45"/>
        <v>0</v>
      </c>
      <c r="K93" s="337">
        <f t="shared" si="45"/>
        <v>0</v>
      </c>
      <c r="L93" s="337">
        <f t="shared" si="45"/>
        <v>0</v>
      </c>
      <c r="M93" s="337">
        <f t="shared" si="45"/>
        <v>0</v>
      </c>
      <c r="N93" s="337">
        <f t="shared" si="45"/>
        <v>0</v>
      </c>
      <c r="O93" s="338" t="str">
        <f t="shared" si="45"/>
        <v>0.00</v>
      </c>
      <c r="P93" s="272"/>
      <c r="Q93" s="272"/>
      <c r="R93" s="272"/>
      <c r="S93" s="272"/>
      <c r="T93" s="272"/>
      <c r="U93" s="272"/>
      <c r="V93" s="272"/>
      <c r="W93" s="272"/>
      <c r="X93" s="272"/>
      <c r="Y93" s="272"/>
      <c r="Z93" s="272"/>
    </row>
    <row r="94" spans="1:26" ht="15.75" customHeight="1">
      <c r="A94" s="339">
        <v>2</v>
      </c>
      <c r="B94" s="340">
        <v>2</v>
      </c>
      <c r="C94" s="340">
        <v>4</v>
      </c>
      <c r="D94" s="340">
        <v>1</v>
      </c>
      <c r="E94" s="340" t="s">
        <v>517</v>
      </c>
      <c r="F94" s="339" t="s">
        <v>582</v>
      </c>
      <c r="G94" s="341"/>
      <c r="H94" s="341"/>
      <c r="I94" s="341"/>
      <c r="J94" s="341"/>
      <c r="K94" s="341"/>
      <c r="L94" s="341"/>
      <c r="M94" s="341"/>
      <c r="N94" s="341">
        <f>SUBTOTAL(9,G94:M94)</f>
        <v>0</v>
      </c>
      <c r="O94" s="342" t="str">
        <f>IFERROR(N94/$N$18*100,"0.00")</f>
        <v>0.00</v>
      </c>
      <c r="P94" s="272"/>
      <c r="Q94" s="272"/>
      <c r="R94" s="272"/>
      <c r="S94" s="272"/>
      <c r="T94" s="272"/>
      <c r="U94" s="272"/>
      <c r="V94" s="272"/>
      <c r="W94" s="272"/>
      <c r="X94" s="272"/>
      <c r="Y94" s="272"/>
      <c r="Z94" s="272"/>
    </row>
    <row r="95" spans="1:26" ht="15.75" customHeight="1">
      <c r="A95" s="335">
        <v>2</v>
      </c>
      <c r="B95" s="336">
        <v>2</v>
      </c>
      <c r="C95" s="336">
        <v>4</v>
      </c>
      <c r="D95" s="336">
        <v>2</v>
      </c>
      <c r="E95" s="336"/>
      <c r="F95" s="335" t="s">
        <v>583</v>
      </c>
      <c r="G95" s="337">
        <f t="shared" ref="G95:O95" si="46">G96</f>
        <v>0</v>
      </c>
      <c r="H95" s="337">
        <f t="shared" si="46"/>
        <v>0</v>
      </c>
      <c r="I95" s="337">
        <f t="shared" si="46"/>
        <v>0</v>
      </c>
      <c r="J95" s="337">
        <f t="shared" si="46"/>
        <v>0</v>
      </c>
      <c r="K95" s="337">
        <f t="shared" si="46"/>
        <v>0</v>
      </c>
      <c r="L95" s="337">
        <f t="shared" si="46"/>
        <v>0</v>
      </c>
      <c r="M95" s="337">
        <f t="shared" si="46"/>
        <v>0</v>
      </c>
      <c r="N95" s="337">
        <f t="shared" si="46"/>
        <v>0</v>
      </c>
      <c r="O95" s="338" t="str">
        <f t="shared" si="46"/>
        <v>0.00</v>
      </c>
      <c r="P95" s="272"/>
      <c r="Q95" s="272"/>
      <c r="R95" s="272"/>
      <c r="S95" s="272"/>
      <c r="T95" s="272"/>
      <c r="U95" s="272"/>
      <c r="V95" s="272"/>
      <c r="W95" s="272"/>
      <c r="X95" s="272"/>
      <c r="Y95" s="272"/>
      <c r="Z95" s="272"/>
    </row>
    <row r="96" spans="1:26" ht="15.75" customHeight="1">
      <c r="A96" s="344">
        <v>2</v>
      </c>
      <c r="B96" s="340">
        <v>2</v>
      </c>
      <c r="C96" s="340">
        <v>4</v>
      </c>
      <c r="D96" s="340">
        <v>2</v>
      </c>
      <c r="E96" s="340" t="s">
        <v>517</v>
      </c>
      <c r="F96" s="344" t="s">
        <v>583</v>
      </c>
      <c r="G96" s="341"/>
      <c r="H96" s="341"/>
      <c r="I96" s="341"/>
      <c r="J96" s="341"/>
      <c r="K96" s="341"/>
      <c r="L96" s="341"/>
      <c r="M96" s="341"/>
      <c r="N96" s="341">
        <f>SUBTOTAL(9,G96:M96)</f>
        <v>0</v>
      </c>
      <c r="O96" s="342" t="str">
        <f>IFERROR(N96/$N$18*100,"0.00")</f>
        <v>0.00</v>
      </c>
      <c r="P96" s="272"/>
      <c r="Q96" s="272"/>
      <c r="R96" s="272"/>
      <c r="S96" s="272"/>
      <c r="T96" s="272"/>
      <c r="U96" s="272"/>
      <c r="V96" s="272"/>
      <c r="W96" s="272"/>
      <c r="X96" s="272"/>
      <c r="Y96" s="272"/>
      <c r="Z96" s="272"/>
    </row>
    <row r="97" spans="1:26" ht="15.75" customHeight="1">
      <c r="A97" s="335">
        <v>2</v>
      </c>
      <c r="B97" s="336">
        <v>2</v>
      </c>
      <c r="C97" s="336">
        <v>4</v>
      </c>
      <c r="D97" s="336">
        <v>4</v>
      </c>
      <c r="E97" s="336"/>
      <c r="F97" s="335" t="s">
        <v>584</v>
      </c>
      <c r="G97" s="337">
        <f t="shared" ref="G97:O97" si="47">G98</f>
        <v>0</v>
      </c>
      <c r="H97" s="337">
        <f t="shared" si="47"/>
        <v>0</v>
      </c>
      <c r="I97" s="337">
        <f t="shared" si="47"/>
        <v>0</v>
      </c>
      <c r="J97" s="337">
        <f t="shared" si="47"/>
        <v>0</v>
      </c>
      <c r="K97" s="337">
        <f t="shared" si="47"/>
        <v>0</v>
      </c>
      <c r="L97" s="337">
        <f t="shared" si="47"/>
        <v>0</v>
      </c>
      <c r="M97" s="337">
        <f t="shared" si="47"/>
        <v>0</v>
      </c>
      <c r="N97" s="337">
        <f t="shared" si="47"/>
        <v>0</v>
      </c>
      <c r="O97" s="338" t="str">
        <f t="shared" si="47"/>
        <v>0.00</v>
      </c>
      <c r="P97" s="272"/>
      <c r="Q97" s="272"/>
      <c r="R97" s="272"/>
      <c r="S97" s="272"/>
      <c r="T97" s="272"/>
      <c r="U97" s="272"/>
      <c r="V97" s="272"/>
      <c r="W97" s="272"/>
      <c r="X97" s="272"/>
      <c r="Y97" s="272"/>
      <c r="Z97" s="272"/>
    </row>
    <row r="98" spans="1:26" ht="15.75" customHeight="1">
      <c r="A98" s="344">
        <v>2</v>
      </c>
      <c r="B98" s="340">
        <v>2</v>
      </c>
      <c r="C98" s="340">
        <v>4</v>
      </c>
      <c r="D98" s="340">
        <v>4</v>
      </c>
      <c r="E98" s="340" t="s">
        <v>517</v>
      </c>
      <c r="F98" s="344" t="s">
        <v>584</v>
      </c>
      <c r="G98" s="341"/>
      <c r="H98" s="341"/>
      <c r="I98" s="341"/>
      <c r="J98" s="341"/>
      <c r="K98" s="341"/>
      <c r="L98" s="341"/>
      <c r="M98" s="341"/>
      <c r="N98" s="341">
        <f>SUBTOTAL(9,G98:M98)</f>
        <v>0</v>
      </c>
      <c r="O98" s="342" t="str">
        <f>IFERROR(N98/$N$18*100,"0.00")</f>
        <v>0.00</v>
      </c>
      <c r="P98" s="272"/>
      <c r="Q98" s="272"/>
      <c r="R98" s="272"/>
      <c r="S98" s="272"/>
      <c r="T98" s="272"/>
      <c r="U98" s="272"/>
      <c r="V98" s="272"/>
      <c r="W98" s="272"/>
      <c r="X98" s="272"/>
      <c r="Y98" s="272"/>
      <c r="Z98" s="272"/>
    </row>
    <row r="99" spans="1:26" ht="15.75" customHeight="1">
      <c r="A99" s="332">
        <v>2</v>
      </c>
      <c r="B99" s="333">
        <v>2</v>
      </c>
      <c r="C99" s="333">
        <v>5</v>
      </c>
      <c r="D99" s="333"/>
      <c r="E99" s="333"/>
      <c r="F99" s="332" t="s">
        <v>585</v>
      </c>
      <c r="G99" s="334">
        <f t="shared" ref="G99:O99" si="48">+G100+G102+G104+G110+G112+G114</f>
        <v>0</v>
      </c>
      <c r="H99" s="334">
        <f t="shared" si="48"/>
        <v>0</v>
      </c>
      <c r="I99" s="334">
        <f t="shared" si="48"/>
        <v>0</v>
      </c>
      <c r="J99" s="334">
        <f t="shared" si="48"/>
        <v>0</v>
      </c>
      <c r="K99" s="334">
        <f t="shared" si="48"/>
        <v>0</v>
      </c>
      <c r="L99" s="334">
        <f t="shared" si="48"/>
        <v>0</v>
      </c>
      <c r="M99" s="334">
        <f t="shared" si="48"/>
        <v>0</v>
      </c>
      <c r="N99" s="334">
        <f t="shared" si="48"/>
        <v>0</v>
      </c>
      <c r="O99" s="334">
        <f t="shared" si="48"/>
        <v>0</v>
      </c>
      <c r="P99" s="272"/>
      <c r="Q99" s="272"/>
      <c r="R99" s="272"/>
      <c r="S99" s="272"/>
      <c r="T99" s="272"/>
      <c r="U99" s="272"/>
      <c r="V99" s="272"/>
      <c r="W99" s="272"/>
      <c r="X99" s="272"/>
      <c r="Y99" s="272"/>
      <c r="Z99" s="272"/>
    </row>
    <row r="100" spans="1:26" ht="15.75" customHeight="1">
      <c r="A100" s="335">
        <v>2</v>
      </c>
      <c r="B100" s="336">
        <v>2</v>
      </c>
      <c r="C100" s="336">
        <v>5</v>
      </c>
      <c r="D100" s="336">
        <v>1</v>
      </c>
      <c r="E100" s="336"/>
      <c r="F100" s="335" t="s">
        <v>586</v>
      </c>
      <c r="G100" s="337">
        <f t="shared" ref="G100:O100" si="49">G101</f>
        <v>0</v>
      </c>
      <c r="H100" s="337">
        <f t="shared" si="49"/>
        <v>0</v>
      </c>
      <c r="I100" s="337">
        <f t="shared" si="49"/>
        <v>0</v>
      </c>
      <c r="J100" s="337">
        <f t="shared" si="49"/>
        <v>0</v>
      </c>
      <c r="K100" s="337">
        <f t="shared" si="49"/>
        <v>0</v>
      </c>
      <c r="L100" s="337">
        <f t="shared" si="49"/>
        <v>0</v>
      </c>
      <c r="M100" s="337">
        <f t="shared" si="49"/>
        <v>0</v>
      </c>
      <c r="N100" s="337">
        <f t="shared" si="49"/>
        <v>0</v>
      </c>
      <c r="O100" s="338" t="str">
        <f t="shared" si="49"/>
        <v>0.00</v>
      </c>
      <c r="P100" s="272"/>
      <c r="Q100" s="272"/>
      <c r="R100" s="272"/>
      <c r="S100" s="272"/>
      <c r="T100" s="272"/>
      <c r="U100" s="272"/>
      <c r="V100" s="272"/>
      <c r="W100" s="272"/>
      <c r="X100" s="272"/>
      <c r="Y100" s="272"/>
      <c r="Z100" s="272"/>
    </row>
    <row r="101" spans="1:26" ht="15.75" customHeight="1">
      <c r="A101" s="344">
        <v>2</v>
      </c>
      <c r="B101" s="340">
        <v>2</v>
      </c>
      <c r="C101" s="340">
        <v>5</v>
      </c>
      <c r="D101" s="340">
        <v>1</v>
      </c>
      <c r="E101" s="340" t="s">
        <v>517</v>
      </c>
      <c r="F101" s="344" t="s">
        <v>586</v>
      </c>
      <c r="G101" s="341"/>
      <c r="H101" s="341"/>
      <c r="I101" s="341"/>
      <c r="J101" s="341"/>
      <c r="K101" s="341"/>
      <c r="L101" s="341"/>
      <c r="M101" s="341"/>
      <c r="N101" s="341">
        <f>SUBTOTAL(9,G101:M101)</f>
        <v>0</v>
      </c>
      <c r="O101" s="342" t="str">
        <f>IFERROR(N101/$N$18*100,"0.00")</f>
        <v>0.00</v>
      </c>
      <c r="P101" s="272"/>
      <c r="Q101" s="272"/>
      <c r="R101" s="272"/>
      <c r="S101" s="272"/>
      <c r="T101" s="272"/>
      <c r="U101" s="272"/>
      <c r="V101" s="272"/>
      <c r="W101" s="272"/>
      <c r="X101" s="272"/>
      <c r="Y101" s="272"/>
      <c r="Z101" s="272"/>
    </row>
    <row r="102" spans="1:26" ht="15.75" customHeight="1">
      <c r="A102" s="345">
        <v>2</v>
      </c>
      <c r="B102" s="336">
        <v>2</v>
      </c>
      <c r="C102" s="336">
        <v>5</v>
      </c>
      <c r="D102" s="336">
        <v>2</v>
      </c>
      <c r="E102" s="336"/>
      <c r="F102" s="345" t="s">
        <v>587</v>
      </c>
      <c r="G102" s="337">
        <f t="shared" ref="G102:O102" si="50">G103</f>
        <v>0</v>
      </c>
      <c r="H102" s="337">
        <f t="shared" si="50"/>
        <v>0</v>
      </c>
      <c r="I102" s="337">
        <f t="shared" si="50"/>
        <v>0</v>
      </c>
      <c r="J102" s="337">
        <f t="shared" si="50"/>
        <v>0</v>
      </c>
      <c r="K102" s="337">
        <f t="shared" si="50"/>
        <v>0</v>
      </c>
      <c r="L102" s="337">
        <f t="shared" si="50"/>
        <v>0</v>
      </c>
      <c r="M102" s="337">
        <f t="shared" si="50"/>
        <v>0</v>
      </c>
      <c r="N102" s="337">
        <f t="shared" si="50"/>
        <v>0</v>
      </c>
      <c r="O102" s="338" t="str">
        <f t="shared" si="50"/>
        <v>0.00</v>
      </c>
      <c r="P102" s="272"/>
      <c r="Q102" s="272"/>
      <c r="R102" s="272"/>
      <c r="S102" s="272"/>
      <c r="T102" s="272"/>
      <c r="U102" s="272"/>
      <c r="V102" s="272"/>
      <c r="W102" s="272"/>
      <c r="X102" s="272"/>
      <c r="Y102" s="272"/>
      <c r="Z102" s="272"/>
    </row>
    <row r="103" spans="1:26" ht="15.75" customHeight="1">
      <c r="A103" s="344">
        <v>2</v>
      </c>
      <c r="B103" s="340">
        <v>2</v>
      </c>
      <c r="C103" s="340">
        <v>5</v>
      </c>
      <c r="D103" s="340">
        <v>2</v>
      </c>
      <c r="E103" s="340" t="s">
        <v>517</v>
      </c>
      <c r="F103" s="344" t="s">
        <v>587</v>
      </c>
      <c r="G103" s="341"/>
      <c r="H103" s="341"/>
      <c r="I103" s="341"/>
      <c r="J103" s="341"/>
      <c r="K103" s="341"/>
      <c r="L103" s="341"/>
      <c r="M103" s="341"/>
      <c r="N103" s="341">
        <f>SUBTOTAL(9,G103:M103)</f>
        <v>0</v>
      </c>
      <c r="O103" s="342" t="str">
        <f>IFERROR(N103/$N$18*100,"0.00")</f>
        <v>0.00</v>
      </c>
      <c r="P103" s="272"/>
      <c r="Q103" s="272"/>
      <c r="R103" s="272"/>
      <c r="S103" s="272"/>
      <c r="T103" s="272"/>
      <c r="U103" s="272"/>
      <c r="V103" s="272"/>
      <c r="W103" s="272"/>
      <c r="X103" s="272"/>
      <c r="Y103" s="272"/>
      <c r="Z103" s="272"/>
    </row>
    <row r="104" spans="1:26" ht="15.75" customHeight="1">
      <c r="A104" s="345">
        <v>2</v>
      </c>
      <c r="B104" s="336">
        <v>2</v>
      </c>
      <c r="C104" s="336">
        <v>5</v>
      </c>
      <c r="D104" s="336">
        <v>3</v>
      </c>
      <c r="E104" s="336"/>
      <c r="F104" s="345" t="s">
        <v>588</v>
      </c>
      <c r="G104" s="337">
        <f t="shared" ref="G104:O104" si="51">SUM(G105:G109)</f>
        <v>0</v>
      </c>
      <c r="H104" s="337">
        <f t="shared" si="51"/>
        <v>0</v>
      </c>
      <c r="I104" s="337">
        <f t="shared" si="51"/>
        <v>0</v>
      </c>
      <c r="J104" s="337">
        <f t="shared" si="51"/>
        <v>0</v>
      </c>
      <c r="K104" s="337">
        <f t="shared" si="51"/>
        <v>0</v>
      </c>
      <c r="L104" s="337">
        <f t="shared" si="51"/>
        <v>0</v>
      </c>
      <c r="M104" s="337">
        <f t="shared" si="51"/>
        <v>0</v>
      </c>
      <c r="N104" s="337">
        <f t="shared" si="51"/>
        <v>0</v>
      </c>
      <c r="O104" s="338">
        <f t="shared" si="51"/>
        <v>0</v>
      </c>
      <c r="P104" s="272"/>
      <c r="Q104" s="272"/>
      <c r="R104" s="272"/>
      <c r="S104" s="272"/>
      <c r="T104" s="272"/>
      <c r="U104" s="272"/>
      <c r="V104" s="272"/>
      <c r="W104" s="272"/>
      <c r="X104" s="272"/>
      <c r="Y104" s="272"/>
      <c r="Z104" s="272"/>
    </row>
    <row r="105" spans="1:26" ht="15.75" customHeight="1">
      <c r="A105" s="344">
        <v>2</v>
      </c>
      <c r="B105" s="340">
        <v>2</v>
      </c>
      <c r="C105" s="340">
        <v>5</v>
      </c>
      <c r="D105" s="340">
        <v>3</v>
      </c>
      <c r="E105" s="340" t="s">
        <v>517</v>
      </c>
      <c r="F105" s="344" t="s">
        <v>589</v>
      </c>
      <c r="G105" s="341"/>
      <c r="H105" s="341"/>
      <c r="I105" s="341"/>
      <c r="J105" s="341"/>
      <c r="K105" s="341"/>
      <c r="L105" s="341"/>
      <c r="M105" s="341"/>
      <c r="N105" s="341">
        <f t="shared" ref="N105:N109" si="52">SUBTOTAL(9,G105:M105)</f>
        <v>0</v>
      </c>
      <c r="O105" s="342" t="str">
        <f t="shared" ref="O105:O109" si="53">IFERROR(N105/$N$18*100,"0.00")</f>
        <v>0.00</v>
      </c>
      <c r="P105" s="272"/>
      <c r="Q105" s="272"/>
      <c r="R105" s="272"/>
      <c r="S105" s="272"/>
      <c r="T105" s="272"/>
      <c r="U105" s="272"/>
      <c r="V105" s="272"/>
      <c r="W105" s="272"/>
      <c r="X105" s="272"/>
      <c r="Y105" s="272"/>
      <c r="Z105" s="272"/>
    </row>
    <row r="106" spans="1:26" ht="15.75" customHeight="1">
      <c r="A106" s="344">
        <v>2</v>
      </c>
      <c r="B106" s="340">
        <v>2</v>
      </c>
      <c r="C106" s="340">
        <v>5</v>
      </c>
      <c r="D106" s="340">
        <v>3</v>
      </c>
      <c r="E106" s="340" t="s">
        <v>519</v>
      </c>
      <c r="F106" s="344" t="s">
        <v>590</v>
      </c>
      <c r="G106" s="341"/>
      <c r="H106" s="341"/>
      <c r="I106" s="341"/>
      <c r="J106" s="341"/>
      <c r="K106" s="341"/>
      <c r="L106" s="341"/>
      <c r="M106" s="341"/>
      <c r="N106" s="341">
        <f t="shared" si="52"/>
        <v>0</v>
      </c>
      <c r="O106" s="342" t="str">
        <f t="shared" si="53"/>
        <v>0.00</v>
      </c>
      <c r="P106" s="272"/>
      <c r="Q106" s="272"/>
      <c r="R106" s="272"/>
      <c r="S106" s="272"/>
      <c r="T106" s="272"/>
      <c r="U106" s="272"/>
      <c r="V106" s="272"/>
      <c r="W106" s="272"/>
      <c r="X106" s="272"/>
      <c r="Y106" s="272"/>
      <c r="Z106" s="272"/>
    </row>
    <row r="107" spans="1:26" ht="15.75" customHeight="1">
      <c r="A107" s="344">
        <v>2</v>
      </c>
      <c r="B107" s="340">
        <v>2</v>
      </c>
      <c r="C107" s="340">
        <v>5</v>
      </c>
      <c r="D107" s="340">
        <v>3</v>
      </c>
      <c r="E107" s="340" t="s">
        <v>526</v>
      </c>
      <c r="F107" s="344" t="s">
        <v>591</v>
      </c>
      <c r="G107" s="341"/>
      <c r="H107" s="341"/>
      <c r="I107" s="341"/>
      <c r="J107" s="341"/>
      <c r="K107" s="341"/>
      <c r="L107" s="341"/>
      <c r="M107" s="341"/>
      <c r="N107" s="341">
        <f t="shared" si="52"/>
        <v>0</v>
      </c>
      <c r="O107" s="342" t="str">
        <f t="shared" si="53"/>
        <v>0.00</v>
      </c>
      <c r="P107" s="272"/>
      <c r="Q107" s="272"/>
      <c r="R107" s="272"/>
      <c r="S107" s="272"/>
      <c r="T107" s="272"/>
      <c r="U107" s="272"/>
      <c r="V107" s="272"/>
      <c r="W107" s="272"/>
      <c r="X107" s="272"/>
      <c r="Y107" s="272"/>
      <c r="Z107" s="272"/>
    </row>
    <row r="108" spans="1:26" ht="15.75" customHeight="1">
      <c r="A108" s="344">
        <v>2</v>
      </c>
      <c r="B108" s="340">
        <v>2</v>
      </c>
      <c r="C108" s="340">
        <v>5</v>
      </c>
      <c r="D108" s="340">
        <v>3</v>
      </c>
      <c r="E108" s="340" t="s">
        <v>541</v>
      </c>
      <c r="F108" s="344" t="s">
        <v>592</v>
      </c>
      <c r="G108" s="341"/>
      <c r="H108" s="341"/>
      <c r="I108" s="341"/>
      <c r="J108" s="341"/>
      <c r="K108" s="341"/>
      <c r="L108" s="341"/>
      <c r="M108" s="341"/>
      <c r="N108" s="341">
        <f t="shared" si="52"/>
        <v>0</v>
      </c>
      <c r="O108" s="342" t="str">
        <f t="shared" si="53"/>
        <v>0.00</v>
      </c>
      <c r="P108" s="272"/>
      <c r="Q108" s="272"/>
      <c r="R108" s="272"/>
      <c r="S108" s="272"/>
      <c r="T108" s="272"/>
      <c r="U108" s="272"/>
      <c r="V108" s="272"/>
      <c r="W108" s="272"/>
      <c r="X108" s="272"/>
      <c r="Y108" s="272"/>
      <c r="Z108" s="272"/>
    </row>
    <row r="109" spans="1:26" ht="15.75" customHeight="1">
      <c r="A109" s="344">
        <v>2</v>
      </c>
      <c r="B109" s="340">
        <v>2</v>
      </c>
      <c r="C109" s="340">
        <v>5</v>
      </c>
      <c r="D109" s="340">
        <v>3</v>
      </c>
      <c r="E109" s="340" t="s">
        <v>521</v>
      </c>
      <c r="F109" s="344" t="s">
        <v>593</v>
      </c>
      <c r="G109" s="341"/>
      <c r="H109" s="341"/>
      <c r="I109" s="341"/>
      <c r="J109" s="341"/>
      <c r="K109" s="341"/>
      <c r="L109" s="341"/>
      <c r="M109" s="341"/>
      <c r="N109" s="341">
        <f t="shared" si="52"/>
        <v>0</v>
      </c>
      <c r="O109" s="342" t="str">
        <f t="shared" si="53"/>
        <v>0.00</v>
      </c>
      <c r="P109" s="272"/>
      <c r="Q109" s="272"/>
      <c r="R109" s="272"/>
      <c r="S109" s="272"/>
      <c r="T109" s="272"/>
      <c r="U109" s="272"/>
      <c r="V109" s="272"/>
      <c r="W109" s="272"/>
      <c r="X109" s="272"/>
      <c r="Y109" s="272"/>
      <c r="Z109" s="272"/>
    </row>
    <row r="110" spans="1:26" ht="15.75" customHeight="1">
      <c r="A110" s="335">
        <v>2</v>
      </c>
      <c r="B110" s="336">
        <v>2</v>
      </c>
      <c r="C110" s="336">
        <v>5</v>
      </c>
      <c r="D110" s="336">
        <v>4</v>
      </c>
      <c r="E110" s="336"/>
      <c r="F110" s="335" t="s">
        <v>594</v>
      </c>
      <c r="G110" s="337">
        <f t="shared" ref="G110:O110" si="54">+G111</f>
        <v>0</v>
      </c>
      <c r="H110" s="337">
        <f t="shared" si="54"/>
        <v>0</v>
      </c>
      <c r="I110" s="337">
        <f t="shared" si="54"/>
        <v>0</v>
      </c>
      <c r="J110" s="337">
        <f t="shared" si="54"/>
        <v>0</v>
      </c>
      <c r="K110" s="337">
        <f t="shared" si="54"/>
        <v>0</v>
      </c>
      <c r="L110" s="337">
        <f t="shared" si="54"/>
        <v>0</v>
      </c>
      <c r="M110" s="337">
        <f t="shared" si="54"/>
        <v>0</v>
      </c>
      <c r="N110" s="337">
        <f t="shared" si="54"/>
        <v>0</v>
      </c>
      <c r="O110" s="338" t="str">
        <f t="shared" si="54"/>
        <v>0.00</v>
      </c>
      <c r="P110" s="272"/>
      <c r="Q110" s="272"/>
      <c r="R110" s="272"/>
      <c r="S110" s="272"/>
      <c r="T110" s="272"/>
      <c r="U110" s="272"/>
      <c r="V110" s="272"/>
      <c r="W110" s="272"/>
      <c r="X110" s="272"/>
      <c r="Y110" s="272"/>
      <c r="Z110" s="272"/>
    </row>
    <row r="111" spans="1:26" ht="15.75" customHeight="1">
      <c r="A111" s="344">
        <v>2</v>
      </c>
      <c r="B111" s="340">
        <v>2</v>
      </c>
      <c r="C111" s="340">
        <v>5</v>
      </c>
      <c r="D111" s="340">
        <v>4</v>
      </c>
      <c r="E111" s="340" t="s">
        <v>517</v>
      </c>
      <c r="F111" s="344" t="s">
        <v>594</v>
      </c>
      <c r="G111" s="341"/>
      <c r="H111" s="341"/>
      <c r="I111" s="341"/>
      <c r="J111" s="341"/>
      <c r="K111" s="341"/>
      <c r="L111" s="341"/>
      <c r="M111" s="341"/>
      <c r="N111" s="341">
        <f>SUBTOTAL(9,G111:M111)</f>
        <v>0</v>
      </c>
      <c r="O111" s="342" t="str">
        <f>IFERROR(N111/$N$18*100,"0.00")</f>
        <v>0.00</v>
      </c>
      <c r="P111" s="272"/>
      <c r="Q111" s="272"/>
      <c r="R111" s="272"/>
      <c r="S111" s="272"/>
      <c r="T111" s="272"/>
      <c r="U111" s="272"/>
      <c r="V111" s="272"/>
      <c r="W111" s="272"/>
      <c r="X111" s="272"/>
      <c r="Y111" s="272"/>
      <c r="Z111" s="272"/>
    </row>
    <row r="112" spans="1:26" ht="15.75" customHeight="1">
      <c r="A112" s="345">
        <v>2</v>
      </c>
      <c r="B112" s="336">
        <v>2</v>
      </c>
      <c r="C112" s="336">
        <v>5</v>
      </c>
      <c r="D112" s="336">
        <v>8</v>
      </c>
      <c r="E112" s="336"/>
      <c r="F112" s="345" t="s">
        <v>595</v>
      </c>
      <c r="G112" s="337">
        <f t="shared" ref="G112:O112" si="55">G113</f>
        <v>0</v>
      </c>
      <c r="H112" s="337">
        <f t="shared" si="55"/>
        <v>0</v>
      </c>
      <c r="I112" s="337">
        <f t="shared" si="55"/>
        <v>0</v>
      </c>
      <c r="J112" s="337">
        <f t="shared" si="55"/>
        <v>0</v>
      </c>
      <c r="K112" s="337">
        <f t="shared" si="55"/>
        <v>0</v>
      </c>
      <c r="L112" s="337">
        <f t="shared" si="55"/>
        <v>0</v>
      </c>
      <c r="M112" s="337">
        <f t="shared" si="55"/>
        <v>0</v>
      </c>
      <c r="N112" s="337">
        <f t="shared" si="55"/>
        <v>0</v>
      </c>
      <c r="O112" s="338" t="str">
        <f t="shared" si="55"/>
        <v>0.00</v>
      </c>
      <c r="P112" s="272"/>
      <c r="Q112" s="272"/>
      <c r="R112" s="272"/>
      <c r="S112" s="272"/>
      <c r="T112" s="272"/>
      <c r="U112" s="272"/>
      <c r="V112" s="272"/>
      <c r="W112" s="272"/>
      <c r="X112" s="272"/>
      <c r="Y112" s="272"/>
      <c r="Z112" s="272"/>
    </row>
    <row r="113" spans="1:26" ht="15.75" customHeight="1">
      <c r="A113" s="344">
        <v>2</v>
      </c>
      <c r="B113" s="340">
        <v>2</v>
      </c>
      <c r="C113" s="340">
        <v>5</v>
      </c>
      <c r="D113" s="340">
        <v>8</v>
      </c>
      <c r="E113" s="340" t="s">
        <v>517</v>
      </c>
      <c r="F113" s="344" t="s">
        <v>595</v>
      </c>
      <c r="G113" s="341"/>
      <c r="H113" s="341"/>
      <c r="I113" s="341"/>
      <c r="J113" s="341"/>
      <c r="K113" s="341"/>
      <c r="L113" s="341"/>
      <c r="M113" s="341"/>
      <c r="N113" s="341">
        <f>SUBTOTAL(9,G113:M113)</f>
        <v>0</v>
      </c>
      <c r="O113" s="342" t="str">
        <f>IFERROR(N113/$N$18*100,"0.00")</f>
        <v>0.00</v>
      </c>
      <c r="P113" s="272"/>
      <c r="Q113" s="272"/>
      <c r="R113" s="272"/>
      <c r="S113" s="272"/>
      <c r="T113" s="272"/>
      <c r="U113" s="272"/>
      <c r="V113" s="272"/>
      <c r="W113" s="272"/>
      <c r="X113" s="272"/>
      <c r="Y113" s="272"/>
      <c r="Z113" s="272"/>
    </row>
    <row r="114" spans="1:26" ht="15.75" customHeight="1">
      <c r="A114" s="345">
        <v>2</v>
      </c>
      <c r="B114" s="336">
        <v>2</v>
      </c>
      <c r="C114" s="336">
        <v>5</v>
      </c>
      <c r="D114" s="336">
        <v>9</v>
      </c>
      <c r="E114" s="336"/>
      <c r="F114" s="345" t="s">
        <v>596</v>
      </c>
      <c r="G114" s="337">
        <f>+G115</f>
        <v>0</v>
      </c>
      <c r="H114" s="337">
        <f t="shared" ref="H114:O114" si="56">H115</f>
        <v>0</v>
      </c>
      <c r="I114" s="337">
        <f t="shared" si="56"/>
        <v>0</v>
      </c>
      <c r="J114" s="337">
        <f t="shared" si="56"/>
        <v>0</v>
      </c>
      <c r="K114" s="337">
        <f t="shared" si="56"/>
        <v>0</v>
      </c>
      <c r="L114" s="337">
        <f t="shared" si="56"/>
        <v>0</v>
      </c>
      <c r="M114" s="337">
        <f t="shared" si="56"/>
        <v>0</v>
      </c>
      <c r="N114" s="337">
        <f t="shared" si="56"/>
        <v>0</v>
      </c>
      <c r="O114" s="338" t="str">
        <f t="shared" si="56"/>
        <v>0.00</v>
      </c>
      <c r="P114" s="272"/>
      <c r="Q114" s="272"/>
      <c r="R114" s="272"/>
      <c r="S114" s="272"/>
      <c r="T114" s="272"/>
      <c r="U114" s="272"/>
      <c r="V114" s="272"/>
      <c r="W114" s="272"/>
      <c r="X114" s="272"/>
      <c r="Y114" s="272"/>
      <c r="Z114" s="272"/>
    </row>
    <row r="115" spans="1:26" ht="15.75" customHeight="1">
      <c r="A115" s="344">
        <v>2</v>
      </c>
      <c r="B115" s="340">
        <v>2</v>
      </c>
      <c r="C115" s="340">
        <v>5</v>
      </c>
      <c r="D115" s="340">
        <v>8</v>
      </c>
      <c r="E115" s="340" t="s">
        <v>517</v>
      </c>
      <c r="F115" s="344" t="s">
        <v>597</v>
      </c>
      <c r="G115" s="341"/>
      <c r="H115" s="341"/>
      <c r="I115" s="341"/>
      <c r="J115" s="341"/>
      <c r="K115" s="341"/>
      <c r="L115" s="341"/>
      <c r="M115" s="341"/>
      <c r="N115" s="341">
        <f>SUBTOTAL(9,G115:M115)</f>
        <v>0</v>
      </c>
      <c r="O115" s="342" t="str">
        <f>IFERROR(N115/$N$18*100,"0.00")</f>
        <v>0.00</v>
      </c>
      <c r="P115" s="272"/>
      <c r="Q115" s="272"/>
      <c r="R115" s="272"/>
      <c r="S115" s="272"/>
      <c r="T115" s="272"/>
      <c r="U115" s="272"/>
      <c r="V115" s="272"/>
      <c r="W115" s="272"/>
      <c r="X115" s="272"/>
      <c r="Y115" s="272"/>
      <c r="Z115" s="272"/>
    </row>
    <row r="116" spans="1:26" ht="15.75" customHeight="1">
      <c r="A116" s="332">
        <v>2</v>
      </c>
      <c r="B116" s="333">
        <v>2</v>
      </c>
      <c r="C116" s="333">
        <v>6</v>
      </c>
      <c r="D116" s="333"/>
      <c r="E116" s="333"/>
      <c r="F116" s="332" t="s">
        <v>598</v>
      </c>
      <c r="G116" s="334">
        <f t="shared" ref="G116:O116" si="57">+G117+G119+G121+G123</f>
        <v>0</v>
      </c>
      <c r="H116" s="334">
        <f t="shared" si="57"/>
        <v>0</v>
      </c>
      <c r="I116" s="334">
        <f t="shared" si="57"/>
        <v>0</v>
      </c>
      <c r="J116" s="334">
        <f t="shared" si="57"/>
        <v>0</v>
      </c>
      <c r="K116" s="334">
        <f t="shared" si="57"/>
        <v>0</v>
      </c>
      <c r="L116" s="334">
        <f t="shared" si="57"/>
        <v>0</v>
      </c>
      <c r="M116" s="334">
        <f t="shared" si="57"/>
        <v>0</v>
      </c>
      <c r="N116" s="334">
        <f t="shared" si="57"/>
        <v>0</v>
      </c>
      <c r="O116" s="346">
        <f t="shared" si="57"/>
        <v>0</v>
      </c>
      <c r="P116" s="272"/>
      <c r="Q116" s="272"/>
      <c r="R116" s="272"/>
      <c r="S116" s="272"/>
      <c r="T116" s="272"/>
      <c r="U116" s="272"/>
      <c r="V116" s="272"/>
      <c r="W116" s="272"/>
      <c r="X116" s="272"/>
      <c r="Y116" s="272"/>
      <c r="Z116" s="272"/>
    </row>
    <row r="117" spans="1:26" ht="15.75" customHeight="1">
      <c r="A117" s="335">
        <v>2</v>
      </c>
      <c r="B117" s="336">
        <v>2</v>
      </c>
      <c r="C117" s="336">
        <v>6</v>
      </c>
      <c r="D117" s="336">
        <v>1</v>
      </c>
      <c r="E117" s="336"/>
      <c r="F117" s="335" t="s">
        <v>599</v>
      </c>
      <c r="G117" s="337">
        <f t="shared" ref="G117:O117" si="58">G118</f>
        <v>0</v>
      </c>
      <c r="H117" s="337">
        <f t="shared" si="58"/>
        <v>0</v>
      </c>
      <c r="I117" s="337">
        <f t="shared" si="58"/>
        <v>0</v>
      </c>
      <c r="J117" s="337">
        <f t="shared" si="58"/>
        <v>0</v>
      </c>
      <c r="K117" s="337">
        <f t="shared" si="58"/>
        <v>0</v>
      </c>
      <c r="L117" s="337">
        <f t="shared" si="58"/>
        <v>0</v>
      </c>
      <c r="M117" s="337">
        <f t="shared" si="58"/>
        <v>0</v>
      </c>
      <c r="N117" s="337">
        <f t="shared" si="58"/>
        <v>0</v>
      </c>
      <c r="O117" s="338" t="str">
        <f t="shared" si="58"/>
        <v>0.00</v>
      </c>
      <c r="P117" s="272"/>
      <c r="Q117" s="272"/>
      <c r="R117" s="272"/>
      <c r="S117" s="272"/>
      <c r="T117" s="272"/>
      <c r="U117" s="272"/>
      <c r="V117" s="272"/>
      <c r="W117" s="272"/>
      <c r="X117" s="272"/>
      <c r="Y117" s="272"/>
      <c r="Z117" s="272"/>
    </row>
    <row r="118" spans="1:26" ht="15.75" customHeight="1">
      <c r="A118" s="344">
        <v>2</v>
      </c>
      <c r="B118" s="340">
        <v>2</v>
      </c>
      <c r="C118" s="340">
        <v>6</v>
      </c>
      <c r="D118" s="340">
        <v>1</v>
      </c>
      <c r="E118" s="340" t="s">
        <v>517</v>
      </c>
      <c r="F118" s="344" t="s">
        <v>599</v>
      </c>
      <c r="G118" s="341"/>
      <c r="H118" s="341"/>
      <c r="I118" s="341"/>
      <c r="J118" s="341"/>
      <c r="K118" s="341"/>
      <c r="L118" s="341"/>
      <c r="M118" s="341"/>
      <c r="N118" s="341">
        <f>SUBTOTAL(9,G118:M118)</f>
        <v>0</v>
      </c>
      <c r="O118" s="342" t="str">
        <f>IFERROR(N118/$N$18*100,"0.00")</f>
        <v>0.00</v>
      </c>
      <c r="P118" s="272"/>
      <c r="Q118" s="272"/>
      <c r="R118" s="272"/>
      <c r="S118" s="272"/>
      <c r="T118" s="272"/>
      <c r="U118" s="272"/>
      <c r="V118" s="272"/>
      <c r="W118" s="272"/>
      <c r="X118" s="272"/>
      <c r="Y118" s="272"/>
      <c r="Z118" s="272"/>
    </row>
    <row r="119" spans="1:26" ht="15.75" customHeight="1">
      <c r="A119" s="335">
        <v>2</v>
      </c>
      <c r="B119" s="336">
        <v>2</v>
      </c>
      <c r="C119" s="336">
        <v>6</v>
      </c>
      <c r="D119" s="336">
        <v>2</v>
      </c>
      <c r="E119" s="336"/>
      <c r="F119" s="335" t="s">
        <v>600</v>
      </c>
      <c r="G119" s="337">
        <f t="shared" ref="G119:O119" si="59">G120</f>
        <v>0</v>
      </c>
      <c r="H119" s="337">
        <f t="shared" si="59"/>
        <v>0</v>
      </c>
      <c r="I119" s="337">
        <f t="shared" si="59"/>
        <v>0</v>
      </c>
      <c r="J119" s="337">
        <f t="shared" si="59"/>
        <v>0</v>
      </c>
      <c r="K119" s="337">
        <f t="shared" si="59"/>
        <v>0</v>
      </c>
      <c r="L119" s="337">
        <f t="shared" si="59"/>
        <v>0</v>
      </c>
      <c r="M119" s="337">
        <f t="shared" si="59"/>
        <v>0</v>
      </c>
      <c r="N119" s="337">
        <f t="shared" si="59"/>
        <v>0</v>
      </c>
      <c r="O119" s="338" t="str">
        <f t="shared" si="59"/>
        <v>0.00</v>
      </c>
      <c r="P119" s="272"/>
      <c r="Q119" s="272"/>
      <c r="R119" s="272"/>
      <c r="S119" s="272"/>
      <c r="T119" s="272"/>
      <c r="U119" s="272"/>
      <c r="V119" s="272"/>
      <c r="W119" s="272"/>
      <c r="X119" s="272"/>
      <c r="Y119" s="272"/>
      <c r="Z119" s="272"/>
    </row>
    <row r="120" spans="1:26" ht="15.75" customHeight="1">
      <c r="A120" s="344">
        <v>2</v>
      </c>
      <c r="B120" s="340">
        <v>2</v>
      </c>
      <c r="C120" s="340">
        <v>6</v>
      </c>
      <c r="D120" s="340">
        <v>2</v>
      </c>
      <c r="E120" s="340" t="s">
        <v>517</v>
      </c>
      <c r="F120" s="344" t="s">
        <v>600</v>
      </c>
      <c r="G120" s="341"/>
      <c r="H120" s="341"/>
      <c r="I120" s="341"/>
      <c r="J120" s="341"/>
      <c r="K120" s="341"/>
      <c r="L120" s="341"/>
      <c r="M120" s="341"/>
      <c r="N120" s="341">
        <f>SUBTOTAL(9,G120:M120)</f>
        <v>0</v>
      </c>
      <c r="O120" s="342" t="str">
        <f>IFERROR(N120/$N$18*100,"0.00")</f>
        <v>0.00</v>
      </c>
      <c r="P120" s="272"/>
      <c r="Q120" s="272"/>
      <c r="R120" s="272"/>
      <c r="S120" s="272"/>
      <c r="T120" s="272"/>
      <c r="U120" s="272"/>
      <c r="V120" s="272"/>
      <c r="W120" s="272"/>
      <c r="X120" s="272"/>
      <c r="Y120" s="272"/>
      <c r="Z120" s="272"/>
    </row>
    <row r="121" spans="1:26" ht="15.75" customHeight="1">
      <c r="A121" s="335">
        <v>2</v>
      </c>
      <c r="B121" s="336">
        <v>2</v>
      </c>
      <c r="C121" s="336">
        <v>6</v>
      </c>
      <c r="D121" s="336">
        <v>3</v>
      </c>
      <c r="E121" s="336"/>
      <c r="F121" s="335" t="s">
        <v>601</v>
      </c>
      <c r="G121" s="337">
        <f t="shared" ref="G121:O121" si="60">G122</f>
        <v>0</v>
      </c>
      <c r="H121" s="337">
        <f t="shared" si="60"/>
        <v>0</v>
      </c>
      <c r="I121" s="337">
        <f t="shared" si="60"/>
        <v>0</v>
      </c>
      <c r="J121" s="337">
        <f t="shared" si="60"/>
        <v>0</v>
      </c>
      <c r="K121" s="337">
        <f t="shared" si="60"/>
        <v>0</v>
      </c>
      <c r="L121" s="337">
        <f t="shared" si="60"/>
        <v>0</v>
      </c>
      <c r="M121" s="337">
        <f t="shared" si="60"/>
        <v>0</v>
      </c>
      <c r="N121" s="337">
        <f t="shared" si="60"/>
        <v>0</v>
      </c>
      <c r="O121" s="338" t="str">
        <f t="shared" si="60"/>
        <v>0.00</v>
      </c>
      <c r="P121" s="272"/>
      <c r="Q121" s="272"/>
      <c r="R121" s="272"/>
      <c r="S121" s="272"/>
      <c r="T121" s="272"/>
      <c r="U121" s="272"/>
      <c r="V121" s="272"/>
      <c r="W121" s="272"/>
      <c r="X121" s="272"/>
      <c r="Y121" s="272"/>
      <c r="Z121" s="272"/>
    </row>
    <row r="122" spans="1:26" ht="15.75" customHeight="1">
      <c r="A122" s="344">
        <v>2</v>
      </c>
      <c r="B122" s="340">
        <v>2</v>
      </c>
      <c r="C122" s="340">
        <v>6</v>
      </c>
      <c r="D122" s="340">
        <v>3</v>
      </c>
      <c r="E122" s="340" t="s">
        <v>517</v>
      </c>
      <c r="F122" s="344" t="s">
        <v>601</v>
      </c>
      <c r="G122" s="341"/>
      <c r="H122" s="341"/>
      <c r="I122" s="341"/>
      <c r="J122" s="341"/>
      <c r="K122" s="341"/>
      <c r="L122" s="341"/>
      <c r="M122" s="341"/>
      <c r="N122" s="341">
        <f>SUBTOTAL(9,G122:M122)</f>
        <v>0</v>
      </c>
      <c r="O122" s="342" t="str">
        <f>IFERROR(N122/$N$18*100,"0.00")</f>
        <v>0.00</v>
      </c>
      <c r="P122" s="272"/>
      <c r="Q122" s="272"/>
      <c r="R122" s="272"/>
      <c r="S122" s="272"/>
      <c r="T122" s="272"/>
      <c r="U122" s="272"/>
      <c r="V122" s="272"/>
      <c r="W122" s="272"/>
      <c r="X122" s="272"/>
      <c r="Y122" s="272"/>
      <c r="Z122" s="272"/>
    </row>
    <row r="123" spans="1:26" ht="15.75" customHeight="1">
      <c r="A123" s="345">
        <v>2</v>
      </c>
      <c r="B123" s="336">
        <v>2</v>
      </c>
      <c r="C123" s="336">
        <v>6</v>
      </c>
      <c r="D123" s="336">
        <v>9</v>
      </c>
      <c r="E123" s="336"/>
      <c r="F123" s="345" t="s">
        <v>602</v>
      </c>
      <c r="G123" s="337">
        <f>+G124</f>
        <v>0</v>
      </c>
      <c r="H123" s="337">
        <f t="shared" ref="H123:O123" si="61">H124</f>
        <v>0</v>
      </c>
      <c r="I123" s="337">
        <f t="shared" si="61"/>
        <v>0</v>
      </c>
      <c r="J123" s="337">
        <f t="shared" si="61"/>
        <v>0</v>
      </c>
      <c r="K123" s="337">
        <f t="shared" si="61"/>
        <v>0</v>
      </c>
      <c r="L123" s="337">
        <f t="shared" si="61"/>
        <v>0</v>
      </c>
      <c r="M123" s="337">
        <f t="shared" si="61"/>
        <v>0</v>
      </c>
      <c r="N123" s="337">
        <f t="shared" si="61"/>
        <v>0</v>
      </c>
      <c r="O123" s="338" t="str">
        <f t="shared" si="61"/>
        <v>0.00</v>
      </c>
      <c r="P123" s="272"/>
      <c r="Q123" s="272"/>
      <c r="R123" s="272"/>
      <c r="S123" s="272"/>
      <c r="T123" s="272"/>
      <c r="U123" s="272"/>
      <c r="V123" s="272"/>
      <c r="W123" s="272"/>
      <c r="X123" s="272"/>
      <c r="Y123" s="272"/>
      <c r="Z123" s="272"/>
    </row>
    <row r="124" spans="1:26" ht="15.75" customHeight="1">
      <c r="A124" s="344">
        <v>2</v>
      </c>
      <c r="B124" s="340">
        <v>2</v>
      </c>
      <c r="C124" s="340">
        <v>6</v>
      </c>
      <c r="D124" s="340">
        <v>9</v>
      </c>
      <c r="E124" s="340" t="s">
        <v>517</v>
      </c>
      <c r="F124" s="344" t="s">
        <v>602</v>
      </c>
      <c r="G124" s="341"/>
      <c r="H124" s="341"/>
      <c r="I124" s="341"/>
      <c r="J124" s="341"/>
      <c r="K124" s="341"/>
      <c r="L124" s="341"/>
      <c r="M124" s="341"/>
      <c r="N124" s="341">
        <f>SUBTOTAL(9,G124:M124)</f>
        <v>0</v>
      </c>
      <c r="O124" s="342" t="str">
        <f>IFERROR(N124/$N$18*100,"0.00")</f>
        <v>0.00</v>
      </c>
      <c r="P124" s="272"/>
      <c r="Q124" s="272"/>
      <c r="R124" s="272"/>
      <c r="S124" s="272"/>
      <c r="T124" s="272"/>
      <c r="U124" s="272"/>
      <c r="V124" s="272"/>
      <c r="W124" s="272"/>
      <c r="X124" s="272"/>
      <c r="Y124" s="272"/>
      <c r="Z124" s="272"/>
    </row>
    <row r="125" spans="1:26" ht="15.75" customHeight="1">
      <c r="A125" s="332">
        <v>2</v>
      </c>
      <c r="B125" s="333">
        <v>2</v>
      </c>
      <c r="C125" s="333">
        <v>7</v>
      </c>
      <c r="D125" s="333"/>
      <c r="E125" s="333"/>
      <c r="F125" s="332" t="s">
        <v>603</v>
      </c>
      <c r="G125" s="334">
        <f>+G126+G131+G141</f>
        <v>0</v>
      </c>
      <c r="H125" s="334">
        <f t="shared" ref="H125:O125" si="62">+H126+H128+H130+H136+H138+H140+H142+H144</f>
        <v>0</v>
      </c>
      <c r="I125" s="334">
        <f t="shared" si="62"/>
        <v>0</v>
      </c>
      <c r="J125" s="334">
        <f t="shared" si="62"/>
        <v>0</v>
      </c>
      <c r="K125" s="334">
        <f t="shared" si="62"/>
        <v>0</v>
      </c>
      <c r="L125" s="334">
        <f t="shared" si="62"/>
        <v>0</v>
      </c>
      <c r="M125" s="334">
        <f t="shared" si="62"/>
        <v>0</v>
      </c>
      <c r="N125" s="334">
        <f t="shared" si="62"/>
        <v>0</v>
      </c>
      <c r="O125" s="346">
        <f t="shared" si="62"/>
        <v>0</v>
      </c>
      <c r="P125" s="272"/>
      <c r="Q125" s="272"/>
      <c r="R125" s="272"/>
      <c r="S125" s="272"/>
      <c r="T125" s="272"/>
      <c r="U125" s="272"/>
      <c r="V125" s="272"/>
      <c r="W125" s="272"/>
      <c r="X125" s="272"/>
      <c r="Y125" s="272"/>
      <c r="Z125" s="272"/>
    </row>
    <row r="126" spans="1:26" ht="15.75" customHeight="1">
      <c r="A126" s="345">
        <v>2</v>
      </c>
      <c r="B126" s="336">
        <v>2</v>
      </c>
      <c r="C126" s="336">
        <v>7</v>
      </c>
      <c r="D126" s="336">
        <v>1</v>
      </c>
      <c r="E126" s="336"/>
      <c r="F126" s="345" t="s">
        <v>604</v>
      </c>
      <c r="G126" s="337">
        <f t="shared" ref="G126:O126" si="63">SUM(G127:G130)</f>
        <v>0</v>
      </c>
      <c r="H126" s="337">
        <f t="shared" si="63"/>
        <v>0</v>
      </c>
      <c r="I126" s="337">
        <f t="shared" si="63"/>
        <v>0</v>
      </c>
      <c r="J126" s="337">
        <f t="shared" si="63"/>
        <v>0</v>
      </c>
      <c r="K126" s="337">
        <f t="shared" si="63"/>
        <v>0</v>
      </c>
      <c r="L126" s="337">
        <f t="shared" si="63"/>
        <v>0</v>
      </c>
      <c r="M126" s="337">
        <f t="shared" si="63"/>
        <v>0</v>
      </c>
      <c r="N126" s="337">
        <f t="shared" si="63"/>
        <v>0</v>
      </c>
      <c r="O126" s="338">
        <f t="shared" si="63"/>
        <v>0</v>
      </c>
      <c r="P126" s="272"/>
      <c r="Q126" s="272"/>
      <c r="R126" s="272"/>
      <c r="S126" s="272"/>
      <c r="T126" s="272"/>
      <c r="U126" s="272"/>
      <c r="V126" s="272"/>
      <c r="W126" s="272"/>
      <c r="X126" s="272"/>
      <c r="Y126" s="272"/>
      <c r="Z126" s="272"/>
    </row>
    <row r="127" spans="1:26" ht="15.75" customHeight="1">
      <c r="A127" s="339">
        <v>2</v>
      </c>
      <c r="B127" s="340">
        <v>2</v>
      </c>
      <c r="C127" s="340">
        <v>7</v>
      </c>
      <c r="D127" s="340">
        <v>1</v>
      </c>
      <c r="E127" s="340" t="s">
        <v>517</v>
      </c>
      <c r="F127" s="347" t="s">
        <v>605</v>
      </c>
      <c r="G127" s="341"/>
      <c r="H127" s="341"/>
      <c r="I127" s="341"/>
      <c r="J127" s="341"/>
      <c r="K127" s="341"/>
      <c r="L127" s="341"/>
      <c r="M127" s="341"/>
      <c r="N127" s="341">
        <f t="shared" ref="N127:N130" si="64">SUBTOTAL(9,G127:M127)</f>
        <v>0</v>
      </c>
      <c r="O127" s="342" t="str">
        <f t="shared" ref="O127:O130" si="65">IFERROR(N127/$N$18*100,"0.00")</f>
        <v>0.00</v>
      </c>
      <c r="P127" s="272"/>
      <c r="Q127" s="272"/>
      <c r="R127" s="272"/>
      <c r="S127" s="272"/>
      <c r="T127" s="272"/>
      <c r="U127" s="272"/>
      <c r="V127" s="272"/>
      <c r="W127" s="272"/>
      <c r="X127" s="272"/>
      <c r="Y127" s="272"/>
      <c r="Z127" s="272"/>
    </row>
    <row r="128" spans="1:26" ht="15.75" customHeight="1">
      <c r="A128" s="339">
        <v>2</v>
      </c>
      <c r="B128" s="340">
        <v>2</v>
      </c>
      <c r="C128" s="340">
        <v>7</v>
      </c>
      <c r="D128" s="340">
        <v>1</v>
      </c>
      <c r="E128" s="340" t="s">
        <v>523</v>
      </c>
      <c r="F128" s="347" t="s">
        <v>606</v>
      </c>
      <c r="G128" s="341"/>
      <c r="H128" s="341"/>
      <c r="I128" s="341"/>
      <c r="J128" s="341"/>
      <c r="K128" s="341"/>
      <c r="L128" s="341"/>
      <c r="M128" s="341"/>
      <c r="N128" s="341">
        <f t="shared" si="64"/>
        <v>0</v>
      </c>
      <c r="O128" s="342" t="str">
        <f t="shared" si="65"/>
        <v>0.00</v>
      </c>
      <c r="P128" s="272"/>
      <c r="Q128" s="272"/>
      <c r="R128" s="272"/>
      <c r="S128" s="272"/>
      <c r="T128" s="272"/>
      <c r="U128" s="272"/>
      <c r="V128" s="272"/>
      <c r="W128" s="272"/>
      <c r="X128" s="272"/>
      <c r="Y128" s="272"/>
      <c r="Z128" s="272"/>
    </row>
    <row r="129" spans="1:26" ht="15.75" customHeight="1">
      <c r="A129" s="339">
        <v>2</v>
      </c>
      <c r="B129" s="340">
        <v>2</v>
      </c>
      <c r="C129" s="340">
        <v>7</v>
      </c>
      <c r="D129" s="340">
        <v>1</v>
      </c>
      <c r="E129" s="340" t="s">
        <v>550</v>
      </c>
      <c r="F129" s="347" t="s">
        <v>607</v>
      </c>
      <c r="G129" s="341"/>
      <c r="H129" s="341"/>
      <c r="I129" s="341"/>
      <c r="J129" s="341"/>
      <c r="K129" s="341"/>
      <c r="L129" s="341"/>
      <c r="M129" s="341"/>
      <c r="N129" s="341">
        <f t="shared" si="64"/>
        <v>0</v>
      </c>
      <c r="O129" s="342" t="str">
        <f t="shared" si="65"/>
        <v>0.00</v>
      </c>
      <c r="P129" s="272"/>
      <c r="Q129" s="272"/>
      <c r="R129" s="272"/>
      <c r="S129" s="272"/>
      <c r="T129" s="272"/>
      <c r="U129" s="272"/>
      <c r="V129" s="272"/>
      <c r="W129" s="272"/>
      <c r="X129" s="272"/>
      <c r="Y129" s="272"/>
      <c r="Z129" s="272"/>
    </row>
    <row r="130" spans="1:26" ht="15.75" customHeight="1">
      <c r="A130" s="339">
        <v>2</v>
      </c>
      <c r="B130" s="340">
        <v>2</v>
      </c>
      <c r="C130" s="340">
        <v>7</v>
      </c>
      <c r="D130" s="340">
        <v>1</v>
      </c>
      <c r="E130" s="340" t="s">
        <v>608</v>
      </c>
      <c r="F130" s="347" t="s">
        <v>609</v>
      </c>
      <c r="G130" s="341"/>
      <c r="H130" s="341"/>
      <c r="I130" s="341"/>
      <c r="J130" s="341"/>
      <c r="K130" s="341"/>
      <c r="L130" s="341"/>
      <c r="M130" s="341"/>
      <c r="N130" s="341">
        <f t="shared" si="64"/>
        <v>0</v>
      </c>
      <c r="O130" s="342" t="str">
        <f t="shared" si="65"/>
        <v>0.00</v>
      </c>
      <c r="P130" s="272"/>
      <c r="Q130" s="272"/>
      <c r="R130" s="272"/>
      <c r="S130" s="272"/>
      <c r="T130" s="272"/>
      <c r="U130" s="272"/>
      <c r="V130" s="272"/>
      <c r="W130" s="272"/>
      <c r="X130" s="272"/>
      <c r="Y130" s="272"/>
      <c r="Z130" s="272"/>
    </row>
    <row r="131" spans="1:26" ht="15.75" customHeight="1">
      <c r="A131" s="335">
        <v>2</v>
      </c>
      <c r="B131" s="336">
        <v>2</v>
      </c>
      <c r="C131" s="336">
        <v>7</v>
      </c>
      <c r="D131" s="336">
        <v>2</v>
      </c>
      <c r="E131" s="336"/>
      <c r="F131" s="335" t="s">
        <v>610</v>
      </c>
      <c r="G131" s="337">
        <f t="shared" ref="G131:O131" si="66">SUM(G132:G140)</f>
        <v>0</v>
      </c>
      <c r="H131" s="337">
        <f t="shared" si="66"/>
        <v>0</v>
      </c>
      <c r="I131" s="337">
        <f t="shared" si="66"/>
        <v>0</v>
      </c>
      <c r="J131" s="337">
        <f t="shared" si="66"/>
        <v>0</v>
      </c>
      <c r="K131" s="337">
        <f t="shared" si="66"/>
        <v>0</v>
      </c>
      <c r="L131" s="337">
        <f t="shared" si="66"/>
        <v>0</v>
      </c>
      <c r="M131" s="337">
        <f t="shared" si="66"/>
        <v>0</v>
      </c>
      <c r="N131" s="337">
        <f t="shared" si="66"/>
        <v>0</v>
      </c>
      <c r="O131" s="338">
        <f t="shared" si="66"/>
        <v>0</v>
      </c>
      <c r="P131" s="272"/>
      <c r="Q131" s="272"/>
      <c r="R131" s="272"/>
      <c r="S131" s="272"/>
      <c r="T131" s="272"/>
      <c r="U131" s="272"/>
      <c r="V131" s="272"/>
      <c r="W131" s="272"/>
      <c r="X131" s="272"/>
      <c r="Y131" s="272"/>
      <c r="Z131" s="272"/>
    </row>
    <row r="132" spans="1:26" ht="15.75" customHeight="1">
      <c r="A132" s="339">
        <v>2</v>
      </c>
      <c r="B132" s="340">
        <v>2</v>
      </c>
      <c r="C132" s="340">
        <v>7</v>
      </c>
      <c r="D132" s="340">
        <v>2</v>
      </c>
      <c r="E132" s="340" t="s">
        <v>517</v>
      </c>
      <c r="F132" s="347" t="s">
        <v>611</v>
      </c>
      <c r="G132" s="341"/>
      <c r="H132" s="341"/>
      <c r="I132" s="341"/>
      <c r="J132" s="341"/>
      <c r="K132" s="341"/>
      <c r="L132" s="341"/>
      <c r="M132" s="341"/>
      <c r="N132" s="341">
        <f t="shared" ref="N132:N140" si="67">SUBTOTAL(9,G132:M132)</f>
        <v>0</v>
      </c>
      <c r="O132" s="342" t="str">
        <f t="shared" ref="O132:O140" si="68">IFERROR(N132/$N$18*100,"0.00")</f>
        <v>0.00</v>
      </c>
      <c r="P132" s="272"/>
      <c r="Q132" s="272"/>
      <c r="R132" s="272"/>
      <c r="S132" s="272"/>
      <c r="T132" s="272"/>
      <c r="U132" s="272"/>
      <c r="V132" s="272"/>
      <c r="W132" s="272"/>
      <c r="X132" s="272"/>
      <c r="Y132" s="272"/>
      <c r="Z132" s="272"/>
    </row>
    <row r="133" spans="1:26" ht="15.75" customHeight="1">
      <c r="A133" s="339">
        <v>2</v>
      </c>
      <c r="B133" s="340">
        <v>2</v>
      </c>
      <c r="C133" s="340">
        <v>7</v>
      </c>
      <c r="D133" s="340">
        <v>2</v>
      </c>
      <c r="E133" s="340" t="s">
        <v>519</v>
      </c>
      <c r="F133" s="347" t="s">
        <v>612</v>
      </c>
      <c r="G133" s="341"/>
      <c r="H133" s="341"/>
      <c r="I133" s="341"/>
      <c r="J133" s="341"/>
      <c r="K133" s="341"/>
      <c r="L133" s="341"/>
      <c r="M133" s="341"/>
      <c r="N133" s="341">
        <f t="shared" si="67"/>
        <v>0</v>
      </c>
      <c r="O133" s="342" t="str">
        <f t="shared" si="68"/>
        <v>0.00</v>
      </c>
      <c r="P133" s="272"/>
      <c r="Q133" s="272"/>
      <c r="R133" s="272"/>
      <c r="S133" s="272"/>
      <c r="T133" s="272"/>
      <c r="U133" s="272"/>
      <c r="V133" s="272"/>
      <c r="W133" s="272"/>
      <c r="X133" s="272"/>
      <c r="Y133" s="272"/>
      <c r="Z133" s="272"/>
    </row>
    <row r="134" spans="1:26" ht="15.75" customHeight="1">
      <c r="A134" s="339">
        <v>2</v>
      </c>
      <c r="B134" s="340">
        <v>2</v>
      </c>
      <c r="C134" s="340">
        <v>7</v>
      </c>
      <c r="D134" s="340">
        <v>2</v>
      </c>
      <c r="E134" s="340" t="s">
        <v>526</v>
      </c>
      <c r="F134" s="347" t="s">
        <v>613</v>
      </c>
      <c r="G134" s="341"/>
      <c r="H134" s="341"/>
      <c r="I134" s="341"/>
      <c r="J134" s="341"/>
      <c r="K134" s="341"/>
      <c r="L134" s="341"/>
      <c r="M134" s="341"/>
      <c r="N134" s="341">
        <f t="shared" si="67"/>
        <v>0</v>
      </c>
      <c r="O134" s="342" t="str">
        <f t="shared" si="68"/>
        <v>0.00</v>
      </c>
      <c r="P134" s="272"/>
      <c r="Q134" s="272"/>
      <c r="R134" s="272"/>
      <c r="S134" s="272"/>
      <c r="T134" s="272"/>
      <c r="U134" s="272"/>
      <c r="V134" s="272"/>
      <c r="W134" s="272"/>
      <c r="X134" s="272"/>
      <c r="Y134" s="272"/>
      <c r="Z134" s="272"/>
    </row>
    <row r="135" spans="1:26" ht="15.75" customHeight="1">
      <c r="A135" s="339">
        <v>2</v>
      </c>
      <c r="B135" s="340">
        <v>2</v>
      </c>
      <c r="C135" s="340">
        <v>7</v>
      </c>
      <c r="D135" s="340">
        <v>2</v>
      </c>
      <c r="E135" s="340" t="s">
        <v>541</v>
      </c>
      <c r="F135" s="347" t="s">
        <v>614</v>
      </c>
      <c r="G135" s="341"/>
      <c r="H135" s="341"/>
      <c r="I135" s="341"/>
      <c r="J135" s="341"/>
      <c r="K135" s="341"/>
      <c r="L135" s="341"/>
      <c r="M135" s="341"/>
      <c r="N135" s="341">
        <f t="shared" si="67"/>
        <v>0</v>
      </c>
      <c r="O135" s="342" t="str">
        <f t="shared" si="68"/>
        <v>0.00</v>
      </c>
      <c r="P135" s="272"/>
      <c r="Q135" s="272"/>
      <c r="R135" s="272"/>
      <c r="S135" s="272"/>
      <c r="T135" s="272"/>
      <c r="U135" s="272"/>
      <c r="V135" s="272"/>
      <c r="W135" s="272"/>
      <c r="X135" s="272"/>
      <c r="Y135" s="272"/>
      <c r="Z135" s="272"/>
    </row>
    <row r="136" spans="1:26" ht="15.75" customHeight="1">
      <c r="A136" s="339">
        <v>2</v>
      </c>
      <c r="B136" s="340">
        <v>2</v>
      </c>
      <c r="C136" s="340">
        <v>7</v>
      </c>
      <c r="D136" s="340">
        <v>2</v>
      </c>
      <c r="E136" s="340" t="s">
        <v>521</v>
      </c>
      <c r="F136" s="347" t="s">
        <v>615</v>
      </c>
      <c r="G136" s="341"/>
      <c r="H136" s="341"/>
      <c r="I136" s="341"/>
      <c r="J136" s="341"/>
      <c r="K136" s="341"/>
      <c r="L136" s="341"/>
      <c r="M136" s="341"/>
      <c r="N136" s="341">
        <f t="shared" si="67"/>
        <v>0</v>
      </c>
      <c r="O136" s="342" t="str">
        <f t="shared" si="68"/>
        <v>0.00</v>
      </c>
      <c r="P136" s="272"/>
      <c r="Q136" s="272"/>
      <c r="R136" s="272"/>
      <c r="S136" s="272"/>
      <c r="T136" s="272"/>
      <c r="U136" s="272"/>
      <c r="V136" s="272"/>
      <c r="W136" s="272"/>
      <c r="X136" s="272"/>
      <c r="Y136" s="272"/>
      <c r="Z136" s="272"/>
    </row>
    <row r="137" spans="1:26" ht="15.75" customHeight="1">
      <c r="A137" s="339">
        <v>2</v>
      </c>
      <c r="B137" s="340">
        <v>2</v>
      </c>
      <c r="C137" s="340">
        <v>7</v>
      </c>
      <c r="D137" s="340">
        <v>2</v>
      </c>
      <c r="E137" s="340" t="s">
        <v>523</v>
      </c>
      <c r="F137" s="343" t="s">
        <v>616</v>
      </c>
      <c r="G137" s="341"/>
      <c r="H137" s="341"/>
      <c r="I137" s="341"/>
      <c r="J137" s="341"/>
      <c r="K137" s="341"/>
      <c r="L137" s="341"/>
      <c r="M137" s="341"/>
      <c r="N137" s="341">
        <f t="shared" si="67"/>
        <v>0</v>
      </c>
      <c r="O137" s="342" t="str">
        <f t="shared" si="68"/>
        <v>0.00</v>
      </c>
      <c r="P137" s="272"/>
      <c r="Q137" s="272"/>
      <c r="R137" s="272"/>
      <c r="S137" s="272"/>
      <c r="T137" s="272"/>
      <c r="U137" s="272"/>
      <c r="V137" s="272"/>
      <c r="W137" s="272"/>
      <c r="X137" s="272"/>
      <c r="Y137" s="272"/>
      <c r="Z137" s="272"/>
    </row>
    <row r="138" spans="1:26" ht="15.75" customHeight="1">
      <c r="A138" s="339">
        <v>2</v>
      </c>
      <c r="B138" s="340">
        <v>2</v>
      </c>
      <c r="C138" s="340">
        <v>7</v>
      </c>
      <c r="D138" s="340">
        <v>2</v>
      </c>
      <c r="E138" s="340" t="s">
        <v>550</v>
      </c>
      <c r="F138" s="343" t="s">
        <v>617</v>
      </c>
      <c r="G138" s="341"/>
      <c r="H138" s="341"/>
      <c r="I138" s="341"/>
      <c r="J138" s="341"/>
      <c r="K138" s="341"/>
      <c r="L138" s="341"/>
      <c r="M138" s="341"/>
      <c r="N138" s="341">
        <f t="shared" si="67"/>
        <v>0</v>
      </c>
      <c r="O138" s="342" t="str">
        <f t="shared" si="68"/>
        <v>0.00</v>
      </c>
      <c r="P138" s="272"/>
      <c r="Q138" s="272"/>
      <c r="R138" s="272"/>
      <c r="S138" s="272"/>
      <c r="T138" s="272"/>
      <c r="U138" s="272"/>
      <c r="V138" s="272"/>
      <c r="W138" s="272"/>
      <c r="X138" s="272"/>
      <c r="Y138" s="272"/>
      <c r="Z138" s="272"/>
    </row>
    <row r="139" spans="1:26" ht="15.75" customHeight="1">
      <c r="A139" s="339">
        <v>2</v>
      </c>
      <c r="B139" s="340">
        <v>2</v>
      </c>
      <c r="C139" s="340">
        <v>7</v>
      </c>
      <c r="D139" s="340">
        <v>2</v>
      </c>
      <c r="E139" s="340" t="s">
        <v>530</v>
      </c>
      <c r="F139" s="343" t="s">
        <v>618</v>
      </c>
      <c r="G139" s="341"/>
      <c r="H139" s="341"/>
      <c r="I139" s="341"/>
      <c r="J139" s="341"/>
      <c r="K139" s="341"/>
      <c r="L139" s="341"/>
      <c r="M139" s="341"/>
      <c r="N139" s="341">
        <f t="shared" si="67"/>
        <v>0</v>
      </c>
      <c r="O139" s="342" t="str">
        <f t="shared" si="68"/>
        <v>0.00</v>
      </c>
      <c r="P139" s="272"/>
      <c r="Q139" s="272"/>
      <c r="R139" s="272"/>
      <c r="S139" s="272"/>
      <c r="T139" s="272"/>
      <c r="U139" s="272"/>
      <c r="V139" s="272"/>
      <c r="W139" s="272"/>
      <c r="X139" s="272"/>
      <c r="Y139" s="272"/>
      <c r="Z139" s="272"/>
    </row>
    <row r="140" spans="1:26" ht="15.75" customHeight="1">
      <c r="A140" s="339">
        <v>2</v>
      </c>
      <c r="B140" s="340">
        <v>2</v>
      </c>
      <c r="C140" s="340">
        <v>7</v>
      </c>
      <c r="D140" s="340">
        <v>2</v>
      </c>
      <c r="E140" s="340" t="s">
        <v>608</v>
      </c>
      <c r="F140" s="343" t="s">
        <v>619</v>
      </c>
      <c r="G140" s="341"/>
      <c r="H140" s="341"/>
      <c r="I140" s="341"/>
      <c r="J140" s="341"/>
      <c r="K140" s="341"/>
      <c r="L140" s="341"/>
      <c r="M140" s="341"/>
      <c r="N140" s="341">
        <f t="shared" si="67"/>
        <v>0</v>
      </c>
      <c r="O140" s="342" t="str">
        <f t="shared" si="68"/>
        <v>0.00</v>
      </c>
      <c r="P140" s="272"/>
      <c r="Q140" s="272"/>
      <c r="R140" s="272"/>
      <c r="S140" s="272"/>
      <c r="T140" s="272"/>
      <c r="U140" s="272"/>
      <c r="V140" s="272"/>
      <c r="W140" s="272"/>
      <c r="X140" s="272"/>
      <c r="Y140" s="272"/>
      <c r="Z140" s="272"/>
    </row>
    <row r="141" spans="1:26" ht="15.75" customHeight="1">
      <c r="A141" s="335">
        <v>2</v>
      </c>
      <c r="B141" s="336">
        <v>2</v>
      </c>
      <c r="C141" s="336">
        <v>7</v>
      </c>
      <c r="D141" s="336">
        <v>3</v>
      </c>
      <c r="E141" s="336"/>
      <c r="F141" s="335" t="s">
        <v>620</v>
      </c>
      <c r="G141" s="337">
        <f t="shared" ref="G141:O141" si="69">G142</f>
        <v>0</v>
      </c>
      <c r="H141" s="337">
        <f t="shared" si="69"/>
        <v>0</v>
      </c>
      <c r="I141" s="337">
        <f t="shared" si="69"/>
        <v>0</v>
      </c>
      <c r="J141" s="337">
        <f t="shared" si="69"/>
        <v>0</v>
      </c>
      <c r="K141" s="337">
        <f t="shared" si="69"/>
        <v>0</v>
      </c>
      <c r="L141" s="337">
        <f t="shared" si="69"/>
        <v>0</v>
      </c>
      <c r="M141" s="337">
        <f t="shared" si="69"/>
        <v>0</v>
      </c>
      <c r="N141" s="337">
        <f t="shared" si="69"/>
        <v>0</v>
      </c>
      <c r="O141" s="338" t="str">
        <f t="shared" si="69"/>
        <v>0.00</v>
      </c>
      <c r="P141" s="272"/>
      <c r="Q141" s="272"/>
      <c r="R141" s="272"/>
      <c r="S141" s="272"/>
      <c r="T141" s="272"/>
      <c r="U141" s="272"/>
      <c r="V141" s="272"/>
      <c r="W141" s="272"/>
      <c r="X141" s="272"/>
      <c r="Y141" s="272"/>
      <c r="Z141" s="272"/>
    </row>
    <row r="142" spans="1:26" ht="15.75" customHeight="1">
      <c r="A142" s="339">
        <v>2</v>
      </c>
      <c r="B142" s="340">
        <v>2</v>
      </c>
      <c r="C142" s="340">
        <v>7</v>
      </c>
      <c r="D142" s="340">
        <v>3</v>
      </c>
      <c r="E142" s="340" t="s">
        <v>517</v>
      </c>
      <c r="F142" s="339" t="s">
        <v>620</v>
      </c>
      <c r="G142" s="341"/>
      <c r="H142" s="341"/>
      <c r="I142" s="341"/>
      <c r="J142" s="341"/>
      <c r="K142" s="341"/>
      <c r="L142" s="341"/>
      <c r="M142" s="341"/>
      <c r="N142" s="341">
        <f>SUBTOTAL(9,G142:M142)</f>
        <v>0</v>
      </c>
      <c r="O142" s="342" t="str">
        <f>IFERROR(N142/$N$18*100,"0.00")</f>
        <v>0.00</v>
      </c>
      <c r="P142" s="272"/>
      <c r="Q142" s="272"/>
      <c r="R142" s="272"/>
      <c r="S142" s="272"/>
      <c r="T142" s="272"/>
      <c r="U142" s="272"/>
      <c r="V142" s="272"/>
      <c r="W142" s="272"/>
      <c r="X142" s="272"/>
      <c r="Y142" s="272"/>
      <c r="Z142" s="272"/>
    </row>
    <row r="143" spans="1:26" ht="15.75" customHeight="1">
      <c r="A143" s="332">
        <v>2</v>
      </c>
      <c r="B143" s="333">
        <v>2</v>
      </c>
      <c r="C143" s="333">
        <v>8</v>
      </c>
      <c r="D143" s="333"/>
      <c r="E143" s="333"/>
      <c r="F143" s="332" t="s">
        <v>621</v>
      </c>
      <c r="G143" s="334">
        <f t="shared" ref="G143:O143" si="70">+G144+G146+G148+G150+G154+G157+G164</f>
        <v>0</v>
      </c>
      <c r="H143" s="334">
        <f t="shared" si="70"/>
        <v>0</v>
      </c>
      <c r="I143" s="334">
        <f t="shared" si="70"/>
        <v>0</v>
      </c>
      <c r="J143" s="334">
        <f t="shared" si="70"/>
        <v>0</v>
      </c>
      <c r="K143" s="334">
        <f t="shared" si="70"/>
        <v>0</v>
      </c>
      <c r="L143" s="334">
        <f t="shared" si="70"/>
        <v>0</v>
      </c>
      <c r="M143" s="334">
        <f t="shared" si="70"/>
        <v>0</v>
      </c>
      <c r="N143" s="334">
        <f t="shared" si="70"/>
        <v>0</v>
      </c>
      <c r="O143" s="334">
        <f t="shared" si="70"/>
        <v>0</v>
      </c>
      <c r="P143" s="272"/>
      <c r="Q143" s="272"/>
      <c r="R143" s="272"/>
      <c r="S143" s="272"/>
      <c r="T143" s="272"/>
      <c r="U143" s="272"/>
      <c r="V143" s="272"/>
      <c r="W143" s="272"/>
      <c r="X143" s="272"/>
      <c r="Y143" s="272"/>
      <c r="Z143" s="272"/>
    </row>
    <row r="144" spans="1:26" ht="15.75" customHeight="1">
      <c r="A144" s="335">
        <v>2</v>
      </c>
      <c r="B144" s="336">
        <v>2</v>
      </c>
      <c r="C144" s="336">
        <v>8</v>
      </c>
      <c r="D144" s="336">
        <v>1</v>
      </c>
      <c r="E144" s="336"/>
      <c r="F144" s="335" t="s">
        <v>622</v>
      </c>
      <c r="G144" s="337">
        <f t="shared" ref="G144:O144" si="71">G145</f>
        <v>0</v>
      </c>
      <c r="H144" s="337">
        <f t="shared" si="71"/>
        <v>0</v>
      </c>
      <c r="I144" s="337">
        <f t="shared" si="71"/>
        <v>0</v>
      </c>
      <c r="J144" s="337">
        <f t="shared" si="71"/>
        <v>0</v>
      </c>
      <c r="K144" s="337">
        <f t="shared" si="71"/>
        <v>0</v>
      </c>
      <c r="L144" s="337">
        <f t="shared" si="71"/>
        <v>0</v>
      </c>
      <c r="M144" s="337">
        <f t="shared" si="71"/>
        <v>0</v>
      </c>
      <c r="N144" s="337">
        <f t="shared" si="71"/>
        <v>0</v>
      </c>
      <c r="O144" s="338" t="str">
        <f t="shared" si="71"/>
        <v>0.00</v>
      </c>
      <c r="P144" s="272"/>
      <c r="Q144" s="272"/>
      <c r="R144" s="272"/>
      <c r="S144" s="272"/>
      <c r="T144" s="272"/>
      <c r="U144" s="272"/>
      <c r="V144" s="272"/>
      <c r="W144" s="272"/>
      <c r="X144" s="272"/>
      <c r="Y144" s="272"/>
      <c r="Z144" s="272"/>
    </row>
    <row r="145" spans="1:26" ht="15.75" customHeight="1">
      <c r="A145" s="339">
        <v>2</v>
      </c>
      <c r="B145" s="340">
        <v>2</v>
      </c>
      <c r="C145" s="340">
        <v>8</v>
      </c>
      <c r="D145" s="340">
        <v>1</v>
      </c>
      <c r="E145" s="340" t="s">
        <v>517</v>
      </c>
      <c r="F145" s="339" t="s">
        <v>622</v>
      </c>
      <c r="G145" s="341"/>
      <c r="H145" s="341"/>
      <c r="I145" s="341"/>
      <c r="J145" s="341"/>
      <c r="K145" s="341"/>
      <c r="L145" s="341"/>
      <c r="M145" s="341"/>
      <c r="N145" s="341">
        <f>SUBTOTAL(9,G145:M145)</f>
        <v>0</v>
      </c>
      <c r="O145" s="342" t="str">
        <f>IFERROR(N145/$N$18*100,"0.00")</f>
        <v>0.00</v>
      </c>
      <c r="P145" s="272"/>
      <c r="Q145" s="272"/>
      <c r="R145" s="272"/>
      <c r="S145" s="272"/>
      <c r="T145" s="272"/>
      <c r="U145" s="272"/>
      <c r="V145" s="272"/>
      <c r="W145" s="272"/>
      <c r="X145" s="272"/>
      <c r="Y145" s="272"/>
      <c r="Z145" s="272"/>
    </row>
    <row r="146" spans="1:26" ht="15.75" customHeight="1">
      <c r="A146" s="335">
        <v>2</v>
      </c>
      <c r="B146" s="336">
        <v>2</v>
      </c>
      <c r="C146" s="336">
        <v>8</v>
      </c>
      <c r="D146" s="336">
        <v>2</v>
      </c>
      <c r="E146" s="336"/>
      <c r="F146" s="335" t="s">
        <v>623</v>
      </c>
      <c r="G146" s="337">
        <f t="shared" ref="G146:O146" si="72">G147</f>
        <v>0</v>
      </c>
      <c r="H146" s="337">
        <f t="shared" si="72"/>
        <v>0</v>
      </c>
      <c r="I146" s="337">
        <f t="shared" si="72"/>
        <v>0</v>
      </c>
      <c r="J146" s="337">
        <f t="shared" si="72"/>
        <v>0</v>
      </c>
      <c r="K146" s="337">
        <f t="shared" si="72"/>
        <v>0</v>
      </c>
      <c r="L146" s="337">
        <f t="shared" si="72"/>
        <v>0</v>
      </c>
      <c r="M146" s="337">
        <f t="shared" si="72"/>
        <v>0</v>
      </c>
      <c r="N146" s="337">
        <f t="shared" si="72"/>
        <v>0</v>
      </c>
      <c r="O146" s="338" t="str">
        <f t="shared" si="72"/>
        <v>0.00</v>
      </c>
      <c r="P146" s="272"/>
      <c r="Q146" s="272"/>
      <c r="R146" s="272"/>
      <c r="S146" s="272"/>
      <c r="T146" s="272"/>
      <c r="U146" s="272"/>
      <c r="V146" s="272"/>
      <c r="W146" s="272"/>
      <c r="X146" s="272"/>
      <c r="Y146" s="272"/>
      <c r="Z146" s="272"/>
    </row>
    <row r="147" spans="1:26" ht="15.75" customHeight="1">
      <c r="A147" s="339">
        <v>2</v>
      </c>
      <c r="B147" s="340">
        <v>2</v>
      </c>
      <c r="C147" s="340">
        <v>8</v>
      </c>
      <c r="D147" s="340">
        <v>2</v>
      </c>
      <c r="E147" s="340" t="s">
        <v>517</v>
      </c>
      <c r="F147" s="339" t="s">
        <v>624</v>
      </c>
      <c r="G147" s="341"/>
      <c r="H147" s="341"/>
      <c r="I147" s="341"/>
      <c r="J147" s="341"/>
      <c r="K147" s="341"/>
      <c r="L147" s="341"/>
      <c r="M147" s="341"/>
      <c r="N147" s="341">
        <f>SUBTOTAL(9,G147:M147)</f>
        <v>0</v>
      </c>
      <c r="O147" s="342" t="str">
        <f>IFERROR(N147/$N$18*100,"0.00")</f>
        <v>0.00</v>
      </c>
      <c r="P147" s="272"/>
      <c r="Q147" s="272"/>
      <c r="R147" s="272"/>
      <c r="S147" s="272"/>
      <c r="T147" s="272"/>
      <c r="U147" s="272"/>
      <c r="V147" s="272"/>
      <c r="W147" s="272"/>
      <c r="X147" s="272"/>
      <c r="Y147" s="272"/>
      <c r="Z147" s="272"/>
    </row>
    <row r="148" spans="1:26" ht="15.75" customHeight="1">
      <c r="A148" s="335">
        <v>2</v>
      </c>
      <c r="B148" s="336">
        <v>2</v>
      </c>
      <c r="C148" s="336">
        <v>8</v>
      </c>
      <c r="D148" s="336">
        <v>4</v>
      </c>
      <c r="E148" s="336"/>
      <c r="F148" s="335" t="s">
        <v>625</v>
      </c>
      <c r="G148" s="337">
        <f t="shared" ref="G148:O148" si="73">G149</f>
        <v>0</v>
      </c>
      <c r="H148" s="337">
        <f t="shared" si="73"/>
        <v>0</v>
      </c>
      <c r="I148" s="337">
        <f t="shared" si="73"/>
        <v>0</v>
      </c>
      <c r="J148" s="337">
        <f t="shared" si="73"/>
        <v>0</v>
      </c>
      <c r="K148" s="337">
        <f t="shared" si="73"/>
        <v>0</v>
      </c>
      <c r="L148" s="337">
        <f t="shared" si="73"/>
        <v>0</v>
      </c>
      <c r="M148" s="337">
        <f t="shared" si="73"/>
        <v>0</v>
      </c>
      <c r="N148" s="337">
        <f t="shared" si="73"/>
        <v>0</v>
      </c>
      <c r="O148" s="338" t="str">
        <f t="shared" si="73"/>
        <v>0.00</v>
      </c>
      <c r="P148" s="272"/>
      <c r="Q148" s="272"/>
      <c r="R148" s="272"/>
      <c r="S148" s="272"/>
      <c r="T148" s="272"/>
      <c r="U148" s="272"/>
      <c r="V148" s="272"/>
      <c r="W148" s="272"/>
      <c r="X148" s="272"/>
      <c r="Y148" s="272"/>
      <c r="Z148" s="272"/>
    </row>
    <row r="149" spans="1:26" ht="15.75" customHeight="1">
      <c r="A149" s="339">
        <v>2</v>
      </c>
      <c r="B149" s="340">
        <v>2</v>
      </c>
      <c r="C149" s="340">
        <v>8</v>
      </c>
      <c r="D149" s="340">
        <v>4</v>
      </c>
      <c r="E149" s="340" t="s">
        <v>517</v>
      </c>
      <c r="F149" s="339" t="s">
        <v>625</v>
      </c>
      <c r="G149" s="341"/>
      <c r="H149" s="341"/>
      <c r="I149" s="341"/>
      <c r="J149" s="341"/>
      <c r="K149" s="341"/>
      <c r="L149" s="341"/>
      <c r="M149" s="341"/>
      <c r="N149" s="341">
        <f>SUBTOTAL(9,G149:M149)</f>
        <v>0</v>
      </c>
      <c r="O149" s="342" t="str">
        <f>IFERROR(N149/$N$18*100,"0.00")</f>
        <v>0.00</v>
      </c>
      <c r="P149" s="272"/>
      <c r="Q149" s="272"/>
      <c r="R149" s="272"/>
      <c r="S149" s="272"/>
      <c r="T149" s="272"/>
      <c r="U149" s="272"/>
      <c r="V149" s="272"/>
      <c r="W149" s="272"/>
      <c r="X149" s="272"/>
      <c r="Y149" s="272"/>
      <c r="Z149" s="272"/>
    </row>
    <row r="150" spans="1:26" ht="15.75" customHeight="1">
      <c r="A150" s="335">
        <v>2</v>
      </c>
      <c r="B150" s="336">
        <v>2</v>
      </c>
      <c r="C150" s="336">
        <v>8</v>
      </c>
      <c r="D150" s="336">
        <v>5</v>
      </c>
      <c r="E150" s="336"/>
      <c r="F150" s="335" t="s">
        <v>626</v>
      </c>
      <c r="G150" s="337">
        <f t="shared" ref="G150:O150" si="74">SUM(G151:G153)</f>
        <v>0</v>
      </c>
      <c r="H150" s="337">
        <f t="shared" si="74"/>
        <v>0</v>
      </c>
      <c r="I150" s="337">
        <f t="shared" si="74"/>
        <v>0</v>
      </c>
      <c r="J150" s="337">
        <f t="shared" si="74"/>
        <v>0</v>
      </c>
      <c r="K150" s="337">
        <f t="shared" si="74"/>
        <v>0</v>
      </c>
      <c r="L150" s="337">
        <f t="shared" si="74"/>
        <v>0</v>
      </c>
      <c r="M150" s="337">
        <f t="shared" si="74"/>
        <v>0</v>
      </c>
      <c r="N150" s="337">
        <f t="shared" si="74"/>
        <v>0</v>
      </c>
      <c r="O150" s="338">
        <f t="shared" si="74"/>
        <v>0</v>
      </c>
      <c r="P150" s="272"/>
      <c r="Q150" s="272"/>
      <c r="R150" s="272"/>
      <c r="S150" s="272"/>
      <c r="T150" s="272"/>
      <c r="U150" s="272"/>
      <c r="V150" s="272"/>
      <c r="W150" s="272"/>
      <c r="X150" s="272"/>
      <c r="Y150" s="272"/>
      <c r="Z150" s="272"/>
    </row>
    <row r="151" spans="1:26" ht="15.75" customHeight="1">
      <c r="A151" s="339">
        <v>2</v>
      </c>
      <c r="B151" s="340">
        <v>2</v>
      </c>
      <c r="C151" s="340">
        <v>8</v>
      </c>
      <c r="D151" s="340">
        <v>5</v>
      </c>
      <c r="E151" s="340" t="s">
        <v>517</v>
      </c>
      <c r="F151" s="339" t="s">
        <v>627</v>
      </c>
      <c r="G151" s="341"/>
      <c r="H151" s="341"/>
      <c r="I151" s="341"/>
      <c r="J151" s="341"/>
      <c r="K151" s="341"/>
      <c r="L151" s="341"/>
      <c r="M151" s="341"/>
      <c r="N151" s="341">
        <f t="shared" ref="N151:N153" si="75">SUBTOTAL(9,G151:M151)</f>
        <v>0</v>
      </c>
      <c r="O151" s="342" t="str">
        <f t="shared" ref="O151:O153" si="76">IFERROR(N151/$N$18*100,"0.00")</f>
        <v>0.00</v>
      </c>
      <c r="P151" s="272"/>
      <c r="Q151" s="272"/>
      <c r="R151" s="272"/>
      <c r="S151" s="272"/>
      <c r="T151" s="272"/>
      <c r="U151" s="272"/>
      <c r="V151" s="272"/>
      <c r="W151" s="272"/>
      <c r="X151" s="272"/>
      <c r="Y151" s="272"/>
      <c r="Z151" s="272"/>
    </row>
    <row r="152" spans="1:26" ht="15.75" customHeight="1">
      <c r="A152" s="339">
        <v>2</v>
      </c>
      <c r="B152" s="340">
        <v>2</v>
      </c>
      <c r="C152" s="340">
        <v>8</v>
      </c>
      <c r="D152" s="340">
        <v>5</v>
      </c>
      <c r="E152" s="340" t="s">
        <v>519</v>
      </c>
      <c r="F152" s="339" t="s">
        <v>628</v>
      </c>
      <c r="G152" s="341"/>
      <c r="H152" s="341"/>
      <c r="I152" s="341"/>
      <c r="J152" s="341"/>
      <c r="K152" s="341"/>
      <c r="L152" s="341"/>
      <c r="M152" s="341"/>
      <c r="N152" s="341">
        <f t="shared" si="75"/>
        <v>0</v>
      </c>
      <c r="O152" s="342" t="str">
        <f t="shared" si="76"/>
        <v>0.00</v>
      </c>
      <c r="P152" s="272"/>
      <c r="Q152" s="272"/>
      <c r="R152" s="272"/>
      <c r="S152" s="272"/>
      <c r="T152" s="272"/>
      <c r="U152" s="272"/>
      <c r="V152" s="272"/>
      <c r="W152" s="272"/>
      <c r="X152" s="272"/>
      <c r="Y152" s="272"/>
      <c r="Z152" s="272"/>
    </row>
    <row r="153" spans="1:26" ht="15.75" customHeight="1">
      <c r="A153" s="339">
        <v>2</v>
      </c>
      <c r="B153" s="340">
        <v>2</v>
      </c>
      <c r="C153" s="340">
        <v>8</v>
      </c>
      <c r="D153" s="340">
        <v>5</v>
      </c>
      <c r="E153" s="340" t="s">
        <v>526</v>
      </c>
      <c r="F153" s="339" t="s">
        <v>629</v>
      </c>
      <c r="G153" s="341"/>
      <c r="H153" s="341"/>
      <c r="I153" s="341"/>
      <c r="J153" s="341"/>
      <c r="K153" s="341"/>
      <c r="L153" s="341"/>
      <c r="M153" s="341"/>
      <c r="N153" s="341">
        <f t="shared" si="75"/>
        <v>0</v>
      </c>
      <c r="O153" s="342" t="str">
        <f t="shared" si="76"/>
        <v>0.00</v>
      </c>
      <c r="P153" s="272"/>
      <c r="Q153" s="272"/>
      <c r="R153" s="272"/>
      <c r="S153" s="272"/>
      <c r="T153" s="272"/>
      <c r="U153" s="272"/>
      <c r="V153" s="272"/>
      <c r="W153" s="272"/>
      <c r="X153" s="272"/>
      <c r="Y153" s="272"/>
      <c r="Z153" s="272"/>
    </row>
    <row r="154" spans="1:26" ht="15.75" customHeight="1">
      <c r="A154" s="335">
        <v>2</v>
      </c>
      <c r="B154" s="336">
        <v>2</v>
      </c>
      <c r="C154" s="336">
        <v>8</v>
      </c>
      <c r="D154" s="336">
        <v>6</v>
      </c>
      <c r="E154" s="336"/>
      <c r="F154" s="335" t="s">
        <v>630</v>
      </c>
      <c r="G154" s="337">
        <f t="shared" ref="G154:O154" si="77">SUM(G155:G156)</f>
        <v>0</v>
      </c>
      <c r="H154" s="337">
        <f t="shared" si="77"/>
        <v>0</v>
      </c>
      <c r="I154" s="337">
        <f t="shared" si="77"/>
        <v>0</v>
      </c>
      <c r="J154" s="337">
        <f t="shared" si="77"/>
        <v>0</v>
      </c>
      <c r="K154" s="337">
        <f t="shared" si="77"/>
        <v>0</v>
      </c>
      <c r="L154" s="337">
        <f t="shared" si="77"/>
        <v>0</v>
      </c>
      <c r="M154" s="337">
        <f t="shared" si="77"/>
        <v>0</v>
      </c>
      <c r="N154" s="337">
        <f t="shared" si="77"/>
        <v>0</v>
      </c>
      <c r="O154" s="338">
        <f t="shared" si="77"/>
        <v>0</v>
      </c>
      <c r="P154" s="272"/>
      <c r="Q154" s="272"/>
      <c r="R154" s="272"/>
      <c r="S154" s="272"/>
      <c r="T154" s="272"/>
      <c r="U154" s="272"/>
      <c r="V154" s="272"/>
      <c r="W154" s="272"/>
      <c r="X154" s="272"/>
      <c r="Y154" s="272"/>
      <c r="Z154" s="272"/>
    </row>
    <row r="155" spans="1:26" ht="15.75" customHeight="1">
      <c r="A155" s="339">
        <v>2</v>
      </c>
      <c r="B155" s="340">
        <v>2</v>
      </c>
      <c r="C155" s="340">
        <v>8</v>
      </c>
      <c r="D155" s="340">
        <v>6</v>
      </c>
      <c r="E155" s="340" t="s">
        <v>517</v>
      </c>
      <c r="F155" s="339" t="s">
        <v>631</v>
      </c>
      <c r="G155" s="341"/>
      <c r="H155" s="341"/>
      <c r="I155" s="341"/>
      <c r="J155" s="341"/>
      <c r="K155" s="341"/>
      <c r="L155" s="341"/>
      <c r="M155" s="341"/>
      <c r="N155" s="341">
        <f t="shared" ref="N155:N156" si="78">SUBTOTAL(9,G155:M155)</f>
        <v>0</v>
      </c>
      <c r="O155" s="342" t="str">
        <f t="shared" ref="O155:O156" si="79">IFERROR(N155/$N$18*100,"0.00")</f>
        <v>0.00</v>
      </c>
      <c r="P155" s="272"/>
      <c r="Q155" s="272"/>
      <c r="R155" s="272"/>
      <c r="S155" s="272"/>
      <c r="T155" s="272"/>
      <c r="U155" s="272"/>
      <c r="V155" s="272"/>
      <c r="W155" s="272"/>
      <c r="X155" s="272"/>
      <c r="Y155" s="272"/>
      <c r="Z155" s="272"/>
    </row>
    <row r="156" spans="1:26" ht="15.75" customHeight="1">
      <c r="A156" s="339">
        <v>2</v>
      </c>
      <c r="B156" s="340">
        <v>2</v>
      </c>
      <c r="C156" s="340">
        <v>8</v>
      </c>
      <c r="D156" s="340">
        <v>6</v>
      </c>
      <c r="E156" s="340" t="s">
        <v>519</v>
      </c>
      <c r="F156" s="339" t="s">
        <v>632</v>
      </c>
      <c r="G156" s="341"/>
      <c r="H156" s="341"/>
      <c r="I156" s="341"/>
      <c r="J156" s="341"/>
      <c r="K156" s="341"/>
      <c r="L156" s="341"/>
      <c r="M156" s="341"/>
      <c r="N156" s="341">
        <f t="shared" si="78"/>
        <v>0</v>
      </c>
      <c r="O156" s="342" t="str">
        <f t="shared" si="79"/>
        <v>0.00</v>
      </c>
      <c r="P156" s="272"/>
      <c r="Q156" s="272"/>
      <c r="R156" s="272"/>
      <c r="S156" s="272"/>
      <c r="T156" s="272"/>
      <c r="U156" s="272"/>
      <c r="V156" s="272"/>
      <c r="W156" s="272"/>
      <c r="X156" s="272"/>
      <c r="Y156" s="272"/>
      <c r="Z156" s="272"/>
    </row>
    <row r="157" spans="1:26" ht="15.75" customHeight="1">
      <c r="A157" s="335">
        <v>2</v>
      </c>
      <c r="B157" s="336">
        <v>2</v>
      </c>
      <c r="C157" s="336">
        <v>8</v>
      </c>
      <c r="D157" s="336">
        <v>7</v>
      </c>
      <c r="E157" s="336"/>
      <c r="F157" s="335" t="s">
        <v>633</v>
      </c>
      <c r="G157" s="337">
        <f t="shared" ref="G157:O157" si="80">SUM(G158:G163)</f>
        <v>0</v>
      </c>
      <c r="H157" s="337">
        <f t="shared" si="80"/>
        <v>0</v>
      </c>
      <c r="I157" s="337">
        <f t="shared" si="80"/>
        <v>0</v>
      </c>
      <c r="J157" s="337">
        <f t="shared" si="80"/>
        <v>0</v>
      </c>
      <c r="K157" s="337">
        <f t="shared" si="80"/>
        <v>0</v>
      </c>
      <c r="L157" s="337">
        <f t="shared" si="80"/>
        <v>0</v>
      </c>
      <c r="M157" s="337">
        <f t="shared" si="80"/>
        <v>0</v>
      </c>
      <c r="N157" s="337">
        <f t="shared" si="80"/>
        <v>0</v>
      </c>
      <c r="O157" s="338">
        <f t="shared" si="80"/>
        <v>0</v>
      </c>
      <c r="P157" s="272"/>
      <c r="Q157" s="272"/>
      <c r="R157" s="272"/>
      <c r="S157" s="272"/>
      <c r="T157" s="272"/>
      <c r="U157" s="272"/>
      <c r="V157" s="272"/>
      <c r="W157" s="272"/>
      <c r="X157" s="272"/>
      <c r="Y157" s="272"/>
      <c r="Z157" s="272"/>
    </row>
    <row r="158" spans="1:26" ht="15.75" customHeight="1">
      <c r="A158" s="339">
        <v>2</v>
      </c>
      <c r="B158" s="340">
        <v>2</v>
      </c>
      <c r="C158" s="340">
        <v>8</v>
      </c>
      <c r="D158" s="340">
        <v>7</v>
      </c>
      <c r="E158" s="340" t="s">
        <v>517</v>
      </c>
      <c r="F158" s="343" t="s">
        <v>634</v>
      </c>
      <c r="G158" s="341"/>
      <c r="H158" s="341"/>
      <c r="I158" s="341"/>
      <c r="J158" s="341"/>
      <c r="K158" s="341"/>
      <c r="L158" s="341"/>
      <c r="M158" s="341"/>
      <c r="N158" s="341">
        <f t="shared" ref="N158:N163" si="81">SUBTOTAL(9,G158:M158)</f>
        <v>0</v>
      </c>
      <c r="O158" s="342" t="str">
        <f t="shared" ref="O158:O163" si="82">IFERROR(N158/$N$18*100,"0.00")</f>
        <v>0.00</v>
      </c>
      <c r="P158" s="272"/>
      <c r="Q158" s="272"/>
      <c r="R158" s="272"/>
      <c r="S158" s="272"/>
      <c r="T158" s="272"/>
      <c r="U158" s="272"/>
      <c r="V158" s="272"/>
      <c r="W158" s="272"/>
      <c r="X158" s="272"/>
      <c r="Y158" s="272"/>
      <c r="Z158" s="272"/>
    </row>
    <row r="159" spans="1:26" ht="15.75" customHeight="1">
      <c r="A159" s="339">
        <v>2</v>
      </c>
      <c r="B159" s="340">
        <v>2</v>
      </c>
      <c r="C159" s="340">
        <v>8</v>
      </c>
      <c r="D159" s="340">
        <v>7</v>
      </c>
      <c r="E159" s="340" t="s">
        <v>519</v>
      </c>
      <c r="F159" s="343" t="s">
        <v>635</v>
      </c>
      <c r="G159" s="341"/>
      <c r="H159" s="341"/>
      <c r="I159" s="341"/>
      <c r="J159" s="341"/>
      <c r="K159" s="341"/>
      <c r="L159" s="341"/>
      <c r="M159" s="341"/>
      <c r="N159" s="341">
        <f t="shared" si="81"/>
        <v>0</v>
      </c>
      <c r="O159" s="342" t="str">
        <f t="shared" si="82"/>
        <v>0.00</v>
      </c>
      <c r="P159" s="272"/>
      <c r="Q159" s="272"/>
      <c r="R159" s="272"/>
      <c r="S159" s="272"/>
      <c r="T159" s="272"/>
      <c r="U159" s="272"/>
      <c r="V159" s="272"/>
      <c r="W159" s="272"/>
      <c r="X159" s="272"/>
      <c r="Y159" s="272"/>
      <c r="Z159" s="272"/>
    </row>
    <row r="160" spans="1:26" ht="15.75" customHeight="1">
      <c r="A160" s="339">
        <v>2</v>
      </c>
      <c r="B160" s="340">
        <v>2</v>
      </c>
      <c r="C160" s="340">
        <v>8</v>
      </c>
      <c r="D160" s="340">
        <v>7</v>
      </c>
      <c r="E160" s="340" t="s">
        <v>526</v>
      </c>
      <c r="F160" s="343" t="s">
        <v>636</v>
      </c>
      <c r="G160" s="341"/>
      <c r="H160" s="341"/>
      <c r="I160" s="341"/>
      <c r="J160" s="341"/>
      <c r="K160" s="341"/>
      <c r="L160" s="341"/>
      <c r="M160" s="341"/>
      <c r="N160" s="341">
        <f t="shared" si="81"/>
        <v>0</v>
      </c>
      <c r="O160" s="342" t="str">
        <f t="shared" si="82"/>
        <v>0.00</v>
      </c>
      <c r="P160" s="272"/>
      <c r="Q160" s="272"/>
      <c r="R160" s="272"/>
      <c r="S160" s="272"/>
      <c r="T160" s="272"/>
      <c r="U160" s="272"/>
      <c r="V160" s="272"/>
      <c r="W160" s="272"/>
      <c r="X160" s="272"/>
      <c r="Y160" s="272"/>
      <c r="Z160" s="272"/>
    </row>
    <row r="161" spans="1:26" ht="15.75" customHeight="1">
      <c r="A161" s="339">
        <v>2</v>
      </c>
      <c r="B161" s="340">
        <v>2</v>
      </c>
      <c r="C161" s="340">
        <v>8</v>
      </c>
      <c r="D161" s="340">
        <v>7</v>
      </c>
      <c r="E161" s="340" t="s">
        <v>541</v>
      </c>
      <c r="F161" s="343" t="s">
        <v>637</v>
      </c>
      <c r="G161" s="341"/>
      <c r="H161" s="341"/>
      <c r="I161" s="341"/>
      <c r="J161" s="341"/>
      <c r="K161" s="341"/>
      <c r="L161" s="341"/>
      <c r="M161" s="341"/>
      <c r="N161" s="341">
        <f t="shared" si="81"/>
        <v>0</v>
      </c>
      <c r="O161" s="342" t="str">
        <f t="shared" si="82"/>
        <v>0.00</v>
      </c>
      <c r="P161" s="272"/>
      <c r="Q161" s="272"/>
      <c r="R161" s="272"/>
      <c r="S161" s="272"/>
      <c r="T161" s="272"/>
      <c r="U161" s="272"/>
      <c r="V161" s="272"/>
      <c r="W161" s="272"/>
      <c r="X161" s="272"/>
      <c r="Y161" s="272"/>
      <c r="Z161" s="272"/>
    </row>
    <row r="162" spans="1:26" ht="15.75" customHeight="1">
      <c r="A162" s="339">
        <v>2</v>
      </c>
      <c r="B162" s="340">
        <v>2</v>
      </c>
      <c r="C162" s="340">
        <v>8</v>
      </c>
      <c r="D162" s="340">
        <v>7</v>
      </c>
      <c r="E162" s="340" t="s">
        <v>521</v>
      </c>
      <c r="F162" s="343" t="s">
        <v>638</v>
      </c>
      <c r="G162" s="341"/>
      <c r="H162" s="341"/>
      <c r="I162" s="341"/>
      <c r="J162" s="341"/>
      <c r="K162" s="341"/>
      <c r="L162" s="341"/>
      <c r="M162" s="341"/>
      <c r="N162" s="341">
        <f t="shared" si="81"/>
        <v>0</v>
      </c>
      <c r="O162" s="342" t="str">
        <f t="shared" si="82"/>
        <v>0.00</v>
      </c>
      <c r="P162" s="272"/>
      <c r="Q162" s="272"/>
      <c r="R162" s="272"/>
      <c r="S162" s="272"/>
      <c r="T162" s="272"/>
      <c r="U162" s="272"/>
      <c r="V162" s="272"/>
      <c r="W162" s="272"/>
      <c r="X162" s="272"/>
      <c r="Y162" s="272"/>
      <c r="Z162" s="272"/>
    </row>
    <row r="163" spans="1:26" ht="15.75" customHeight="1">
      <c r="A163" s="339">
        <v>2</v>
      </c>
      <c r="B163" s="340">
        <v>2</v>
      </c>
      <c r="C163" s="340">
        <v>8</v>
      </c>
      <c r="D163" s="340">
        <v>7</v>
      </c>
      <c r="E163" s="340" t="s">
        <v>523</v>
      </c>
      <c r="F163" s="343" t="s">
        <v>639</v>
      </c>
      <c r="G163" s="341"/>
      <c r="H163" s="341"/>
      <c r="I163" s="341"/>
      <c r="J163" s="341"/>
      <c r="K163" s="341"/>
      <c r="L163" s="341"/>
      <c r="M163" s="341"/>
      <c r="N163" s="341">
        <f t="shared" si="81"/>
        <v>0</v>
      </c>
      <c r="O163" s="342" t="str">
        <f t="shared" si="82"/>
        <v>0.00</v>
      </c>
      <c r="P163" s="272"/>
      <c r="Q163" s="272"/>
      <c r="R163" s="272"/>
      <c r="S163" s="272"/>
      <c r="T163" s="272"/>
      <c r="U163" s="272"/>
      <c r="V163" s="272"/>
      <c r="W163" s="272"/>
      <c r="X163" s="272"/>
      <c r="Y163" s="272"/>
      <c r="Z163" s="272"/>
    </row>
    <row r="164" spans="1:26" ht="15.75" customHeight="1">
      <c r="A164" s="335">
        <v>2</v>
      </c>
      <c r="B164" s="336">
        <v>2</v>
      </c>
      <c r="C164" s="336">
        <v>8</v>
      </c>
      <c r="D164" s="336">
        <v>8</v>
      </c>
      <c r="E164" s="336"/>
      <c r="F164" s="335" t="s">
        <v>640</v>
      </c>
      <c r="G164" s="337">
        <f t="shared" ref="G164:O164" si="83">SUM(G165:G167)</f>
        <v>0</v>
      </c>
      <c r="H164" s="337">
        <f t="shared" si="83"/>
        <v>0</v>
      </c>
      <c r="I164" s="337">
        <f t="shared" si="83"/>
        <v>0</v>
      </c>
      <c r="J164" s="337">
        <f t="shared" si="83"/>
        <v>0</v>
      </c>
      <c r="K164" s="337">
        <f t="shared" si="83"/>
        <v>0</v>
      </c>
      <c r="L164" s="337">
        <f t="shared" si="83"/>
        <v>0</v>
      </c>
      <c r="M164" s="337">
        <f t="shared" si="83"/>
        <v>0</v>
      </c>
      <c r="N164" s="337">
        <f t="shared" si="83"/>
        <v>0</v>
      </c>
      <c r="O164" s="338">
        <f t="shared" si="83"/>
        <v>0</v>
      </c>
      <c r="P164" s="272"/>
      <c r="Q164" s="272"/>
      <c r="R164" s="272"/>
      <c r="S164" s="272"/>
      <c r="T164" s="272"/>
      <c r="U164" s="272"/>
      <c r="V164" s="272"/>
      <c r="W164" s="272"/>
      <c r="X164" s="272"/>
      <c r="Y164" s="272"/>
      <c r="Z164" s="272"/>
    </row>
    <row r="165" spans="1:26" ht="15.75" customHeight="1">
      <c r="A165" s="339">
        <v>2</v>
      </c>
      <c r="B165" s="340">
        <v>2</v>
      </c>
      <c r="C165" s="340">
        <v>8</v>
      </c>
      <c r="D165" s="340">
        <v>8</v>
      </c>
      <c r="E165" s="340" t="s">
        <v>517</v>
      </c>
      <c r="F165" s="343" t="s">
        <v>641</v>
      </c>
      <c r="G165" s="341"/>
      <c r="H165" s="341"/>
      <c r="I165" s="341"/>
      <c r="J165" s="341"/>
      <c r="K165" s="341"/>
      <c r="L165" s="341"/>
      <c r="M165" s="341"/>
      <c r="N165" s="341">
        <f t="shared" ref="N165:N167" si="84">SUBTOTAL(9,G165:M165)</f>
        <v>0</v>
      </c>
      <c r="O165" s="342" t="str">
        <f t="shared" ref="O165:O167" si="85">IFERROR(N165/$N$18*100,"0.00")</f>
        <v>0.00</v>
      </c>
      <c r="P165" s="272"/>
      <c r="Q165" s="272"/>
      <c r="R165" s="272"/>
      <c r="S165" s="272"/>
      <c r="T165" s="272"/>
      <c r="U165" s="272"/>
      <c r="V165" s="272"/>
      <c r="W165" s="272"/>
      <c r="X165" s="272"/>
      <c r="Y165" s="272"/>
      <c r="Z165" s="272"/>
    </row>
    <row r="166" spans="1:26" ht="15.75" customHeight="1">
      <c r="A166" s="339">
        <v>2</v>
      </c>
      <c r="B166" s="340">
        <v>2</v>
      </c>
      <c r="C166" s="340">
        <v>8</v>
      </c>
      <c r="D166" s="340">
        <v>8</v>
      </c>
      <c r="E166" s="340" t="s">
        <v>519</v>
      </c>
      <c r="F166" s="343" t="s">
        <v>642</v>
      </c>
      <c r="G166" s="341"/>
      <c r="H166" s="341"/>
      <c r="I166" s="341"/>
      <c r="J166" s="341"/>
      <c r="K166" s="341"/>
      <c r="L166" s="341"/>
      <c r="M166" s="341"/>
      <c r="N166" s="341">
        <f t="shared" si="84"/>
        <v>0</v>
      </c>
      <c r="O166" s="342" t="str">
        <f t="shared" si="85"/>
        <v>0.00</v>
      </c>
      <c r="P166" s="272"/>
      <c r="Q166" s="272"/>
      <c r="R166" s="272"/>
      <c r="S166" s="272"/>
      <c r="T166" s="272"/>
      <c r="U166" s="272"/>
      <c r="V166" s="272"/>
      <c r="W166" s="272"/>
      <c r="X166" s="272"/>
      <c r="Y166" s="272"/>
      <c r="Z166" s="272"/>
    </row>
    <row r="167" spans="1:26" ht="15.75" customHeight="1">
      <c r="A167" s="339">
        <v>2</v>
      </c>
      <c r="B167" s="340">
        <v>2</v>
      </c>
      <c r="C167" s="340">
        <v>8</v>
      </c>
      <c r="D167" s="340">
        <v>8</v>
      </c>
      <c r="E167" s="340" t="s">
        <v>526</v>
      </c>
      <c r="F167" s="343" t="s">
        <v>643</v>
      </c>
      <c r="G167" s="341"/>
      <c r="H167" s="341"/>
      <c r="I167" s="341"/>
      <c r="J167" s="341"/>
      <c r="K167" s="341"/>
      <c r="L167" s="341"/>
      <c r="M167" s="341"/>
      <c r="N167" s="341">
        <f t="shared" si="84"/>
        <v>0</v>
      </c>
      <c r="O167" s="342" t="str">
        <f t="shared" si="85"/>
        <v>0.00</v>
      </c>
      <c r="P167" s="272"/>
      <c r="Q167" s="272"/>
      <c r="R167" s="272"/>
      <c r="S167" s="272"/>
      <c r="T167" s="272"/>
      <c r="U167" s="272"/>
      <c r="V167" s="272"/>
      <c r="W167" s="272"/>
      <c r="X167" s="272"/>
      <c r="Y167" s="272"/>
      <c r="Z167" s="272"/>
    </row>
    <row r="168" spans="1:26" ht="15.75" customHeight="1">
      <c r="A168" s="335">
        <v>2</v>
      </c>
      <c r="B168" s="336">
        <v>2</v>
      </c>
      <c r="C168" s="336">
        <v>9</v>
      </c>
      <c r="D168" s="336">
        <v>2</v>
      </c>
      <c r="E168" s="340"/>
      <c r="F168" s="335" t="s">
        <v>644</v>
      </c>
      <c r="G168" s="337">
        <f t="shared" ref="G168:O168" si="86">+G169+G170</f>
        <v>0</v>
      </c>
      <c r="H168" s="337">
        <f t="shared" si="86"/>
        <v>0</v>
      </c>
      <c r="I168" s="337">
        <f t="shared" si="86"/>
        <v>0</v>
      </c>
      <c r="J168" s="337">
        <f t="shared" si="86"/>
        <v>0</v>
      </c>
      <c r="K168" s="337">
        <f t="shared" si="86"/>
        <v>0</v>
      </c>
      <c r="L168" s="337">
        <f t="shared" si="86"/>
        <v>0</v>
      </c>
      <c r="M168" s="337">
        <f t="shared" si="86"/>
        <v>0</v>
      </c>
      <c r="N168" s="337">
        <f t="shared" si="86"/>
        <v>0</v>
      </c>
      <c r="O168" s="338">
        <f t="shared" si="86"/>
        <v>0</v>
      </c>
      <c r="P168" s="272"/>
      <c r="Q168" s="272"/>
      <c r="R168" s="272"/>
      <c r="S168" s="272"/>
      <c r="T168" s="272"/>
      <c r="U168" s="272"/>
      <c r="V168" s="272"/>
      <c r="W168" s="272"/>
      <c r="X168" s="272"/>
      <c r="Y168" s="272"/>
      <c r="Z168" s="272"/>
    </row>
    <row r="169" spans="1:26" ht="15.75" customHeight="1">
      <c r="A169" s="339">
        <v>2</v>
      </c>
      <c r="B169" s="340">
        <v>2</v>
      </c>
      <c r="C169" s="340">
        <v>9</v>
      </c>
      <c r="D169" s="340">
        <v>2</v>
      </c>
      <c r="E169" s="340" t="s">
        <v>517</v>
      </c>
      <c r="F169" s="339" t="s">
        <v>645</v>
      </c>
      <c r="G169" s="341"/>
      <c r="H169" s="341"/>
      <c r="I169" s="341"/>
      <c r="J169" s="341"/>
      <c r="K169" s="341"/>
      <c r="L169" s="341"/>
      <c r="M169" s="341"/>
      <c r="N169" s="341">
        <f t="shared" ref="N169:N170" si="87">SUBTOTAL(9,G169:M169)</f>
        <v>0</v>
      </c>
      <c r="O169" s="342" t="str">
        <f t="shared" ref="O169:O170" si="88">IFERROR(N169/$N$18*100,"0.00")</f>
        <v>0.00</v>
      </c>
      <c r="P169" s="272"/>
      <c r="Q169" s="272"/>
      <c r="R169" s="272"/>
      <c r="S169" s="272"/>
      <c r="T169" s="272"/>
      <c r="U169" s="272"/>
      <c r="V169" s="272"/>
      <c r="W169" s="272"/>
      <c r="X169" s="272"/>
      <c r="Y169" s="272"/>
      <c r="Z169" s="272"/>
    </row>
    <row r="170" spans="1:26" ht="15.75" customHeight="1">
      <c r="A170" s="339">
        <v>2</v>
      </c>
      <c r="B170" s="340">
        <v>2</v>
      </c>
      <c r="C170" s="340">
        <v>9</v>
      </c>
      <c r="D170" s="340">
        <v>2</v>
      </c>
      <c r="E170" s="340" t="s">
        <v>526</v>
      </c>
      <c r="F170" s="343" t="s">
        <v>646</v>
      </c>
      <c r="G170" s="341"/>
      <c r="H170" s="341"/>
      <c r="I170" s="341"/>
      <c r="J170" s="341"/>
      <c r="K170" s="341"/>
      <c r="L170" s="341"/>
      <c r="M170" s="341"/>
      <c r="N170" s="341">
        <f t="shared" si="87"/>
        <v>0</v>
      </c>
      <c r="O170" s="342" t="str">
        <f t="shared" si="88"/>
        <v>0.00</v>
      </c>
      <c r="P170" s="272"/>
      <c r="Q170" s="272"/>
      <c r="R170" s="272"/>
      <c r="S170" s="272"/>
      <c r="T170" s="272"/>
      <c r="U170" s="272"/>
      <c r="V170" s="272"/>
      <c r="W170" s="272"/>
      <c r="X170" s="272"/>
      <c r="Y170" s="272"/>
      <c r="Z170" s="272"/>
    </row>
    <row r="171" spans="1:26" ht="15.75" customHeight="1">
      <c r="A171" s="328">
        <v>2</v>
      </c>
      <c r="B171" s="329">
        <v>3</v>
      </c>
      <c r="C171" s="330"/>
      <c r="D171" s="330"/>
      <c r="E171" s="330"/>
      <c r="F171" s="328" t="s">
        <v>647</v>
      </c>
      <c r="G171" s="331">
        <f t="shared" ref="G171:O171" si="89">+G172+G180+G189+G198+G201+G210+G225+G238</f>
        <v>0</v>
      </c>
      <c r="H171" s="331">
        <f t="shared" si="89"/>
        <v>0</v>
      </c>
      <c r="I171" s="331">
        <f t="shared" si="89"/>
        <v>0</v>
      </c>
      <c r="J171" s="331">
        <f t="shared" si="89"/>
        <v>0</v>
      </c>
      <c r="K171" s="331">
        <f t="shared" si="89"/>
        <v>0</v>
      </c>
      <c r="L171" s="331">
        <f t="shared" si="89"/>
        <v>0</v>
      </c>
      <c r="M171" s="331">
        <f t="shared" si="89"/>
        <v>0</v>
      </c>
      <c r="N171" s="331">
        <f t="shared" si="89"/>
        <v>0</v>
      </c>
      <c r="O171" s="331">
        <f t="shared" si="89"/>
        <v>0</v>
      </c>
      <c r="P171" s="272"/>
      <c r="Q171" s="272"/>
      <c r="R171" s="272"/>
      <c r="S171" s="272"/>
      <c r="T171" s="272"/>
      <c r="U171" s="272"/>
      <c r="V171" s="272"/>
      <c r="W171" s="272"/>
      <c r="X171" s="272"/>
      <c r="Y171" s="272"/>
      <c r="Z171" s="272"/>
    </row>
    <row r="172" spans="1:26" ht="15.75" customHeight="1">
      <c r="A172" s="332">
        <v>2</v>
      </c>
      <c r="B172" s="333">
        <v>3</v>
      </c>
      <c r="C172" s="333">
        <v>1</v>
      </c>
      <c r="D172" s="333"/>
      <c r="E172" s="333"/>
      <c r="F172" s="332" t="s">
        <v>648</v>
      </c>
      <c r="G172" s="334">
        <f t="shared" ref="G172:O172" si="90">+G173+G175+G178</f>
        <v>0</v>
      </c>
      <c r="H172" s="334">
        <f t="shared" si="90"/>
        <v>0</v>
      </c>
      <c r="I172" s="334">
        <f t="shared" si="90"/>
        <v>0</v>
      </c>
      <c r="J172" s="334">
        <f t="shared" si="90"/>
        <v>0</v>
      </c>
      <c r="K172" s="334">
        <f t="shared" si="90"/>
        <v>0</v>
      </c>
      <c r="L172" s="334">
        <f t="shared" si="90"/>
        <v>0</v>
      </c>
      <c r="M172" s="334">
        <f t="shared" si="90"/>
        <v>0</v>
      </c>
      <c r="N172" s="334">
        <f t="shared" si="90"/>
        <v>0</v>
      </c>
      <c r="O172" s="334">
        <f t="shared" si="90"/>
        <v>0</v>
      </c>
      <c r="P172" s="272"/>
      <c r="Q172" s="272"/>
      <c r="R172" s="272"/>
      <c r="S172" s="272"/>
      <c r="T172" s="272"/>
      <c r="U172" s="272"/>
      <c r="V172" s="272"/>
      <c r="W172" s="272"/>
      <c r="X172" s="272"/>
      <c r="Y172" s="272"/>
      <c r="Z172" s="272"/>
    </row>
    <row r="173" spans="1:26" ht="15.75" customHeight="1">
      <c r="A173" s="335">
        <v>2</v>
      </c>
      <c r="B173" s="336">
        <v>3</v>
      </c>
      <c r="C173" s="336">
        <v>1</v>
      </c>
      <c r="D173" s="336">
        <v>1</v>
      </c>
      <c r="E173" s="336"/>
      <c r="F173" s="335" t="s">
        <v>649</v>
      </c>
      <c r="G173" s="337">
        <f t="shared" ref="G173:O173" si="91">+G174</f>
        <v>0</v>
      </c>
      <c r="H173" s="337">
        <f t="shared" si="91"/>
        <v>0</v>
      </c>
      <c r="I173" s="337">
        <f t="shared" si="91"/>
        <v>0</v>
      </c>
      <c r="J173" s="337">
        <f t="shared" si="91"/>
        <v>0</v>
      </c>
      <c r="K173" s="337">
        <f t="shared" si="91"/>
        <v>0</v>
      </c>
      <c r="L173" s="337">
        <f t="shared" si="91"/>
        <v>0</v>
      </c>
      <c r="M173" s="337">
        <f t="shared" si="91"/>
        <v>0</v>
      </c>
      <c r="N173" s="337">
        <f t="shared" si="91"/>
        <v>0</v>
      </c>
      <c r="O173" s="338" t="str">
        <f t="shared" si="91"/>
        <v>0.00</v>
      </c>
      <c r="P173" s="272"/>
      <c r="Q173" s="272"/>
      <c r="R173" s="272"/>
      <c r="S173" s="272"/>
      <c r="T173" s="272"/>
      <c r="U173" s="272"/>
      <c r="V173" s="272"/>
      <c r="W173" s="272"/>
      <c r="X173" s="272"/>
      <c r="Y173" s="272"/>
      <c r="Z173" s="272"/>
    </row>
    <row r="174" spans="1:26" ht="15.75" customHeight="1">
      <c r="A174" s="344">
        <v>2</v>
      </c>
      <c r="B174" s="340">
        <v>3</v>
      </c>
      <c r="C174" s="340">
        <v>1</v>
      </c>
      <c r="D174" s="340">
        <v>1</v>
      </c>
      <c r="E174" s="340" t="s">
        <v>517</v>
      </c>
      <c r="F174" s="339" t="s">
        <v>649</v>
      </c>
      <c r="G174" s="341"/>
      <c r="H174" s="341"/>
      <c r="I174" s="341"/>
      <c r="J174" s="341"/>
      <c r="K174" s="341"/>
      <c r="L174" s="341"/>
      <c r="M174" s="341"/>
      <c r="N174" s="341">
        <f>SUBTOTAL(9,G174:M174)</f>
        <v>0</v>
      </c>
      <c r="O174" s="342" t="str">
        <f>IFERROR(N174/$N$18*100,"0.00")</f>
        <v>0.00</v>
      </c>
      <c r="P174" s="272"/>
      <c r="Q174" s="272"/>
      <c r="R174" s="272"/>
      <c r="S174" s="272"/>
      <c r="T174" s="272"/>
      <c r="U174" s="272"/>
      <c r="V174" s="272"/>
      <c r="W174" s="272"/>
      <c r="X174" s="272"/>
      <c r="Y174" s="272"/>
      <c r="Z174" s="272"/>
    </row>
    <row r="175" spans="1:26" ht="15.75" customHeight="1">
      <c r="A175" s="335">
        <v>2</v>
      </c>
      <c r="B175" s="336">
        <v>3</v>
      </c>
      <c r="C175" s="336">
        <v>1</v>
      </c>
      <c r="D175" s="336">
        <v>3</v>
      </c>
      <c r="E175" s="336"/>
      <c r="F175" s="335" t="s">
        <v>650</v>
      </c>
      <c r="G175" s="337">
        <f t="shared" ref="G175:O175" si="92">SUM(G176:G177)</f>
        <v>0</v>
      </c>
      <c r="H175" s="337">
        <f t="shared" si="92"/>
        <v>0</v>
      </c>
      <c r="I175" s="337">
        <f t="shared" si="92"/>
        <v>0</v>
      </c>
      <c r="J175" s="337">
        <f t="shared" si="92"/>
        <v>0</v>
      </c>
      <c r="K175" s="337">
        <f t="shared" si="92"/>
        <v>0</v>
      </c>
      <c r="L175" s="337">
        <f t="shared" si="92"/>
        <v>0</v>
      </c>
      <c r="M175" s="337">
        <f t="shared" si="92"/>
        <v>0</v>
      </c>
      <c r="N175" s="337">
        <f t="shared" si="92"/>
        <v>0</v>
      </c>
      <c r="O175" s="338">
        <f t="shared" si="92"/>
        <v>0</v>
      </c>
      <c r="P175" s="272"/>
      <c r="Q175" s="272"/>
      <c r="R175" s="272"/>
      <c r="S175" s="272"/>
      <c r="T175" s="272"/>
      <c r="U175" s="272"/>
      <c r="V175" s="272"/>
      <c r="W175" s="272"/>
      <c r="X175" s="272"/>
      <c r="Y175" s="272"/>
      <c r="Z175" s="272"/>
    </row>
    <row r="176" spans="1:26" ht="15.75" customHeight="1">
      <c r="A176" s="344">
        <v>2</v>
      </c>
      <c r="B176" s="340">
        <v>3</v>
      </c>
      <c r="C176" s="340">
        <v>1</v>
      </c>
      <c r="D176" s="340">
        <v>3</v>
      </c>
      <c r="E176" s="340" t="s">
        <v>519</v>
      </c>
      <c r="F176" s="339" t="s">
        <v>651</v>
      </c>
      <c r="G176" s="341"/>
      <c r="H176" s="341"/>
      <c r="I176" s="341"/>
      <c r="J176" s="341"/>
      <c r="K176" s="341"/>
      <c r="L176" s="341"/>
      <c r="M176" s="341"/>
      <c r="N176" s="341">
        <f t="shared" ref="N176:N177" si="93">SUBTOTAL(9,G176:M176)</f>
        <v>0</v>
      </c>
      <c r="O176" s="342" t="str">
        <f t="shared" ref="O176:O177" si="94">IFERROR(N176/$N$18*100,"0.00")</f>
        <v>0.00</v>
      </c>
      <c r="P176" s="272"/>
      <c r="Q176" s="272"/>
      <c r="R176" s="272"/>
      <c r="S176" s="272"/>
      <c r="T176" s="272"/>
      <c r="U176" s="272"/>
      <c r="V176" s="272"/>
      <c r="W176" s="272"/>
      <c r="X176" s="272"/>
      <c r="Y176" s="272"/>
      <c r="Z176" s="272"/>
    </row>
    <row r="177" spans="1:26" ht="15.75" customHeight="1">
      <c r="A177" s="344">
        <v>2</v>
      </c>
      <c r="B177" s="340">
        <v>3</v>
      </c>
      <c r="C177" s="340">
        <v>1</v>
      </c>
      <c r="D177" s="340">
        <v>3</v>
      </c>
      <c r="E177" s="340" t="s">
        <v>526</v>
      </c>
      <c r="F177" s="339" t="s">
        <v>652</v>
      </c>
      <c r="G177" s="341"/>
      <c r="H177" s="341"/>
      <c r="I177" s="341"/>
      <c r="J177" s="341"/>
      <c r="K177" s="341"/>
      <c r="L177" s="341"/>
      <c r="M177" s="341"/>
      <c r="N177" s="341">
        <f t="shared" si="93"/>
        <v>0</v>
      </c>
      <c r="O177" s="342" t="str">
        <f t="shared" si="94"/>
        <v>0.00</v>
      </c>
      <c r="P177" s="272"/>
      <c r="Q177" s="272"/>
      <c r="R177" s="272"/>
      <c r="S177" s="272"/>
      <c r="T177" s="272"/>
      <c r="U177" s="272"/>
      <c r="V177" s="272"/>
      <c r="W177" s="272"/>
      <c r="X177" s="272"/>
      <c r="Y177" s="272"/>
      <c r="Z177" s="272"/>
    </row>
    <row r="178" spans="1:26" ht="15.75" customHeight="1">
      <c r="A178" s="335">
        <v>2</v>
      </c>
      <c r="B178" s="336">
        <v>3</v>
      </c>
      <c r="C178" s="336">
        <v>1</v>
      </c>
      <c r="D178" s="336">
        <v>4</v>
      </c>
      <c r="E178" s="336"/>
      <c r="F178" s="335" t="s">
        <v>653</v>
      </c>
      <c r="G178" s="337">
        <f t="shared" ref="G178:O178" si="95">+G179</f>
        <v>0</v>
      </c>
      <c r="H178" s="337">
        <f t="shared" si="95"/>
        <v>0</v>
      </c>
      <c r="I178" s="337">
        <f t="shared" si="95"/>
        <v>0</v>
      </c>
      <c r="J178" s="337">
        <f t="shared" si="95"/>
        <v>0</v>
      </c>
      <c r="K178" s="337">
        <f t="shared" si="95"/>
        <v>0</v>
      </c>
      <c r="L178" s="337">
        <f t="shared" si="95"/>
        <v>0</v>
      </c>
      <c r="M178" s="337">
        <f t="shared" si="95"/>
        <v>0</v>
      </c>
      <c r="N178" s="337">
        <f t="shared" si="95"/>
        <v>0</v>
      </c>
      <c r="O178" s="338" t="str">
        <f t="shared" si="95"/>
        <v>0.00</v>
      </c>
      <c r="P178" s="272"/>
      <c r="Q178" s="272"/>
      <c r="R178" s="272"/>
      <c r="S178" s="272"/>
      <c r="T178" s="272"/>
      <c r="U178" s="272"/>
      <c r="V178" s="272"/>
      <c r="W178" s="272"/>
      <c r="X178" s="272"/>
      <c r="Y178" s="272"/>
      <c r="Z178" s="272"/>
    </row>
    <row r="179" spans="1:26" ht="15.75" customHeight="1">
      <c r="A179" s="344">
        <v>2</v>
      </c>
      <c r="B179" s="340">
        <v>3</v>
      </c>
      <c r="C179" s="340">
        <v>1</v>
      </c>
      <c r="D179" s="340">
        <v>4</v>
      </c>
      <c r="E179" s="340" t="s">
        <v>517</v>
      </c>
      <c r="F179" s="339" t="s">
        <v>653</v>
      </c>
      <c r="G179" s="341"/>
      <c r="H179" s="341"/>
      <c r="I179" s="341"/>
      <c r="J179" s="341"/>
      <c r="K179" s="341"/>
      <c r="L179" s="341"/>
      <c r="M179" s="341"/>
      <c r="N179" s="341">
        <f>SUBTOTAL(9,G179:M179)</f>
        <v>0</v>
      </c>
      <c r="O179" s="342" t="str">
        <f>IFERROR(N179/$N$18*100,"0.00")</f>
        <v>0.00</v>
      </c>
      <c r="P179" s="272"/>
      <c r="Q179" s="272"/>
      <c r="R179" s="272"/>
      <c r="S179" s="272"/>
      <c r="T179" s="272"/>
      <c r="U179" s="272"/>
      <c r="V179" s="272"/>
      <c r="W179" s="272"/>
      <c r="X179" s="272"/>
      <c r="Y179" s="272"/>
      <c r="Z179" s="272"/>
    </row>
    <row r="180" spans="1:26" ht="15.75" customHeight="1">
      <c r="A180" s="332">
        <v>2</v>
      </c>
      <c r="B180" s="333">
        <v>3</v>
      </c>
      <c r="C180" s="333">
        <v>2</v>
      </c>
      <c r="D180" s="333"/>
      <c r="E180" s="333"/>
      <c r="F180" s="332" t="s">
        <v>654</v>
      </c>
      <c r="G180" s="334">
        <f t="shared" ref="G180:O180" si="96">+G181+G183+G185+G187</f>
        <v>0</v>
      </c>
      <c r="H180" s="334">
        <f t="shared" si="96"/>
        <v>0</v>
      </c>
      <c r="I180" s="334">
        <f t="shared" si="96"/>
        <v>0</v>
      </c>
      <c r="J180" s="334">
        <f t="shared" si="96"/>
        <v>0</v>
      </c>
      <c r="K180" s="334">
        <f t="shared" si="96"/>
        <v>0</v>
      </c>
      <c r="L180" s="334">
        <f t="shared" si="96"/>
        <v>0</v>
      </c>
      <c r="M180" s="334">
        <f t="shared" si="96"/>
        <v>0</v>
      </c>
      <c r="N180" s="334">
        <f t="shared" si="96"/>
        <v>0</v>
      </c>
      <c r="O180" s="334">
        <f t="shared" si="96"/>
        <v>0</v>
      </c>
      <c r="P180" s="272"/>
      <c r="Q180" s="272"/>
      <c r="R180" s="272"/>
      <c r="S180" s="272"/>
      <c r="T180" s="272"/>
      <c r="U180" s="272"/>
      <c r="V180" s="272"/>
      <c r="W180" s="272"/>
      <c r="X180" s="272"/>
      <c r="Y180" s="272"/>
      <c r="Z180" s="272"/>
    </row>
    <row r="181" spans="1:26" ht="15.75" customHeight="1">
      <c r="A181" s="335">
        <v>2</v>
      </c>
      <c r="B181" s="336">
        <v>3</v>
      </c>
      <c r="C181" s="336">
        <v>2</v>
      </c>
      <c r="D181" s="336">
        <v>1</v>
      </c>
      <c r="E181" s="336"/>
      <c r="F181" s="335" t="s">
        <v>655</v>
      </c>
      <c r="G181" s="337">
        <f>+G182</f>
        <v>0</v>
      </c>
      <c r="H181" s="337">
        <f t="shared" ref="H181:O181" si="97">H182</f>
        <v>0</v>
      </c>
      <c r="I181" s="337">
        <f t="shared" si="97"/>
        <v>0</v>
      </c>
      <c r="J181" s="337">
        <f t="shared" si="97"/>
        <v>0</v>
      </c>
      <c r="K181" s="337">
        <f t="shared" si="97"/>
        <v>0</v>
      </c>
      <c r="L181" s="337">
        <f t="shared" si="97"/>
        <v>0</v>
      </c>
      <c r="M181" s="337">
        <f t="shared" si="97"/>
        <v>0</v>
      </c>
      <c r="N181" s="337">
        <f t="shared" si="97"/>
        <v>0</v>
      </c>
      <c r="O181" s="338" t="str">
        <f t="shared" si="97"/>
        <v>0.00</v>
      </c>
      <c r="P181" s="272"/>
      <c r="Q181" s="272"/>
      <c r="R181" s="272"/>
      <c r="S181" s="272"/>
      <c r="T181" s="272"/>
      <c r="U181" s="272"/>
      <c r="V181" s="272"/>
      <c r="W181" s="272"/>
      <c r="X181" s="272"/>
      <c r="Y181" s="272"/>
      <c r="Z181" s="272"/>
    </row>
    <row r="182" spans="1:26" ht="15.75" customHeight="1">
      <c r="A182" s="344">
        <v>2</v>
      </c>
      <c r="B182" s="340">
        <v>3</v>
      </c>
      <c r="C182" s="340">
        <v>2</v>
      </c>
      <c r="D182" s="340">
        <v>1</v>
      </c>
      <c r="E182" s="340" t="s">
        <v>517</v>
      </c>
      <c r="F182" s="339" t="s">
        <v>655</v>
      </c>
      <c r="G182" s="341"/>
      <c r="H182" s="341"/>
      <c r="I182" s="341"/>
      <c r="J182" s="341"/>
      <c r="K182" s="341"/>
      <c r="L182" s="341"/>
      <c r="M182" s="341"/>
      <c r="N182" s="341">
        <f>SUBTOTAL(9,G182:M182)</f>
        <v>0</v>
      </c>
      <c r="O182" s="342" t="str">
        <f>IFERROR(N182/$N$18*100,"0.00")</f>
        <v>0.00</v>
      </c>
      <c r="P182" s="272"/>
      <c r="Q182" s="272"/>
      <c r="R182" s="272"/>
      <c r="S182" s="272"/>
      <c r="T182" s="272"/>
      <c r="U182" s="272"/>
      <c r="V182" s="272"/>
      <c r="W182" s="272"/>
      <c r="X182" s="272"/>
      <c r="Y182" s="272"/>
      <c r="Z182" s="272"/>
    </row>
    <row r="183" spans="1:26" ht="15.75" customHeight="1">
      <c r="A183" s="335">
        <v>2</v>
      </c>
      <c r="B183" s="336">
        <v>3</v>
      </c>
      <c r="C183" s="336">
        <v>2</v>
      </c>
      <c r="D183" s="336">
        <v>2</v>
      </c>
      <c r="E183" s="336"/>
      <c r="F183" s="335" t="s">
        <v>656</v>
      </c>
      <c r="G183" s="337">
        <f t="shared" ref="G183:O183" si="98">+G184</f>
        <v>0</v>
      </c>
      <c r="H183" s="337">
        <f t="shared" si="98"/>
        <v>0</v>
      </c>
      <c r="I183" s="337">
        <f t="shared" si="98"/>
        <v>0</v>
      </c>
      <c r="J183" s="337">
        <f t="shared" si="98"/>
        <v>0</v>
      </c>
      <c r="K183" s="337">
        <f t="shared" si="98"/>
        <v>0</v>
      </c>
      <c r="L183" s="337">
        <f t="shared" si="98"/>
        <v>0</v>
      </c>
      <c r="M183" s="337">
        <f t="shared" si="98"/>
        <v>0</v>
      </c>
      <c r="N183" s="337">
        <f t="shared" si="98"/>
        <v>0</v>
      </c>
      <c r="O183" s="338" t="str">
        <f t="shared" si="98"/>
        <v>0.00</v>
      </c>
      <c r="P183" s="272"/>
      <c r="Q183" s="272"/>
      <c r="R183" s="272"/>
      <c r="S183" s="272"/>
      <c r="T183" s="272"/>
      <c r="U183" s="272"/>
      <c r="V183" s="272"/>
      <c r="W183" s="272"/>
      <c r="X183" s="272"/>
      <c r="Y183" s="272"/>
      <c r="Z183" s="272"/>
    </row>
    <row r="184" spans="1:26" ht="15.75" customHeight="1">
      <c r="A184" s="344">
        <v>2</v>
      </c>
      <c r="B184" s="340">
        <v>3</v>
      </c>
      <c r="C184" s="340">
        <v>2</v>
      </c>
      <c r="D184" s="340">
        <v>2</v>
      </c>
      <c r="E184" s="340" t="s">
        <v>517</v>
      </c>
      <c r="F184" s="339" t="s">
        <v>656</v>
      </c>
      <c r="G184" s="341"/>
      <c r="H184" s="341"/>
      <c r="I184" s="341"/>
      <c r="J184" s="341"/>
      <c r="K184" s="341"/>
      <c r="L184" s="341"/>
      <c r="M184" s="341"/>
      <c r="N184" s="341">
        <f>SUBTOTAL(9,G184:M184)</f>
        <v>0</v>
      </c>
      <c r="O184" s="342" t="str">
        <f>IFERROR(N184/$N$18*100,"0.00")</f>
        <v>0.00</v>
      </c>
      <c r="P184" s="272"/>
      <c r="Q184" s="272"/>
      <c r="R184" s="272"/>
      <c r="S184" s="272"/>
      <c r="T184" s="272"/>
      <c r="U184" s="272"/>
      <c r="V184" s="272"/>
      <c r="W184" s="272"/>
      <c r="X184" s="272"/>
      <c r="Y184" s="272"/>
      <c r="Z184" s="272"/>
    </row>
    <row r="185" spans="1:26" ht="15.75" customHeight="1">
      <c r="A185" s="335">
        <v>2</v>
      </c>
      <c r="B185" s="336">
        <v>3</v>
      </c>
      <c r="C185" s="336">
        <v>2</v>
      </c>
      <c r="D185" s="336">
        <v>3</v>
      </c>
      <c r="E185" s="336"/>
      <c r="F185" s="335" t="s">
        <v>657</v>
      </c>
      <c r="G185" s="337">
        <f t="shared" ref="G185:O185" si="99">+G186</f>
        <v>0</v>
      </c>
      <c r="H185" s="337">
        <f t="shared" si="99"/>
        <v>0</v>
      </c>
      <c r="I185" s="337">
        <f t="shared" si="99"/>
        <v>0</v>
      </c>
      <c r="J185" s="337">
        <f t="shared" si="99"/>
        <v>0</v>
      </c>
      <c r="K185" s="337">
        <f t="shared" si="99"/>
        <v>0</v>
      </c>
      <c r="L185" s="337">
        <f t="shared" si="99"/>
        <v>0</v>
      </c>
      <c r="M185" s="337">
        <f t="shared" si="99"/>
        <v>0</v>
      </c>
      <c r="N185" s="337">
        <f t="shared" si="99"/>
        <v>0</v>
      </c>
      <c r="O185" s="338" t="str">
        <f t="shared" si="99"/>
        <v>0.00</v>
      </c>
      <c r="P185" s="272"/>
      <c r="Q185" s="272"/>
      <c r="R185" s="272"/>
      <c r="S185" s="272"/>
      <c r="T185" s="272"/>
      <c r="U185" s="272"/>
      <c r="V185" s="272"/>
      <c r="W185" s="272"/>
      <c r="X185" s="272"/>
      <c r="Y185" s="272"/>
      <c r="Z185" s="272"/>
    </row>
    <row r="186" spans="1:26" ht="15.75" customHeight="1">
      <c r="A186" s="344">
        <v>2</v>
      </c>
      <c r="B186" s="340">
        <v>3</v>
      </c>
      <c r="C186" s="340">
        <v>2</v>
      </c>
      <c r="D186" s="340">
        <v>3</v>
      </c>
      <c r="E186" s="340" t="s">
        <v>517</v>
      </c>
      <c r="F186" s="339" t="s">
        <v>657</v>
      </c>
      <c r="G186" s="341"/>
      <c r="H186" s="341"/>
      <c r="I186" s="341"/>
      <c r="J186" s="341"/>
      <c r="K186" s="341"/>
      <c r="L186" s="341"/>
      <c r="M186" s="341"/>
      <c r="N186" s="341">
        <f>SUBTOTAL(9,G186:M186)</f>
        <v>0</v>
      </c>
      <c r="O186" s="342" t="str">
        <f>IFERROR(N186/$N$18*100,"0.00")</f>
        <v>0.00</v>
      </c>
      <c r="P186" s="272"/>
      <c r="Q186" s="272"/>
      <c r="R186" s="272"/>
      <c r="S186" s="272"/>
      <c r="T186" s="272"/>
      <c r="U186" s="272"/>
      <c r="V186" s="272"/>
      <c r="W186" s="272"/>
      <c r="X186" s="272"/>
      <c r="Y186" s="272"/>
      <c r="Z186" s="272"/>
    </row>
    <row r="187" spans="1:26" ht="15.75" customHeight="1">
      <c r="A187" s="335">
        <v>2</v>
      </c>
      <c r="B187" s="336">
        <v>3</v>
      </c>
      <c r="C187" s="336">
        <v>2</v>
      </c>
      <c r="D187" s="336">
        <v>4</v>
      </c>
      <c r="E187" s="336"/>
      <c r="F187" s="335" t="s">
        <v>658</v>
      </c>
      <c r="G187" s="337">
        <f t="shared" ref="G187:O187" si="100">+G188</f>
        <v>0</v>
      </c>
      <c r="H187" s="337">
        <f t="shared" si="100"/>
        <v>0</v>
      </c>
      <c r="I187" s="337">
        <f t="shared" si="100"/>
        <v>0</v>
      </c>
      <c r="J187" s="337">
        <f t="shared" si="100"/>
        <v>0</v>
      </c>
      <c r="K187" s="337">
        <f t="shared" si="100"/>
        <v>0</v>
      </c>
      <c r="L187" s="337">
        <f t="shared" si="100"/>
        <v>0</v>
      </c>
      <c r="M187" s="337">
        <f t="shared" si="100"/>
        <v>0</v>
      </c>
      <c r="N187" s="337">
        <f t="shared" si="100"/>
        <v>0</v>
      </c>
      <c r="O187" s="338" t="str">
        <f t="shared" si="100"/>
        <v>0.00</v>
      </c>
      <c r="P187" s="272"/>
      <c r="Q187" s="272"/>
      <c r="R187" s="272"/>
      <c r="S187" s="272"/>
      <c r="T187" s="272"/>
      <c r="U187" s="272"/>
      <c r="V187" s="272"/>
      <c r="W187" s="272"/>
      <c r="X187" s="272"/>
      <c r="Y187" s="272"/>
      <c r="Z187" s="272"/>
    </row>
    <row r="188" spans="1:26" ht="15.75" customHeight="1">
      <c r="A188" s="344">
        <v>2</v>
      </c>
      <c r="B188" s="340">
        <v>3</v>
      </c>
      <c r="C188" s="340">
        <v>2</v>
      </c>
      <c r="D188" s="340">
        <v>4</v>
      </c>
      <c r="E188" s="340" t="s">
        <v>517</v>
      </c>
      <c r="F188" s="339" t="s">
        <v>658</v>
      </c>
      <c r="G188" s="341"/>
      <c r="H188" s="341"/>
      <c r="I188" s="341"/>
      <c r="J188" s="341"/>
      <c r="K188" s="341"/>
      <c r="L188" s="341"/>
      <c r="M188" s="341"/>
      <c r="N188" s="341">
        <f>SUBTOTAL(9,G188:M188)</f>
        <v>0</v>
      </c>
      <c r="O188" s="342" t="str">
        <f>IFERROR(N188/$N$18*100,"0.00")</f>
        <v>0.00</v>
      </c>
      <c r="P188" s="272"/>
      <c r="Q188" s="272"/>
      <c r="R188" s="272"/>
      <c r="S188" s="272"/>
      <c r="T188" s="272"/>
      <c r="U188" s="272"/>
      <c r="V188" s="272"/>
      <c r="W188" s="272"/>
      <c r="X188" s="272"/>
      <c r="Y188" s="272"/>
      <c r="Z188" s="272"/>
    </row>
    <row r="189" spans="1:26" ht="15.75" customHeight="1">
      <c r="A189" s="332">
        <v>2</v>
      </c>
      <c r="B189" s="333">
        <v>3</v>
      </c>
      <c r="C189" s="333">
        <v>3</v>
      </c>
      <c r="D189" s="333"/>
      <c r="E189" s="333"/>
      <c r="F189" s="332" t="s">
        <v>659</v>
      </c>
      <c r="G189" s="334">
        <f t="shared" ref="G189:O189" si="101">+G190+G192+G194+G196</f>
        <v>0</v>
      </c>
      <c r="H189" s="334">
        <f t="shared" si="101"/>
        <v>0</v>
      </c>
      <c r="I189" s="334">
        <f t="shared" si="101"/>
        <v>0</v>
      </c>
      <c r="J189" s="334">
        <f t="shared" si="101"/>
        <v>0</v>
      </c>
      <c r="K189" s="334">
        <f t="shared" si="101"/>
        <v>0</v>
      </c>
      <c r="L189" s="334">
        <f t="shared" si="101"/>
        <v>0</v>
      </c>
      <c r="M189" s="334">
        <f t="shared" si="101"/>
        <v>0</v>
      </c>
      <c r="N189" s="334">
        <f t="shared" si="101"/>
        <v>0</v>
      </c>
      <c r="O189" s="334">
        <f t="shared" si="101"/>
        <v>0</v>
      </c>
      <c r="P189" s="272"/>
      <c r="Q189" s="272"/>
      <c r="R189" s="272"/>
      <c r="S189" s="272"/>
      <c r="T189" s="272"/>
      <c r="U189" s="272"/>
      <c r="V189" s="272"/>
      <c r="W189" s="272"/>
      <c r="X189" s="272"/>
      <c r="Y189" s="272"/>
      <c r="Z189" s="272"/>
    </row>
    <row r="190" spans="1:26" ht="15.75" customHeight="1">
      <c r="A190" s="335">
        <v>2</v>
      </c>
      <c r="B190" s="336">
        <v>3</v>
      </c>
      <c r="C190" s="336">
        <v>3</v>
      </c>
      <c r="D190" s="336">
        <v>1</v>
      </c>
      <c r="E190" s="336"/>
      <c r="F190" s="335" t="s">
        <v>660</v>
      </c>
      <c r="G190" s="337">
        <f t="shared" ref="G190:O190" si="102">G191</f>
        <v>0</v>
      </c>
      <c r="H190" s="337">
        <f t="shared" si="102"/>
        <v>0</v>
      </c>
      <c r="I190" s="337">
        <f t="shared" si="102"/>
        <v>0</v>
      </c>
      <c r="J190" s="337">
        <f t="shared" si="102"/>
        <v>0</v>
      </c>
      <c r="K190" s="337">
        <f t="shared" si="102"/>
        <v>0</v>
      </c>
      <c r="L190" s="337">
        <f t="shared" si="102"/>
        <v>0</v>
      </c>
      <c r="M190" s="337">
        <f t="shared" si="102"/>
        <v>0</v>
      </c>
      <c r="N190" s="337">
        <f t="shared" si="102"/>
        <v>0</v>
      </c>
      <c r="O190" s="338" t="str">
        <f t="shared" si="102"/>
        <v>0.00</v>
      </c>
      <c r="P190" s="272"/>
      <c r="Q190" s="272"/>
      <c r="R190" s="272"/>
      <c r="S190" s="272"/>
      <c r="T190" s="272"/>
      <c r="U190" s="272"/>
      <c r="V190" s="272"/>
      <c r="W190" s="272"/>
      <c r="X190" s="272"/>
      <c r="Y190" s="272"/>
      <c r="Z190" s="272"/>
    </row>
    <row r="191" spans="1:26" ht="15.75" customHeight="1">
      <c r="A191" s="344">
        <v>2</v>
      </c>
      <c r="B191" s="340">
        <v>3</v>
      </c>
      <c r="C191" s="340">
        <v>3</v>
      </c>
      <c r="D191" s="340">
        <v>1</v>
      </c>
      <c r="E191" s="340" t="s">
        <v>517</v>
      </c>
      <c r="F191" s="339" t="s">
        <v>660</v>
      </c>
      <c r="G191" s="341"/>
      <c r="H191" s="341"/>
      <c r="I191" s="341"/>
      <c r="J191" s="341"/>
      <c r="K191" s="341"/>
      <c r="L191" s="341"/>
      <c r="M191" s="341"/>
      <c r="N191" s="341">
        <f>SUBTOTAL(9,G191:M191)</f>
        <v>0</v>
      </c>
      <c r="O191" s="342" t="str">
        <f>IFERROR(N191/$N$18*100,"0.00")</f>
        <v>0.00</v>
      </c>
      <c r="P191" s="272"/>
      <c r="Q191" s="272"/>
      <c r="R191" s="272"/>
      <c r="S191" s="272"/>
      <c r="T191" s="272"/>
      <c r="U191" s="272"/>
      <c r="V191" s="272"/>
      <c r="W191" s="272"/>
      <c r="X191" s="272"/>
      <c r="Y191" s="272"/>
      <c r="Z191" s="272"/>
    </row>
    <row r="192" spans="1:26" ht="15.75" customHeight="1">
      <c r="A192" s="335">
        <v>2</v>
      </c>
      <c r="B192" s="336">
        <v>3</v>
      </c>
      <c r="C192" s="336">
        <v>3</v>
      </c>
      <c r="D192" s="336">
        <v>2</v>
      </c>
      <c r="E192" s="336"/>
      <c r="F192" s="335" t="s">
        <v>661</v>
      </c>
      <c r="G192" s="337">
        <f t="shared" ref="G192:N192" si="103">+G193</f>
        <v>0</v>
      </c>
      <c r="H192" s="337">
        <f t="shared" si="103"/>
        <v>0</v>
      </c>
      <c r="I192" s="337">
        <f t="shared" si="103"/>
        <v>0</v>
      </c>
      <c r="J192" s="337">
        <f t="shared" si="103"/>
        <v>0</v>
      </c>
      <c r="K192" s="337">
        <f t="shared" si="103"/>
        <v>0</v>
      </c>
      <c r="L192" s="337">
        <f t="shared" si="103"/>
        <v>0</v>
      </c>
      <c r="M192" s="337">
        <f t="shared" si="103"/>
        <v>0</v>
      </c>
      <c r="N192" s="337">
        <f t="shared" si="103"/>
        <v>0</v>
      </c>
      <c r="O192" s="338">
        <f>SUM(O193:O195)</f>
        <v>0</v>
      </c>
      <c r="P192" s="272"/>
      <c r="Q192" s="272"/>
      <c r="R192" s="272"/>
      <c r="S192" s="272"/>
      <c r="T192" s="272"/>
      <c r="U192" s="272"/>
      <c r="V192" s="272"/>
      <c r="W192" s="272"/>
      <c r="X192" s="272"/>
      <c r="Y192" s="272"/>
      <c r="Z192" s="272"/>
    </row>
    <row r="193" spans="1:26" ht="15.75" customHeight="1">
      <c r="A193" s="344">
        <v>2</v>
      </c>
      <c r="B193" s="340">
        <v>3</v>
      </c>
      <c r="C193" s="340">
        <v>3</v>
      </c>
      <c r="D193" s="340">
        <v>2</v>
      </c>
      <c r="E193" s="340" t="s">
        <v>517</v>
      </c>
      <c r="F193" s="339" t="s">
        <v>661</v>
      </c>
      <c r="G193" s="341"/>
      <c r="H193" s="341"/>
      <c r="I193" s="341"/>
      <c r="J193" s="341"/>
      <c r="K193" s="341"/>
      <c r="L193" s="341"/>
      <c r="M193" s="341"/>
      <c r="N193" s="341">
        <f>SUBTOTAL(9,G193:M193)</f>
        <v>0</v>
      </c>
      <c r="O193" s="342" t="str">
        <f>IFERROR(N193/$N$18*100,"0.00")</f>
        <v>0.00</v>
      </c>
      <c r="P193" s="272"/>
      <c r="Q193" s="272"/>
      <c r="R193" s="272"/>
      <c r="S193" s="272"/>
      <c r="T193" s="272"/>
      <c r="U193" s="272"/>
      <c r="V193" s="272"/>
      <c r="W193" s="272"/>
      <c r="X193" s="272"/>
      <c r="Y193" s="272"/>
      <c r="Z193" s="272"/>
    </row>
    <row r="194" spans="1:26" ht="15.75" customHeight="1">
      <c r="A194" s="335">
        <v>2</v>
      </c>
      <c r="B194" s="336">
        <v>3</v>
      </c>
      <c r="C194" s="336">
        <v>3</v>
      </c>
      <c r="D194" s="336">
        <v>3</v>
      </c>
      <c r="E194" s="336"/>
      <c r="F194" s="335" t="s">
        <v>662</v>
      </c>
      <c r="G194" s="337">
        <f t="shared" ref="G194:O194" si="104">+G195</f>
        <v>0</v>
      </c>
      <c r="H194" s="337">
        <f t="shared" si="104"/>
        <v>0</v>
      </c>
      <c r="I194" s="337">
        <f t="shared" si="104"/>
        <v>0</v>
      </c>
      <c r="J194" s="337">
        <f t="shared" si="104"/>
        <v>0</v>
      </c>
      <c r="K194" s="337">
        <f t="shared" si="104"/>
        <v>0</v>
      </c>
      <c r="L194" s="337">
        <f t="shared" si="104"/>
        <v>0</v>
      </c>
      <c r="M194" s="337">
        <f t="shared" si="104"/>
        <v>0</v>
      </c>
      <c r="N194" s="337">
        <f t="shared" si="104"/>
        <v>0</v>
      </c>
      <c r="O194" s="338" t="str">
        <f t="shared" si="104"/>
        <v>0.00</v>
      </c>
      <c r="P194" s="272"/>
      <c r="Q194" s="272"/>
      <c r="R194" s="272"/>
      <c r="S194" s="272"/>
      <c r="T194" s="272"/>
      <c r="U194" s="272"/>
      <c r="V194" s="272"/>
      <c r="W194" s="272"/>
      <c r="X194" s="272"/>
      <c r="Y194" s="272"/>
      <c r="Z194" s="272"/>
    </row>
    <row r="195" spans="1:26" ht="15.75" customHeight="1">
      <c r="A195" s="344">
        <v>2</v>
      </c>
      <c r="B195" s="340">
        <v>3</v>
      </c>
      <c r="C195" s="340">
        <v>3</v>
      </c>
      <c r="D195" s="340">
        <v>3</v>
      </c>
      <c r="E195" s="340" t="s">
        <v>517</v>
      </c>
      <c r="F195" s="339" t="s">
        <v>662</v>
      </c>
      <c r="G195" s="341"/>
      <c r="H195" s="341"/>
      <c r="I195" s="341"/>
      <c r="J195" s="341"/>
      <c r="K195" s="341"/>
      <c r="L195" s="341"/>
      <c r="M195" s="341"/>
      <c r="N195" s="341">
        <f>SUBTOTAL(9,G195:M195)</f>
        <v>0</v>
      </c>
      <c r="O195" s="342" t="str">
        <f>IFERROR(N195/$N$18*100,"0.00")</f>
        <v>0.00</v>
      </c>
      <c r="P195" s="272"/>
      <c r="Q195" s="272"/>
      <c r="R195" s="272"/>
      <c r="S195" s="272"/>
      <c r="T195" s="272"/>
      <c r="U195" s="272"/>
      <c r="V195" s="272"/>
      <c r="W195" s="272"/>
      <c r="X195" s="272"/>
      <c r="Y195" s="272"/>
      <c r="Z195" s="272"/>
    </row>
    <row r="196" spans="1:26" ht="15.75" customHeight="1">
      <c r="A196" s="335">
        <v>2</v>
      </c>
      <c r="B196" s="336">
        <v>3</v>
      </c>
      <c r="C196" s="336">
        <v>3</v>
      </c>
      <c r="D196" s="336">
        <v>4</v>
      </c>
      <c r="E196" s="336"/>
      <c r="F196" s="335" t="s">
        <v>663</v>
      </c>
      <c r="G196" s="337">
        <f t="shared" ref="G196:N196" si="105">+G197</f>
        <v>0</v>
      </c>
      <c r="H196" s="337">
        <f t="shared" si="105"/>
        <v>0</v>
      </c>
      <c r="I196" s="337">
        <f t="shared" si="105"/>
        <v>0</v>
      </c>
      <c r="J196" s="337">
        <f t="shared" si="105"/>
        <v>0</v>
      </c>
      <c r="K196" s="337">
        <f t="shared" si="105"/>
        <v>0</v>
      </c>
      <c r="L196" s="337">
        <f t="shared" si="105"/>
        <v>0</v>
      </c>
      <c r="M196" s="337">
        <f t="shared" si="105"/>
        <v>0</v>
      </c>
      <c r="N196" s="337">
        <f t="shared" si="105"/>
        <v>0</v>
      </c>
      <c r="O196" s="338">
        <f>SUM(O197:O200)</f>
        <v>0</v>
      </c>
      <c r="P196" s="272"/>
      <c r="Q196" s="272"/>
      <c r="R196" s="272"/>
      <c r="S196" s="272"/>
      <c r="T196" s="272"/>
      <c r="U196" s="272"/>
      <c r="V196" s="272"/>
      <c r="W196" s="272"/>
      <c r="X196" s="272"/>
      <c r="Y196" s="272"/>
      <c r="Z196" s="272"/>
    </row>
    <row r="197" spans="1:26" ht="15.75" customHeight="1">
      <c r="A197" s="344">
        <v>2</v>
      </c>
      <c r="B197" s="340">
        <v>3</v>
      </c>
      <c r="C197" s="340">
        <v>3</v>
      </c>
      <c r="D197" s="340">
        <v>4</v>
      </c>
      <c r="E197" s="340" t="s">
        <v>517</v>
      </c>
      <c r="F197" s="339" t="s">
        <v>663</v>
      </c>
      <c r="G197" s="341"/>
      <c r="H197" s="341"/>
      <c r="I197" s="341"/>
      <c r="J197" s="341"/>
      <c r="K197" s="341"/>
      <c r="L197" s="341"/>
      <c r="M197" s="341"/>
      <c r="N197" s="341">
        <f>SUBTOTAL(9,G197:M197)</f>
        <v>0</v>
      </c>
      <c r="O197" s="342" t="str">
        <f>IFERROR(N197/$N$18*100,"0.00")</f>
        <v>0.00</v>
      </c>
      <c r="P197" s="272"/>
      <c r="Q197" s="272"/>
      <c r="R197" s="272"/>
      <c r="S197" s="272"/>
      <c r="T197" s="272"/>
      <c r="U197" s="272"/>
      <c r="V197" s="272"/>
      <c r="W197" s="272"/>
      <c r="X197" s="272"/>
      <c r="Y197" s="272"/>
      <c r="Z197" s="272"/>
    </row>
    <row r="198" spans="1:26" ht="15.75" customHeight="1">
      <c r="A198" s="332">
        <v>2</v>
      </c>
      <c r="B198" s="333">
        <v>3</v>
      </c>
      <c r="C198" s="333">
        <v>4</v>
      </c>
      <c r="D198" s="333"/>
      <c r="E198" s="333"/>
      <c r="F198" s="332" t="s">
        <v>664</v>
      </c>
      <c r="G198" s="334">
        <f t="shared" ref="G198:O198" si="106">+G199</f>
        <v>0</v>
      </c>
      <c r="H198" s="334">
        <f t="shared" si="106"/>
        <v>0</v>
      </c>
      <c r="I198" s="334">
        <f t="shared" si="106"/>
        <v>0</v>
      </c>
      <c r="J198" s="334">
        <f t="shared" si="106"/>
        <v>0</v>
      </c>
      <c r="K198" s="334">
        <f t="shared" si="106"/>
        <v>0</v>
      </c>
      <c r="L198" s="334">
        <f t="shared" si="106"/>
        <v>0</v>
      </c>
      <c r="M198" s="334">
        <f t="shared" si="106"/>
        <v>0</v>
      </c>
      <c r="N198" s="334">
        <f t="shared" si="106"/>
        <v>0</v>
      </c>
      <c r="O198" s="346" t="str">
        <f t="shared" si="106"/>
        <v>0.00</v>
      </c>
      <c r="P198" s="272"/>
      <c r="Q198" s="272"/>
      <c r="R198" s="272"/>
      <c r="S198" s="272"/>
      <c r="T198" s="272"/>
      <c r="U198" s="272"/>
      <c r="V198" s="272"/>
      <c r="W198" s="272"/>
      <c r="X198" s="272"/>
      <c r="Y198" s="272"/>
      <c r="Z198" s="272"/>
    </row>
    <row r="199" spans="1:26" ht="15.75" customHeight="1">
      <c r="A199" s="335">
        <v>2</v>
      </c>
      <c r="B199" s="336">
        <v>3</v>
      </c>
      <c r="C199" s="336">
        <v>4</v>
      </c>
      <c r="D199" s="336">
        <v>1</v>
      </c>
      <c r="E199" s="336"/>
      <c r="F199" s="335" t="s">
        <v>665</v>
      </c>
      <c r="G199" s="337">
        <f t="shared" ref="G199:O199" si="107">+G200</f>
        <v>0</v>
      </c>
      <c r="H199" s="337">
        <f t="shared" si="107"/>
        <v>0</v>
      </c>
      <c r="I199" s="337">
        <f t="shared" si="107"/>
        <v>0</v>
      </c>
      <c r="J199" s="337">
        <f t="shared" si="107"/>
        <v>0</v>
      </c>
      <c r="K199" s="337">
        <f t="shared" si="107"/>
        <v>0</v>
      </c>
      <c r="L199" s="337">
        <f t="shared" si="107"/>
        <v>0</v>
      </c>
      <c r="M199" s="337">
        <f t="shared" si="107"/>
        <v>0</v>
      </c>
      <c r="N199" s="337">
        <f t="shared" si="107"/>
        <v>0</v>
      </c>
      <c r="O199" s="338" t="str">
        <f t="shared" si="107"/>
        <v>0.00</v>
      </c>
      <c r="P199" s="272"/>
      <c r="Q199" s="272"/>
      <c r="R199" s="272"/>
      <c r="S199" s="272"/>
      <c r="T199" s="272"/>
      <c r="U199" s="272"/>
      <c r="V199" s="272"/>
      <c r="W199" s="272"/>
      <c r="X199" s="272"/>
      <c r="Y199" s="272"/>
      <c r="Z199" s="272"/>
    </row>
    <row r="200" spans="1:26" ht="15.75" customHeight="1">
      <c r="A200" s="344">
        <v>2</v>
      </c>
      <c r="B200" s="340">
        <v>3</v>
      </c>
      <c r="C200" s="340">
        <v>4</v>
      </c>
      <c r="D200" s="340">
        <v>1</v>
      </c>
      <c r="E200" s="340" t="s">
        <v>517</v>
      </c>
      <c r="F200" s="339" t="s">
        <v>665</v>
      </c>
      <c r="G200" s="341"/>
      <c r="H200" s="341"/>
      <c r="I200" s="341"/>
      <c r="J200" s="341"/>
      <c r="K200" s="341"/>
      <c r="L200" s="341"/>
      <c r="M200" s="341"/>
      <c r="N200" s="341">
        <f>SUBTOTAL(9,G200:M200)</f>
        <v>0</v>
      </c>
      <c r="O200" s="342" t="str">
        <f>IFERROR(N200/$N$18*100,"0.00")</f>
        <v>0.00</v>
      </c>
      <c r="P200" s="272"/>
      <c r="Q200" s="272"/>
      <c r="R200" s="272"/>
      <c r="S200" s="272"/>
      <c r="T200" s="272"/>
      <c r="U200" s="272"/>
      <c r="V200" s="272"/>
      <c r="W200" s="272"/>
      <c r="X200" s="272"/>
      <c r="Y200" s="272"/>
      <c r="Z200" s="272"/>
    </row>
    <row r="201" spans="1:26" ht="15.75" customHeight="1">
      <c r="A201" s="332">
        <v>2</v>
      </c>
      <c r="B201" s="333">
        <v>3</v>
      </c>
      <c r="C201" s="333">
        <v>5</v>
      </c>
      <c r="D201" s="333"/>
      <c r="E201" s="333"/>
      <c r="F201" s="332" t="s">
        <v>666</v>
      </c>
      <c r="G201" s="334">
        <f t="shared" ref="G201:O201" si="108">+G202+G204+G206+G208</f>
        <v>0</v>
      </c>
      <c r="H201" s="334">
        <f t="shared" si="108"/>
        <v>0</v>
      </c>
      <c r="I201" s="334">
        <f t="shared" si="108"/>
        <v>0</v>
      </c>
      <c r="J201" s="334">
        <f t="shared" si="108"/>
        <v>0</v>
      </c>
      <c r="K201" s="334">
        <f t="shared" si="108"/>
        <v>0</v>
      </c>
      <c r="L201" s="334">
        <f t="shared" si="108"/>
        <v>0</v>
      </c>
      <c r="M201" s="334">
        <f t="shared" si="108"/>
        <v>0</v>
      </c>
      <c r="N201" s="334">
        <f t="shared" si="108"/>
        <v>0</v>
      </c>
      <c r="O201" s="334">
        <f t="shared" si="108"/>
        <v>0</v>
      </c>
      <c r="P201" s="272"/>
      <c r="Q201" s="272"/>
      <c r="R201" s="272"/>
      <c r="S201" s="272"/>
      <c r="T201" s="272"/>
      <c r="U201" s="272"/>
      <c r="V201" s="272"/>
      <c r="W201" s="272"/>
      <c r="X201" s="272"/>
      <c r="Y201" s="272"/>
      <c r="Z201" s="272"/>
    </row>
    <row r="202" spans="1:26" ht="15.75" customHeight="1">
      <c r="A202" s="335">
        <v>2</v>
      </c>
      <c r="B202" s="336">
        <v>3</v>
      </c>
      <c r="C202" s="336">
        <v>5</v>
      </c>
      <c r="D202" s="336">
        <v>2</v>
      </c>
      <c r="E202" s="336"/>
      <c r="F202" s="335" t="s">
        <v>667</v>
      </c>
      <c r="G202" s="337">
        <f t="shared" ref="G202:O202" si="109">+G203</f>
        <v>0</v>
      </c>
      <c r="H202" s="337">
        <f t="shared" si="109"/>
        <v>0</v>
      </c>
      <c r="I202" s="337">
        <f t="shared" si="109"/>
        <v>0</v>
      </c>
      <c r="J202" s="337">
        <f t="shared" si="109"/>
        <v>0</v>
      </c>
      <c r="K202" s="337">
        <f t="shared" si="109"/>
        <v>0</v>
      </c>
      <c r="L202" s="337">
        <f t="shared" si="109"/>
        <v>0</v>
      </c>
      <c r="M202" s="337">
        <f t="shared" si="109"/>
        <v>0</v>
      </c>
      <c r="N202" s="337">
        <f t="shared" si="109"/>
        <v>0</v>
      </c>
      <c r="O202" s="338" t="str">
        <f t="shared" si="109"/>
        <v>0.00</v>
      </c>
      <c r="P202" s="272"/>
      <c r="Q202" s="272"/>
      <c r="R202" s="272"/>
      <c r="S202" s="272"/>
      <c r="T202" s="272"/>
      <c r="U202" s="272"/>
      <c r="V202" s="272"/>
      <c r="W202" s="272"/>
      <c r="X202" s="272"/>
      <c r="Y202" s="272"/>
      <c r="Z202" s="272"/>
    </row>
    <row r="203" spans="1:26" ht="15.75" customHeight="1">
      <c r="A203" s="344">
        <v>2</v>
      </c>
      <c r="B203" s="340">
        <v>3</v>
      </c>
      <c r="C203" s="340">
        <v>5</v>
      </c>
      <c r="D203" s="340">
        <v>2</v>
      </c>
      <c r="E203" s="340" t="s">
        <v>517</v>
      </c>
      <c r="F203" s="339" t="s">
        <v>667</v>
      </c>
      <c r="G203" s="341"/>
      <c r="H203" s="341"/>
      <c r="I203" s="341"/>
      <c r="J203" s="341"/>
      <c r="K203" s="341"/>
      <c r="L203" s="341"/>
      <c r="M203" s="341"/>
      <c r="N203" s="341">
        <f>SUBTOTAL(9,G203:M203)</f>
        <v>0</v>
      </c>
      <c r="O203" s="342" t="str">
        <f>IFERROR(N203/$N$18*100,"0.00")</f>
        <v>0.00</v>
      </c>
      <c r="P203" s="272"/>
      <c r="Q203" s="272"/>
      <c r="R203" s="272"/>
      <c r="S203" s="272"/>
      <c r="T203" s="272"/>
      <c r="U203" s="272"/>
      <c r="V203" s="272"/>
      <c r="W203" s="272"/>
      <c r="X203" s="272"/>
      <c r="Y203" s="272"/>
      <c r="Z203" s="272"/>
    </row>
    <row r="204" spans="1:26" ht="15.75" customHeight="1">
      <c r="A204" s="335">
        <v>2</v>
      </c>
      <c r="B204" s="336">
        <v>3</v>
      </c>
      <c r="C204" s="336">
        <v>5</v>
      </c>
      <c r="D204" s="336">
        <v>3</v>
      </c>
      <c r="E204" s="336"/>
      <c r="F204" s="335" t="s">
        <v>668</v>
      </c>
      <c r="G204" s="337">
        <f t="shared" ref="G204:O204" si="110">+G205</f>
        <v>0</v>
      </c>
      <c r="H204" s="337">
        <f t="shared" si="110"/>
        <v>0</v>
      </c>
      <c r="I204" s="337">
        <f t="shared" si="110"/>
        <v>0</v>
      </c>
      <c r="J204" s="337">
        <f t="shared" si="110"/>
        <v>0</v>
      </c>
      <c r="K204" s="337">
        <f t="shared" si="110"/>
        <v>0</v>
      </c>
      <c r="L204" s="337">
        <f t="shared" si="110"/>
        <v>0</v>
      </c>
      <c r="M204" s="337">
        <f t="shared" si="110"/>
        <v>0</v>
      </c>
      <c r="N204" s="337">
        <f t="shared" si="110"/>
        <v>0</v>
      </c>
      <c r="O204" s="338" t="str">
        <f t="shared" si="110"/>
        <v>0.00</v>
      </c>
      <c r="P204" s="272"/>
      <c r="Q204" s="272"/>
      <c r="R204" s="272"/>
      <c r="S204" s="272"/>
      <c r="T204" s="272"/>
      <c r="U204" s="272"/>
      <c r="V204" s="272"/>
      <c r="W204" s="272"/>
      <c r="X204" s="272"/>
      <c r="Y204" s="272"/>
      <c r="Z204" s="272"/>
    </row>
    <row r="205" spans="1:26" ht="15.75" customHeight="1">
      <c r="A205" s="344">
        <v>2</v>
      </c>
      <c r="B205" s="340">
        <v>3</v>
      </c>
      <c r="C205" s="340">
        <v>5</v>
      </c>
      <c r="D205" s="340">
        <v>3</v>
      </c>
      <c r="E205" s="340" t="s">
        <v>517</v>
      </c>
      <c r="F205" s="339" t="s">
        <v>668</v>
      </c>
      <c r="G205" s="341"/>
      <c r="H205" s="341"/>
      <c r="I205" s="341"/>
      <c r="J205" s="341"/>
      <c r="K205" s="341"/>
      <c r="L205" s="341"/>
      <c r="M205" s="341"/>
      <c r="N205" s="341">
        <f>SUBTOTAL(9,G205:M205)</f>
        <v>0</v>
      </c>
      <c r="O205" s="342" t="str">
        <f>IFERROR(N205/$N$18*100,"0.00")</f>
        <v>0.00</v>
      </c>
      <c r="P205" s="272"/>
      <c r="Q205" s="272"/>
      <c r="R205" s="272"/>
      <c r="S205" s="272"/>
      <c r="T205" s="272"/>
      <c r="U205" s="272"/>
      <c r="V205" s="272"/>
      <c r="W205" s="272"/>
      <c r="X205" s="272"/>
      <c r="Y205" s="272"/>
      <c r="Z205" s="272"/>
    </row>
    <row r="206" spans="1:26" ht="15.75" customHeight="1">
      <c r="A206" s="335">
        <v>2</v>
      </c>
      <c r="B206" s="336">
        <v>3</v>
      </c>
      <c r="C206" s="336">
        <v>5</v>
      </c>
      <c r="D206" s="336">
        <v>4</v>
      </c>
      <c r="E206" s="336"/>
      <c r="F206" s="335" t="s">
        <v>669</v>
      </c>
      <c r="G206" s="337">
        <f t="shared" ref="G206:O206" si="111">+G207</f>
        <v>0</v>
      </c>
      <c r="H206" s="337">
        <f t="shared" si="111"/>
        <v>0</v>
      </c>
      <c r="I206" s="337">
        <f t="shared" si="111"/>
        <v>0</v>
      </c>
      <c r="J206" s="337">
        <f t="shared" si="111"/>
        <v>0</v>
      </c>
      <c r="K206" s="337">
        <f t="shared" si="111"/>
        <v>0</v>
      </c>
      <c r="L206" s="337">
        <f t="shared" si="111"/>
        <v>0</v>
      </c>
      <c r="M206" s="337">
        <f t="shared" si="111"/>
        <v>0</v>
      </c>
      <c r="N206" s="337">
        <f t="shared" si="111"/>
        <v>0</v>
      </c>
      <c r="O206" s="338" t="str">
        <f t="shared" si="111"/>
        <v>0.00</v>
      </c>
      <c r="P206" s="272"/>
      <c r="Q206" s="272"/>
      <c r="R206" s="272"/>
      <c r="S206" s="272"/>
      <c r="T206" s="272"/>
      <c r="U206" s="272"/>
      <c r="V206" s="272"/>
      <c r="W206" s="272"/>
      <c r="X206" s="272"/>
      <c r="Y206" s="272"/>
      <c r="Z206" s="272"/>
    </row>
    <row r="207" spans="1:26" ht="15.75" customHeight="1">
      <c r="A207" s="344">
        <v>2</v>
      </c>
      <c r="B207" s="340">
        <v>3</v>
      </c>
      <c r="C207" s="340">
        <v>5</v>
      </c>
      <c r="D207" s="340">
        <v>4</v>
      </c>
      <c r="E207" s="340" t="s">
        <v>517</v>
      </c>
      <c r="F207" s="339" t="s">
        <v>669</v>
      </c>
      <c r="G207" s="341"/>
      <c r="H207" s="341"/>
      <c r="I207" s="341"/>
      <c r="J207" s="341"/>
      <c r="K207" s="341"/>
      <c r="L207" s="341"/>
      <c r="M207" s="341"/>
      <c r="N207" s="341">
        <f>SUBTOTAL(9,G207:M207)</f>
        <v>0</v>
      </c>
      <c r="O207" s="342" t="str">
        <f>IFERROR(N207/$N$18*100,"0.00")</f>
        <v>0.00</v>
      </c>
      <c r="P207" s="272"/>
      <c r="Q207" s="272"/>
      <c r="R207" s="272"/>
      <c r="S207" s="272"/>
      <c r="T207" s="272"/>
      <c r="U207" s="272"/>
      <c r="V207" s="272"/>
      <c r="W207" s="272"/>
      <c r="X207" s="272"/>
      <c r="Y207" s="272"/>
      <c r="Z207" s="272"/>
    </row>
    <row r="208" spans="1:26" ht="15.75" customHeight="1">
      <c r="A208" s="335">
        <v>2</v>
      </c>
      <c r="B208" s="336">
        <v>3</v>
      </c>
      <c r="C208" s="336">
        <v>5</v>
      </c>
      <c r="D208" s="336">
        <v>5</v>
      </c>
      <c r="E208" s="336"/>
      <c r="F208" s="335" t="s">
        <v>670</v>
      </c>
      <c r="G208" s="337">
        <f t="shared" ref="G208:O208" si="112">+G209</f>
        <v>0</v>
      </c>
      <c r="H208" s="337">
        <f t="shared" si="112"/>
        <v>0</v>
      </c>
      <c r="I208" s="337">
        <f t="shared" si="112"/>
        <v>0</v>
      </c>
      <c r="J208" s="337">
        <f t="shared" si="112"/>
        <v>0</v>
      </c>
      <c r="K208" s="337">
        <f t="shared" si="112"/>
        <v>0</v>
      </c>
      <c r="L208" s="337">
        <f t="shared" si="112"/>
        <v>0</v>
      </c>
      <c r="M208" s="337">
        <f t="shared" si="112"/>
        <v>0</v>
      </c>
      <c r="N208" s="337">
        <f t="shared" si="112"/>
        <v>0</v>
      </c>
      <c r="O208" s="338" t="str">
        <f t="shared" si="112"/>
        <v>0.00</v>
      </c>
      <c r="P208" s="272"/>
      <c r="Q208" s="272"/>
      <c r="R208" s="272"/>
      <c r="S208" s="272"/>
      <c r="T208" s="272"/>
      <c r="U208" s="272"/>
      <c r="V208" s="272"/>
      <c r="W208" s="272"/>
      <c r="X208" s="272"/>
      <c r="Y208" s="272"/>
      <c r="Z208" s="272"/>
    </row>
    <row r="209" spans="1:26" ht="15.75" customHeight="1">
      <c r="A209" s="344">
        <v>2</v>
      </c>
      <c r="B209" s="340">
        <v>3</v>
      </c>
      <c r="C209" s="340">
        <v>5</v>
      </c>
      <c r="D209" s="340">
        <v>5</v>
      </c>
      <c r="E209" s="340" t="s">
        <v>517</v>
      </c>
      <c r="F209" s="339" t="s">
        <v>671</v>
      </c>
      <c r="G209" s="341"/>
      <c r="H209" s="341"/>
      <c r="I209" s="341"/>
      <c r="J209" s="341"/>
      <c r="K209" s="341"/>
      <c r="L209" s="341"/>
      <c r="M209" s="341"/>
      <c r="N209" s="341">
        <f>SUBTOTAL(9,G209:M209)</f>
        <v>0</v>
      </c>
      <c r="O209" s="342" t="str">
        <f>IFERROR(N209/$N$18*100,"0.00")</f>
        <v>0.00</v>
      </c>
      <c r="P209" s="272"/>
      <c r="Q209" s="272"/>
      <c r="R209" s="272"/>
      <c r="S209" s="272"/>
      <c r="T209" s="272"/>
      <c r="U209" s="272"/>
      <c r="V209" s="272"/>
      <c r="W209" s="272"/>
      <c r="X209" s="272"/>
      <c r="Y209" s="272"/>
      <c r="Z209" s="272"/>
    </row>
    <row r="210" spans="1:26" ht="15.75" customHeight="1">
      <c r="A210" s="332">
        <v>2</v>
      </c>
      <c r="B210" s="333">
        <v>3</v>
      </c>
      <c r="C210" s="333">
        <v>6</v>
      </c>
      <c r="D210" s="333"/>
      <c r="E210" s="333"/>
      <c r="F210" s="332" t="s">
        <v>672</v>
      </c>
      <c r="G210" s="334">
        <f t="shared" ref="G210:O210" si="113">+G211+G215+G219+G223</f>
        <v>0</v>
      </c>
      <c r="H210" s="334">
        <f t="shared" si="113"/>
        <v>0</v>
      </c>
      <c r="I210" s="334">
        <f t="shared" si="113"/>
        <v>0</v>
      </c>
      <c r="J210" s="334">
        <f t="shared" si="113"/>
        <v>0</v>
      </c>
      <c r="K210" s="334">
        <f t="shared" si="113"/>
        <v>0</v>
      </c>
      <c r="L210" s="334">
        <f t="shared" si="113"/>
        <v>0</v>
      </c>
      <c r="M210" s="334">
        <f t="shared" si="113"/>
        <v>0</v>
      </c>
      <c r="N210" s="334">
        <f t="shared" si="113"/>
        <v>0</v>
      </c>
      <c r="O210" s="334">
        <f t="shared" si="113"/>
        <v>0</v>
      </c>
      <c r="P210" s="272"/>
      <c r="Q210" s="272"/>
      <c r="R210" s="272"/>
      <c r="S210" s="272"/>
      <c r="T210" s="272"/>
      <c r="U210" s="272"/>
      <c r="V210" s="272"/>
      <c r="W210" s="272"/>
      <c r="X210" s="272"/>
      <c r="Y210" s="272"/>
      <c r="Z210" s="272"/>
    </row>
    <row r="211" spans="1:26" ht="15.75" customHeight="1">
      <c r="A211" s="335">
        <v>2</v>
      </c>
      <c r="B211" s="336">
        <v>3</v>
      </c>
      <c r="C211" s="336">
        <v>6</v>
      </c>
      <c r="D211" s="336">
        <v>1</v>
      </c>
      <c r="E211" s="336"/>
      <c r="F211" s="335" t="s">
        <v>673</v>
      </c>
      <c r="G211" s="337">
        <f t="shared" ref="G211:O211" si="114">+G212+G213+G214</f>
        <v>0</v>
      </c>
      <c r="H211" s="337">
        <f t="shared" si="114"/>
        <v>0</v>
      </c>
      <c r="I211" s="337">
        <f t="shared" si="114"/>
        <v>0</v>
      </c>
      <c r="J211" s="337">
        <f t="shared" si="114"/>
        <v>0</v>
      </c>
      <c r="K211" s="337">
        <f t="shared" si="114"/>
        <v>0</v>
      </c>
      <c r="L211" s="337">
        <f t="shared" si="114"/>
        <v>0</v>
      </c>
      <c r="M211" s="337">
        <f t="shared" si="114"/>
        <v>0</v>
      </c>
      <c r="N211" s="337">
        <f t="shared" si="114"/>
        <v>0</v>
      </c>
      <c r="O211" s="338">
        <f t="shared" si="114"/>
        <v>0</v>
      </c>
      <c r="P211" s="272"/>
      <c r="Q211" s="272"/>
      <c r="R211" s="272"/>
      <c r="S211" s="272"/>
      <c r="T211" s="272"/>
      <c r="U211" s="272"/>
      <c r="V211" s="272"/>
      <c r="W211" s="272"/>
      <c r="X211" s="272"/>
      <c r="Y211" s="272"/>
      <c r="Z211" s="272"/>
    </row>
    <row r="212" spans="1:26" ht="15.75" customHeight="1">
      <c r="A212" s="344">
        <v>2</v>
      </c>
      <c r="B212" s="340">
        <v>3</v>
      </c>
      <c r="C212" s="340">
        <v>6</v>
      </c>
      <c r="D212" s="340">
        <v>1</v>
      </c>
      <c r="E212" s="340" t="s">
        <v>517</v>
      </c>
      <c r="F212" s="339" t="s">
        <v>674</v>
      </c>
      <c r="G212" s="341"/>
      <c r="H212" s="341"/>
      <c r="I212" s="341"/>
      <c r="J212" s="341"/>
      <c r="K212" s="341"/>
      <c r="L212" s="341"/>
      <c r="M212" s="341"/>
      <c r="N212" s="341">
        <f t="shared" ref="N212:N214" si="115">SUBTOTAL(9,G212:M212)</f>
        <v>0</v>
      </c>
      <c r="O212" s="342" t="str">
        <f t="shared" ref="O212:O214" si="116">IFERROR(N212/$N$18*100,"0.00")</f>
        <v>0.00</v>
      </c>
      <c r="P212" s="272"/>
      <c r="Q212" s="272"/>
      <c r="R212" s="272"/>
      <c r="S212" s="272"/>
      <c r="T212" s="272"/>
      <c r="U212" s="272"/>
      <c r="V212" s="272"/>
      <c r="W212" s="272"/>
      <c r="X212" s="272"/>
      <c r="Y212" s="272"/>
      <c r="Z212" s="272"/>
    </row>
    <row r="213" spans="1:26" ht="15.75" customHeight="1">
      <c r="A213" s="344">
        <v>2</v>
      </c>
      <c r="B213" s="340">
        <v>3</v>
      </c>
      <c r="C213" s="340">
        <v>6</v>
      </c>
      <c r="D213" s="340">
        <v>1</v>
      </c>
      <c r="E213" s="340" t="s">
        <v>519</v>
      </c>
      <c r="F213" s="339" t="s">
        <v>675</v>
      </c>
      <c r="G213" s="341"/>
      <c r="H213" s="341"/>
      <c r="I213" s="341"/>
      <c r="J213" s="341"/>
      <c r="K213" s="341"/>
      <c r="L213" s="341"/>
      <c r="M213" s="341"/>
      <c r="N213" s="341">
        <f t="shared" si="115"/>
        <v>0</v>
      </c>
      <c r="O213" s="342" t="str">
        <f t="shared" si="116"/>
        <v>0.00</v>
      </c>
      <c r="P213" s="272"/>
      <c r="Q213" s="272"/>
      <c r="R213" s="272"/>
      <c r="S213" s="272"/>
      <c r="T213" s="272"/>
      <c r="U213" s="272"/>
      <c r="V213" s="272"/>
      <c r="W213" s="272"/>
      <c r="X213" s="272"/>
      <c r="Y213" s="272"/>
      <c r="Z213" s="272"/>
    </row>
    <row r="214" spans="1:26" ht="15.75" customHeight="1">
      <c r="A214" s="344">
        <v>2</v>
      </c>
      <c r="B214" s="340">
        <v>3</v>
      </c>
      <c r="C214" s="340">
        <v>6</v>
      </c>
      <c r="D214" s="340">
        <v>1</v>
      </c>
      <c r="E214" s="340" t="s">
        <v>541</v>
      </c>
      <c r="F214" s="339" t="s">
        <v>676</v>
      </c>
      <c r="G214" s="341"/>
      <c r="H214" s="341"/>
      <c r="I214" s="341"/>
      <c r="J214" s="341"/>
      <c r="K214" s="341"/>
      <c r="L214" s="341"/>
      <c r="M214" s="341"/>
      <c r="N214" s="341">
        <f t="shared" si="115"/>
        <v>0</v>
      </c>
      <c r="O214" s="342" t="str">
        <f t="shared" si="116"/>
        <v>0.00</v>
      </c>
      <c r="P214" s="272"/>
      <c r="Q214" s="272"/>
      <c r="R214" s="272"/>
      <c r="S214" s="272"/>
      <c r="T214" s="272"/>
      <c r="U214" s="272"/>
      <c r="V214" s="272"/>
      <c r="W214" s="272"/>
      <c r="X214" s="272"/>
      <c r="Y214" s="272"/>
      <c r="Z214" s="272"/>
    </row>
    <row r="215" spans="1:26" ht="15.75" customHeight="1">
      <c r="A215" s="335">
        <v>2</v>
      </c>
      <c r="B215" s="336">
        <v>3</v>
      </c>
      <c r="C215" s="336">
        <v>6</v>
      </c>
      <c r="D215" s="336">
        <v>2</v>
      </c>
      <c r="E215" s="336"/>
      <c r="F215" s="335" t="s">
        <v>677</v>
      </c>
      <c r="G215" s="337">
        <f t="shared" ref="G215:O215" si="117">+G216+G217+G218</f>
        <v>0</v>
      </c>
      <c r="H215" s="337">
        <f t="shared" si="117"/>
        <v>0</v>
      </c>
      <c r="I215" s="337">
        <f t="shared" si="117"/>
        <v>0</v>
      </c>
      <c r="J215" s="337">
        <f t="shared" si="117"/>
        <v>0</v>
      </c>
      <c r="K215" s="337">
        <f t="shared" si="117"/>
        <v>0</v>
      </c>
      <c r="L215" s="337">
        <f t="shared" si="117"/>
        <v>0</v>
      </c>
      <c r="M215" s="337">
        <f t="shared" si="117"/>
        <v>0</v>
      </c>
      <c r="N215" s="337">
        <f t="shared" si="117"/>
        <v>0</v>
      </c>
      <c r="O215" s="338">
        <f t="shared" si="117"/>
        <v>0</v>
      </c>
      <c r="P215" s="272"/>
      <c r="Q215" s="272"/>
      <c r="R215" s="272"/>
      <c r="S215" s="272"/>
      <c r="T215" s="272"/>
      <c r="U215" s="272"/>
      <c r="V215" s="272"/>
      <c r="W215" s="272"/>
      <c r="X215" s="272"/>
      <c r="Y215" s="272"/>
      <c r="Z215" s="272"/>
    </row>
    <row r="216" spans="1:26" ht="15.75" customHeight="1">
      <c r="A216" s="344">
        <v>2</v>
      </c>
      <c r="B216" s="340">
        <v>3</v>
      </c>
      <c r="C216" s="340">
        <v>6</v>
      </c>
      <c r="D216" s="340">
        <v>2</v>
      </c>
      <c r="E216" s="340" t="s">
        <v>517</v>
      </c>
      <c r="F216" s="339" t="s">
        <v>678</v>
      </c>
      <c r="G216" s="341"/>
      <c r="H216" s="341"/>
      <c r="I216" s="341"/>
      <c r="J216" s="341"/>
      <c r="K216" s="341"/>
      <c r="L216" s="341"/>
      <c r="M216" s="341"/>
      <c r="N216" s="341">
        <f t="shared" ref="N216:N218" si="118">SUBTOTAL(9,G216:M216)</f>
        <v>0</v>
      </c>
      <c r="O216" s="342" t="str">
        <f t="shared" ref="O216:O218" si="119">IFERROR(N216/$N$18*100,"0.00")</f>
        <v>0.00</v>
      </c>
      <c r="P216" s="272"/>
      <c r="Q216" s="272"/>
      <c r="R216" s="272"/>
      <c r="S216" s="272"/>
      <c r="T216" s="272"/>
      <c r="U216" s="272"/>
      <c r="V216" s="272"/>
      <c r="W216" s="272"/>
      <c r="X216" s="272"/>
      <c r="Y216" s="272"/>
      <c r="Z216" s="272"/>
    </row>
    <row r="217" spans="1:26" ht="15.75" customHeight="1">
      <c r="A217" s="344">
        <v>2</v>
      </c>
      <c r="B217" s="340">
        <v>3</v>
      </c>
      <c r="C217" s="340">
        <v>6</v>
      </c>
      <c r="D217" s="340">
        <v>2</v>
      </c>
      <c r="E217" s="340" t="s">
        <v>519</v>
      </c>
      <c r="F217" s="339" t="s">
        <v>679</v>
      </c>
      <c r="G217" s="341"/>
      <c r="H217" s="341"/>
      <c r="I217" s="341"/>
      <c r="J217" s="341"/>
      <c r="K217" s="341"/>
      <c r="L217" s="341"/>
      <c r="M217" s="341"/>
      <c r="N217" s="341">
        <f t="shared" si="118"/>
        <v>0</v>
      </c>
      <c r="O217" s="342" t="str">
        <f t="shared" si="119"/>
        <v>0.00</v>
      </c>
      <c r="P217" s="272"/>
      <c r="Q217" s="272"/>
      <c r="R217" s="272"/>
      <c r="S217" s="272"/>
      <c r="T217" s="272"/>
      <c r="U217" s="272"/>
      <c r="V217" s="272"/>
      <c r="W217" s="272"/>
      <c r="X217" s="272"/>
      <c r="Y217" s="272"/>
      <c r="Z217" s="272"/>
    </row>
    <row r="218" spans="1:26" ht="15.75" customHeight="1">
      <c r="A218" s="344">
        <v>2</v>
      </c>
      <c r="B218" s="340">
        <v>3</v>
      </c>
      <c r="C218" s="340">
        <v>6</v>
      </c>
      <c r="D218" s="340">
        <v>2</v>
      </c>
      <c r="E218" s="340" t="s">
        <v>526</v>
      </c>
      <c r="F218" s="339" t="s">
        <v>680</v>
      </c>
      <c r="G218" s="341"/>
      <c r="H218" s="341"/>
      <c r="I218" s="341"/>
      <c r="J218" s="341"/>
      <c r="K218" s="341"/>
      <c r="L218" s="341"/>
      <c r="M218" s="341"/>
      <c r="N218" s="341">
        <f t="shared" si="118"/>
        <v>0</v>
      </c>
      <c r="O218" s="342" t="str">
        <f t="shared" si="119"/>
        <v>0.00</v>
      </c>
      <c r="P218" s="272"/>
      <c r="Q218" s="272"/>
      <c r="R218" s="272"/>
      <c r="S218" s="272"/>
      <c r="T218" s="272"/>
      <c r="U218" s="272"/>
      <c r="V218" s="272"/>
      <c r="W218" s="272"/>
      <c r="X218" s="272"/>
      <c r="Y218" s="272"/>
      <c r="Z218" s="272"/>
    </row>
    <row r="219" spans="1:26" ht="15.75" customHeight="1">
      <c r="A219" s="335">
        <v>2</v>
      </c>
      <c r="B219" s="336">
        <v>3</v>
      </c>
      <c r="C219" s="336">
        <v>6</v>
      </c>
      <c r="D219" s="336">
        <v>3</v>
      </c>
      <c r="E219" s="336"/>
      <c r="F219" s="335" t="s">
        <v>681</v>
      </c>
      <c r="G219" s="337">
        <f t="shared" ref="G219:O219" si="120">+G220+G221+G222</f>
        <v>0</v>
      </c>
      <c r="H219" s="337">
        <f t="shared" si="120"/>
        <v>0</v>
      </c>
      <c r="I219" s="337">
        <f t="shared" si="120"/>
        <v>0</v>
      </c>
      <c r="J219" s="337">
        <f t="shared" si="120"/>
        <v>0</v>
      </c>
      <c r="K219" s="337">
        <f t="shared" si="120"/>
        <v>0</v>
      </c>
      <c r="L219" s="337">
        <f t="shared" si="120"/>
        <v>0</v>
      </c>
      <c r="M219" s="337">
        <f t="shared" si="120"/>
        <v>0</v>
      </c>
      <c r="N219" s="337">
        <f t="shared" si="120"/>
        <v>0</v>
      </c>
      <c r="O219" s="338">
        <f t="shared" si="120"/>
        <v>0</v>
      </c>
      <c r="P219" s="272"/>
      <c r="Q219" s="272"/>
      <c r="R219" s="272"/>
      <c r="S219" s="272"/>
      <c r="T219" s="272"/>
      <c r="U219" s="272"/>
      <c r="V219" s="272"/>
      <c r="W219" s="272"/>
      <c r="X219" s="272"/>
      <c r="Y219" s="272"/>
      <c r="Z219" s="272"/>
    </row>
    <row r="220" spans="1:26" ht="15.75" customHeight="1">
      <c r="A220" s="344">
        <v>2</v>
      </c>
      <c r="B220" s="340">
        <v>3</v>
      </c>
      <c r="C220" s="340">
        <v>6</v>
      </c>
      <c r="D220" s="340">
        <v>3</v>
      </c>
      <c r="E220" s="340" t="s">
        <v>541</v>
      </c>
      <c r="F220" s="343" t="s">
        <v>682</v>
      </c>
      <c r="G220" s="341"/>
      <c r="H220" s="341"/>
      <c r="I220" s="341"/>
      <c r="J220" s="341"/>
      <c r="K220" s="341"/>
      <c r="L220" s="341"/>
      <c r="M220" s="341"/>
      <c r="N220" s="341">
        <f t="shared" ref="N220:N222" si="121">SUBTOTAL(9,G220:M220)</f>
        <v>0</v>
      </c>
      <c r="O220" s="342" t="str">
        <f t="shared" ref="O220:O222" si="122">IFERROR(N220/$N$18*100,"0.00")</f>
        <v>0.00</v>
      </c>
      <c r="P220" s="272"/>
      <c r="Q220" s="272"/>
      <c r="R220" s="272"/>
      <c r="S220" s="272"/>
      <c r="T220" s="272"/>
      <c r="U220" s="272"/>
      <c r="V220" s="272"/>
      <c r="W220" s="272"/>
      <c r="X220" s="272"/>
      <c r="Y220" s="272"/>
      <c r="Z220" s="272"/>
    </row>
    <row r="221" spans="1:26" ht="15.75" customHeight="1">
      <c r="A221" s="344">
        <v>2</v>
      </c>
      <c r="B221" s="340">
        <v>3</v>
      </c>
      <c r="C221" s="340">
        <v>6</v>
      </c>
      <c r="D221" s="340">
        <v>3</v>
      </c>
      <c r="E221" s="340" t="s">
        <v>521</v>
      </c>
      <c r="F221" s="339" t="s">
        <v>683</v>
      </c>
      <c r="G221" s="341"/>
      <c r="H221" s="341"/>
      <c r="I221" s="341"/>
      <c r="J221" s="341"/>
      <c r="K221" s="341"/>
      <c r="L221" s="341"/>
      <c r="M221" s="341"/>
      <c r="N221" s="341">
        <f t="shared" si="121"/>
        <v>0</v>
      </c>
      <c r="O221" s="342" t="str">
        <f t="shared" si="122"/>
        <v>0.00</v>
      </c>
      <c r="P221" s="272"/>
      <c r="Q221" s="272"/>
      <c r="R221" s="272"/>
      <c r="S221" s="272"/>
      <c r="T221" s="272"/>
      <c r="U221" s="272"/>
      <c r="V221" s="272"/>
      <c r="W221" s="272"/>
      <c r="X221" s="272"/>
      <c r="Y221" s="272"/>
      <c r="Z221" s="272"/>
    </row>
    <row r="222" spans="1:26" ht="15.75" customHeight="1">
      <c r="A222" s="344">
        <v>2</v>
      </c>
      <c r="B222" s="340">
        <v>3</v>
      </c>
      <c r="C222" s="340">
        <v>6</v>
      </c>
      <c r="D222" s="340">
        <v>3</v>
      </c>
      <c r="E222" s="340" t="s">
        <v>523</v>
      </c>
      <c r="F222" s="339" t="s">
        <v>684</v>
      </c>
      <c r="G222" s="341"/>
      <c r="H222" s="341"/>
      <c r="I222" s="341"/>
      <c r="J222" s="341"/>
      <c r="K222" s="341"/>
      <c r="L222" s="341"/>
      <c r="M222" s="341"/>
      <c r="N222" s="341">
        <f t="shared" si="121"/>
        <v>0</v>
      </c>
      <c r="O222" s="342" t="str">
        <f t="shared" si="122"/>
        <v>0.00</v>
      </c>
      <c r="P222" s="272"/>
      <c r="Q222" s="272"/>
      <c r="R222" s="272"/>
      <c r="S222" s="272"/>
      <c r="T222" s="272"/>
      <c r="U222" s="272"/>
      <c r="V222" s="272"/>
      <c r="W222" s="272"/>
      <c r="X222" s="272"/>
      <c r="Y222" s="272"/>
      <c r="Z222" s="272"/>
    </row>
    <row r="223" spans="1:26" ht="15.75" customHeight="1">
      <c r="A223" s="335">
        <v>2</v>
      </c>
      <c r="B223" s="336">
        <v>3</v>
      </c>
      <c r="C223" s="336">
        <v>6</v>
      </c>
      <c r="D223" s="336">
        <v>4</v>
      </c>
      <c r="E223" s="336"/>
      <c r="F223" s="335" t="s">
        <v>685</v>
      </c>
      <c r="G223" s="337">
        <f t="shared" ref="G223:O223" si="123">+G224</f>
        <v>0</v>
      </c>
      <c r="H223" s="337">
        <f t="shared" si="123"/>
        <v>0</v>
      </c>
      <c r="I223" s="337">
        <f t="shared" si="123"/>
        <v>0</v>
      </c>
      <c r="J223" s="337">
        <f t="shared" si="123"/>
        <v>0</v>
      </c>
      <c r="K223" s="337">
        <f t="shared" si="123"/>
        <v>0</v>
      </c>
      <c r="L223" s="337">
        <f t="shared" si="123"/>
        <v>0</v>
      </c>
      <c r="M223" s="337">
        <f t="shared" si="123"/>
        <v>0</v>
      </c>
      <c r="N223" s="337">
        <f t="shared" si="123"/>
        <v>0</v>
      </c>
      <c r="O223" s="338" t="str">
        <f t="shared" si="123"/>
        <v>0.00</v>
      </c>
      <c r="P223" s="272"/>
      <c r="Q223" s="272"/>
      <c r="R223" s="272"/>
      <c r="S223" s="272"/>
      <c r="T223" s="272"/>
      <c r="U223" s="272"/>
      <c r="V223" s="272"/>
      <c r="W223" s="272"/>
      <c r="X223" s="272"/>
      <c r="Y223" s="272"/>
      <c r="Z223" s="272"/>
    </row>
    <row r="224" spans="1:26" ht="15.75" customHeight="1">
      <c r="A224" s="344">
        <v>2</v>
      </c>
      <c r="B224" s="340">
        <v>3</v>
      </c>
      <c r="C224" s="340">
        <v>6</v>
      </c>
      <c r="D224" s="340">
        <v>4</v>
      </c>
      <c r="E224" s="340" t="s">
        <v>541</v>
      </c>
      <c r="F224" s="339" t="s">
        <v>686</v>
      </c>
      <c r="G224" s="341"/>
      <c r="H224" s="341"/>
      <c r="I224" s="341"/>
      <c r="J224" s="341"/>
      <c r="K224" s="341"/>
      <c r="L224" s="341"/>
      <c r="M224" s="341"/>
      <c r="N224" s="341">
        <f>SUBTOTAL(9,G224:M224)</f>
        <v>0</v>
      </c>
      <c r="O224" s="342" t="str">
        <f>IFERROR(N224/$N$18*100,"0.00")</f>
        <v>0.00</v>
      </c>
      <c r="P224" s="272"/>
      <c r="Q224" s="272"/>
      <c r="R224" s="272"/>
      <c r="S224" s="272"/>
      <c r="T224" s="272"/>
      <c r="U224" s="272"/>
      <c r="V224" s="272"/>
      <c r="W224" s="272"/>
      <c r="X224" s="272"/>
      <c r="Y224" s="272"/>
      <c r="Z224" s="272"/>
    </row>
    <row r="225" spans="1:26" ht="15.75" customHeight="1">
      <c r="A225" s="332">
        <v>2</v>
      </c>
      <c r="B225" s="333">
        <v>3</v>
      </c>
      <c r="C225" s="333">
        <v>7</v>
      </c>
      <c r="D225" s="333"/>
      <c r="E225" s="333"/>
      <c r="F225" s="332" t="s">
        <v>687</v>
      </c>
      <c r="G225" s="334">
        <f t="shared" ref="G225:O225" si="124">+G226+G233</f>
        <v>0</v>
      </c>
      <c r="H225" s="334">
        <f t="shared" si="124"/>
        <v>0</v>
      </c>
      <c r="I225" s="334">
        <f t="shared" si="124"/>
        <v>0</v>
      </c>
      <c r="J225" s="334">
        <f t="shared" si="124"/>
        <v>0</v>
      </c>
      <c r="K225" s="334">
        <f t="shared" si="124"/>
        <v>0</v>
      </c>
      <c r="L225" s="334">
        <f t="shared" si="124"/>
        <v>0</v>
      </c>
      <c r="M225" s="334">
        <f t="shared" si="124"/>
        <v>0</v>
      </c>
      <c r="N225" s="334">
        <f t="shared" si="124"/>
        <v>0</v>
      </c>
      <c r="O225" s="334">
        <f t="shared" si="124"/>
        <v>0</v>
      </c>
      <c r="P225" s="272"/>
      <c r="Q225" s="272"/>
      <c r="R225" s="272"/>
      <c r="S225" s="272"/>
      <c r="T225" s="272"/>
      <c r="U225" s="272"/>
      <c r="V225" s="272"/>
      <c r="W225" s="272"/>
      <c r="X225" s="272"/>
      <c r="Y225" s="272"/>
      <c r="Z225" s="272"/>
    </row>
    <row r="226" spans="1:26" ht="15.75" customHeight="1">
      <c r="A226" s="335">
        <v>2</v>
      </c>
      <c r="B226" s="336">
        <v>3</v>
      </c>
      <c r="C226" s="336">
        <v>7</v>
      </c>
      <c r="D226" s="336">
        <v>1</v>
      </c>
      <c r="E226" s="336"/>
      <c r="F226" s="335" t="s">
        <v>688</v>
      </c>
      <c r="G226" s="337">
        <f t="shared" ref="G226:O226" si="125">+G227+G228+G229+G230+G231+G232</f>
        <v>0</v>
      </c>
      <c r="H226" s="337">
        <f t="shared" si="125"/>
        <v>0</v>
      </c>
      <c r="I226" s="337">
        <f t="shared" si="125"/>
        <v>0</v>
      </c>
      <c r="J226" s="337">
        <f t="shared" si="125"/>
        <v>0</v>
      </c>
      <c r="K226" s="337">
        <f t="shared" si="125"/>
        <v>0</v>
      </c>
      <c r="L226" s="337">
        <f t="shared" si="125"/>
        <v>0</v>
      </c>
      <c r="M226" s="337">
        <f t="shared" si="125"/>
        <v>0</v>
      </c>
      <c r="N226" s="337">
        <f t="shared" si="125"/>
        <v>0</v>
      </c>
      <c r="O226" s="338">
        <f t="shared" si="125"/>
        <v>0</v>
      </c>
      <c r="P226" s="272"/>
      <c r="Q226" s="272"/>
      <c r="R226" s="272"/>
      <c r="S226" s="272"/>
      <c r="T226" s="272"/>
      <c r="U226" s="272"/>
      <c r="V226" s="272"/>
      <c r="W226" s="272"/>
      <c r="X226" s="272"/>
      <c r="Y226" s="272"/>
      <c r="Z226" s="272"/>
    </row>
    <row r="227" spans="1:26" ht="15.75" customHeight="1">
      <c r="A227" s="344">
        <v>2</v>
      </c>
      <c r="B227" s="340">
        <v>3</v>
      </c>
      <c r="C227" s="340">
        <v>7</v>
      </c>
      <c r="D227" s="340">
        <v>1</v>
      </c>
      <c r="E227" s="340" t="s">
        <v>517</v>
      </c>
      <c r="F227" s="339" t="s">
        <v>689</v>
      </c>
      <c r="G227" s="341"/>
      <c r="H227" s="341"/>
      <c r="I227" s="341"/>
      <c r="J227" s="341"/>
      <c r="K227" s="341"/>
      <c r="L227" s="341"/>
      <c r="M227" s="341"/>
      <c r="N227" s="341">
        <f t="shared" ref="N227:N232" si="126">SUBTOTAL(9,G227:M227)</f>
        <v>0</v>
      </c>
      <c r="O227" s="342" t="str">
        <f t="shared" ref="O227:O232" si="127">IFERROR(N227/$N$18*100,"0.00")</f>
        <v>0.00</v>
      </c>
      <c r="P227" s="272"/>
      <c r="Q227" s="272"/>
      <c r="R227" s="272"/>
      <c r="S227" s="272"/>
      <c r="T227" s="272"/>
      <c r="U227" s="272"/>
      <c r="V227" s="272"/>
      <c r="W227" s="272"/>
      <c r="X227" s="272"/>
      <c r="Y227" s="272"/>
      <c r="Z227" s="272"/>
    </row>
    <row r="228" spans="1:26" ht="15.75" customHeight="1">
      <c r="A228" s="344">
        <v>2</v>
      </c>
      <c r="B228" s="340">
        <v>3</v>
      </c>
      <c r="C228" s="340">
        <v>7</v>
      </c>
      <c r="D228" s="340">
        <v>1</v>
      </c>
      <c r="E228" s="340" t="s">
        <v>519</v>
      </c>
      <c r="F228" s="339" t="s">
        <v>690</v>
      </c>
      <c r="G228" s="341"/>
      <c r="H228" s="341"/>
      <c r="I228" s="341"/>
      <c r="J228" s="341"/>
      <c r="K228" s="341"/>
      <c r="L228" s="341"/>
      <c r="M228" s="341"/>
      <c r="N228" s="341">
        <f t="shared" si="126"/>
        <v>0</v>
      </c>
      <c r="O228" s="342" t="str">
        <f t="shared" si="127"/>
        <v>0.00</v>
      </c>
      <c r="P228" s="272"/>
      <c r="Q228" s="272"/>
      <c r="R228" s="272"/>
      <c r="S228" s="272"/>
      <c r="T228" s="272"/>
      <c r="U228" s="272"/>
      <c r="V228" s="272"/>
      <c r="W228" s="272"/>
      <c r="X228" s="272"/>
      <c r="Y228" s="272"/>
      <c r="Z228" s="272"/>
    </row>
    <row r="229" spans="1:26" ht="15.75" customHeight="1">
      <c r="A229" s="344">
        <v>2</v>
      </c>
      <c r="B229" s="340">
        <v>3</v>
      </c>
      <c r="C229" s="340">
        <v>7</v>
      </c>
      <c r="D229" s="340">
        <v>1</v>
      </c>
      <c r="E229" s="340" t="s">
        <v>526</v>
      </c>
      <c r="F229" s="339" t="s">
        <v>691</v>
      </c>
      <c r="G229" s="341"/>
      <c r="H229" s="341"/>
      <c r="I229" s="341"/>
      <c r="J229" s="341"/>
      <c r="K229" s="341"/>
      <c r="L229" s="341"/>
      <c r="M229" s="341"/>
      <c r="N229" s="341">
        <f t="shared" si="126"/>
        <v>0</v>
      </c>
      <c r="O229" s="342" t="str">
        <f t="shared" si="127"/>
        <v>0.00</v>
      </c>
      <c r="P229" s="272"/>
      <c r="Q229" s="272"/>
      <c r="R229" s="272"/>
      <c r="S229" s="272"/>
      <c r="T229" s="272"/>
      <c r="U229" s="272"/>
      <c r="V229" s="272"/>
      <c r="W229" s="272"/>
      <c r="X229" s="272"/>
      <c r="Y229" s="272"/>
      <c r="Z229" s="272"/>
    </row>
    <row r="230" spans="1:26" ht="15.75" customHeight="1">
      <c r="A230" s="344">
        <v>2</v>
      </c>
      <c r="B230" s="340">
        <v>3</v>
      </c>
      <c r="C230" s="340">
        <v>7</v>
      </c>
      <c r="D230" s="340">
        <v>1</v>
      </c>
      <c r="E230" s="340" t="s">
        <v>541</v>
      </c>
      <c r="F230" s="339" t="s">
        <v>692</v>
      </c>
      <c r="G230" s="341"/>
      <c r="H230" s="341"/>
      <c r="I230" s="341"/>
      <c r="J230" s="341"/>
      <c r="K230" s="341"/>
      <c r="L230" s="341"/>
      <c r="M230" s="341"/>
      <c r="N230" s="341">
        <f t="shared" si="126"/>
        <v>0</v>
      </c>
      <c r="O230" s="342" t="str">
        <f t="shared" si="127"/>
        <v>0.00</v>
      </c>
      <c r="P230" s="272"/>
      <c r="Q230" s="272"/>
      <c r="R230" s="272"/>
      <c r="S230" s="272"/>
      <c r="T230" s="272"/>
      <c r="U230" s="272"/>
      <c r="V230" s="272"/>
      <c r="W230" s="272"/>
      <c r="X230" s="272"/>
      <c r="Y230" s="272"/>
      <c r="Z230" s="272"/>
    </row>
    <row r="231" spans="1:26" ht="15.75" customHeight="1">
      <c r="A231" s="344">
        <v>2</v>
      </c>
      <c r="B231" s="340">
        <v>3</v>
      </c>
      <c r="C231" s="340">
        <v>7</v>
      </c>
      <c r="D231" s="340">
        <v>1</v>
      </c>
      <c r="E231" s="340" t="s">
        <v>521</v>
      </c>
      <c r="F231" s="339" t="s">
        <v>693</v>
      </c>
      <c r="G231" s="341"/>
      <c r="H231" s="341"/>
      <c r="I231" s="341"/>
      <c r="J231" s="341"/>
      <c r="K231" s="341"/>
      <c r="L231" s="341"/>
      <c r="M231" s="341"/>
      <c r="N231" s="341">
        <f t="shared" si="126"/>
        <v>0</v>
      </c>
      <c r="O231" s="342" t="str">
        <f t="shared" si="127"/>
        <v>0.00</v>
      </c>
      <c r="P231" s="272"/>
      <c r="Q231" s="272"/>
      <c r="R231" s="272"/>
      <c r="S231" s="272"/>
      <c r="T231" s="272"/>
      <c r="U231" s="272"/>
      <c r="V231" s="272"/>
      <c r="W231" s="272"/>
      <c r="X231" s="272"/>
      <c r="Y231" s="272"/>
      <c r="Z231" s="272"/>
    </row>
    <row r="232" spans="1:26" ht="15.75" customHeight="1">
      <c r="A232" s="344">
        <v>2</v>
      </c>
      <c r="B232" s="340">
        <v>3</v>
      </c>
      <c r="C232" s="340">
        <v>7</v>
      </c>
      <c r="D232" s="340">
        <v>1</v>
      </c>
      <c r="E232" s="340" t="s">
        <v>523</v>
      </c>
      <c r="F232" s="339" t="s">
        <v>694</v>
      </c>
      <c r="G232" s="341"/>
      <c r="H232" s="341"/>
      <c r="I232" s="341"/>
      <c r="J232" s="341"/>
      <c r="K232" s="341"/>
      <c r="L232" s="341"/>
      <c r="M232" s="341"/>
      <c r="N232" s="341">
        <f t="shared" si="126"/>
        <v>0</v>
      </c>
      <c r="O232" s="342" t="str">
        <f t="shared" si="127"/>
        <v>0.00</v>
      </c>
      <c r="P232" s="272"/>
      <c r="Q232" s="272"/>
      <c r="R232" s="272"/>
      <c r="S232" s="272"/>
      <c r="T232" s="272"/>
      <c r="U232" s="272"/>
      <c r="V232" s="272"/>
      <c r="W232" s="272"/>
      <c r="X232" s="272"/>
      <c r="Y232" s="272"/>
      <c r="Z232" s="272"/>
    </row>
    <row r="233" spans="1:26" ht="15.75" customHeight="1">
      <c r="A233" s="335">
        <v>2</v>
      </c>
      <c r="B233" s="336">
        <v>3</v>
      </c>
      <c r="C233" s="336">
        <v>7</v>
      </c>
      <c r="D233" s="336">
        <v>2</v>
      </c>
      <c r="E233" s="336"/>
      <c r="F233" s="335" t="s">
        <v>695</v>
      </c>
      <c r="G233" s="337">
        <f t="shared" ref="G233:O233" si="128">+G234+G235+G236+G237</f>
        <v>0</v>
      </c>
      <c r="H233" s="337">
        <f t="shared" si="128"/>
        <v>0</v>
      </c>
      <c r="I233" s="337">
        <f t="shared" si="128"/>
        <v>0</v>
      </c>
      <c r="J233" s="337">
        <f t="shared" si="128"/>
        <v>0</v>
      </c>
      <c r="K233" s="337">
        <f t="shared" si="128"/>
        <v>0</v>
      </c>
      <c r="L233" s="337">
        <f t="shared" si="128"/>
        <v>0</v>
      </c>
      <c r="M233" s="337">
        <f t="shared" si="128"/>
        <v>0</v>
      </c>
      <c r="N233" s="337">
        <f t="shared" si="128"/>
        <v>0</v>
      </c>
      <c r="O233" s="338">
        <f t="shared" si="128"/>
        <v>0</v>
      </c>
      <c r="P233" s="272"/>
      <c r="Q233" s="272"/>
      <c r="R233" s="272"/>
      <c r="S233" s="272"/>
      <c r="T233" s="272"/>
      <c r="U233" s="272"/>
      <c r="V233" s="272"/>
      <c r="W233" s="272"/>
      <c r="X233" s="272"/>
      <c r="Y233" s="272"/>
      <c r="Z233" s="272"/>
    </row>
    <row r="234" spans="1:26" ht="15.75" customHeight="1">
      <c r="A234" s="339">
        <v>2</v>
      </c>
      <c r="B234" s="340">
        <v>3</v>
      </c>
      <c r="C234" s="340">
        <v>7</v>
      </c>
      <c r="D234" s="340">
        <v>2</v>
      </c>
      <c r="E234" s="340" t="s">
        <v>519</v>
      </c>
      <c r="F234" s="339" t="s">
        <v>696</v>
      </c>
      <c r="G234" s="341"/>
      <c r="H234" s="341"/>
      <c r="I234" s="341"/>
      <c r="J234" s="341"/>
      <c r="K234" s="341"/>
      <c r="L234" s="341"/>
      <c r="M234" s="341"/>
      <c r="N234" s="341">
        <f t="shared" ref="N234:N237" si="129">SUBTOTAL(9,G234:M234)</f>
        <v>0</v>
      </c>
      <c r="O234" s="342" t="str">
        <f t="shared" ref="O234:O237" si="130">IFERROR(N234/$N$18*100,"0.00")</f>
        <v>0.00</v>
      </c>
      <c r="P234" s="272"/>
      <c r="Q234" s="272"/>
      <c r="R234" s="272"/>
      <c r="S234" s="272"/>
      <c r="T234" s="272"/>
      <c r="U234" s="272"/>
      <c r="V234" s="272"/>
      <c r="W234" s="272"/>
      <c r="X234" s="272"/>
      <c r="Y234" s="272"/>
      <c r="Z234" s="272"/>
    </row>
    <row r="235" spans="1:26" ht="15.75" customHeight="1">
      <c r="A235" s="339">
        <v>2</v>
      </c>
      <c r="B235" s="340">
        <v>3</v>
      </c>
      <c r="C235" s="340">
        <v>7</v>
      </c>
      <c r="D235" s="340">
        <v>2</v>
      </c>
      <c r="E235" s="340" t="s">
        <v>526</v>
      </c>
      <c r="F235" s="339" t="s">
        <v>697</v>
      </c>
      <c r="G235" s="341"/>
      <c r="H235" s="341"/>
      <c r="I235" s="341"/>
      <c r="J235" s="341"/>
      <c r="K235" s="341"/>
      <c r="L235" s="341"/>
      <c r="M235" s="341"/>
      <c r="N235" s="341">
        <f t="shared" si="129"/>
        <v>0</v>
      </c>
      <c r="O235" s="342" t="str">
        <f t="shared" si="130"/>
        <v>0.00</v>
      </c>
      <c r="P235" s="272"/>
      <c r="Q235" s="272"/>
      <c r="R235" s="272"/>
      <c r="S235" s="272"/>
      <c r="T235" s="272"/>
      <c r="U235" s="272"/>
      <c r="V235" s="272"/>
      <c r="W235" s="272"/>
      <c r="X235" s="272"/>
      <c r="Y235" s="272"/>
      <c r="Z235" s="272"/>
    </row>
    <row r="236" spans="1:26" ht="15.75" customHeight="1">
      <c r="A236" s="339">
        <v>2</v>
      </c>
      <c r="B236" s="340">
        <v>3</v>
      </c>
      <c r="C236" s="340">
        <v>7</v>
      </c>
      <c r="D236" s="340">
        <v>2</v>
      </c>
      <c r="E236" s="340" t="s">
        <v>521</v>
      </c>
      <c r="F236" s="339" t="s">
        <v>698</v>
      </c>
      <c r="G236" s="341"/>
      <c r="H236" s="341"/>
      <c r="I236" s="341"/>
      <c r="J236" s="341"/>
      <c r="K236" s="341"/>
      <c r="L236" s="341"/>
      <c r="M236" s="341"/>
      <c r="N236" s="341">
        <f t="shared" si="129"/>
        <v>0</v>
      </c>
      <c r="O236" s="342" t="str">
        <f t="shared" si="130"/>
        <v>0.00</v>
      </c>
      <c r="P236" s="272"/>
      <c r="Q236" s="272"/>
      <c r="R236" s="272"/>
      <c r="S236" s="272"/>
      <c r="T236" s="272"/>
      <c r="U236" s="272"/>
      <c r="V236" s="272"/>
      <c r="W236" s="272"/>
      <c r="X236" s="272"/>
      <c r="Y236" s="272"/>
      <c r="Z236" s="272"/>
    </row>
    <row r="237" spans="1:26" ht="15.75" customHeight="1">
      <c r="A237" s="343">
        <v>2</v>
      </c>
      <c r="B237" s="348">
        <v>3</v>
      </c>
      <c r="C237" s="348">
        <v>7</v>
      </c>
      <c r="D237" s="348">
        <v>2</v>
      </c>
      <c r="E237" s="348" t="s">
        <v>523</v>
      </c>
      <c r="F237" s="339" t="s">
        <v>699</v>
      </c>
      <c r="G237" s="341"/>
      <c r="H237" s="341"/>
      <c r="I237" s="341"/>
      <c r="J237" s="341"/>
      <c r="K237" s="341"/>
      <c r="L237" s="341"/>
      <c r="M237" s="341"/>
      <c r="N237" s="341">
        <f t="shared" si="129"/>
        <v>0</v>
      </c>
      <c r="O237" s="342" t="str">
        <f t="shared" si="130"/>
        <v>0.00</v>
      </c>
      <c r="P237" s="272"/>
      <c r="Q237" s="272"/>
      <c r="R237" s="272"/>
      <c r="S237" s="272"/>
      <c r="T237" s="272"/>
      <c r="U237" s="272"/>
      <c r="V237" s="272"/>
      <c r="W237" s="272"/>
      <c r="X237" s="272"/>
      <c r="Y237" s="272"/>
      <c r="Z237" s="272"/>
    </row>
    <row r="238" spans="1:26" ht="15.75" customHeight="1">
      <c r="A238" s="332">
        <v>2</v>
      </c>
      <c r="B238" s="333">
        <v>3</v>
      </c>
      <c r="C238" s="333">
        <v>9</v>
      </c>
      <c r="D238" s="333"/>
      <c r="E238" s="333"/>
      <c r="F238" s="332" t="s">
        <v>700</v>
      </c>
      <c r="G238" s="334">
        <f t="shared" ref="G238:O238" si="131">+G239+G242+G245+G247+G249+G251+G253</f>
        <v>0</v>
      </c>
      <c r="H238" s="334">
        <f t="shared" si="131"/>
        <v>0</v>
      </c>
      <c r="I238" s="334">
        <f t="shared" si="131"/>
        <v>0</v>
      </c>
      <c r="J238" s="334">
        <f t="shared" si="131"/>
        <v>0</v>
      </c>
      <c r="K238" s="334">
        <f t="shared" si="131"/>
        <v>0</v>
      </c>
      <c r="L238" s="334">
        <f t="shared" si="131"/>
        <v>0</v>
      </c>
      <c r="M238" s="334">
        <f t="shared" si="131"/>
        <v>0</v>
      </c>
      <c r="N238" s="334">
        <f t="shared" si="131"/>
        <v>0</v>
      </c>
      <c r="O238" s="334">
        <f t="shared" si="131"/>
        <v>0</v>
      </c>
      <c r="P238" s="272"/>
      <c r="Q238" s="272"/>
      <c r="R238" s="272"/>
      <c r="S238" s="272"/>
      <c r="T238" s="272"/>
      <c r="U238" s="272"/>
      <c r="V238" s="272"/>
      <c r="W238" s="272"/>
      <c r="X238" s="272"/>
      <c r="Y238" s="272"/>
      <c r="Z238" s="272"/>
    </row>
    <row r="239" spans="1:26" ht="15.75" customHeight="1">
      <c r="A239" s="335">
        <v>2</v>
      </c>
      <c r="B239" s="336">
        <v>3</v>
      </c>
      <c r="C239" s="336">
        <v>9</v>
      </c>
      <c r="D239" s="336">
        <v>1</v>
      </c>
      <c r="E239" s="336"/>
      <c r="F239" s="335" t="s">
        <v>701</v>
      </c>
      <c r="G239" s="337">
        <f t="shared" ref="G239:O239" si="132">+G240+G241</f>
        <v>0</v>
      </c>
      <c r="H239" s="337">
        <f t="shared" si="132"/>
        <v>0</v>
      </c>
      <c r="I239" s="337">
        <f t="shared" si="132"/>
        <v>0</v>
      </c>
      <c r="J239" s="337">
        <f t="shared" si="132"/>
        <v>0</v>
      </c>
      <c r="K239" s="337">
        <f t="shared" si="132"/>
        <v>0</v>
      </c>
      <c r="L239" s="337">
        <f t="shared" si="132"/>
        <v>0</v>
      </c>
      <c r="M239" s="337">
        <f t="shared" si="132"/>
        <v>0</v>
      </c>
      <c r="N239" s="337">
        <f t="shared" si="132"/>
        <v>0</v>
      </c>
      <c r="O239" s="338">
        <f t="shared" si="132"/>
        <v>0</v>
      </c>
      <c r="P239" s="272"/>
      <c r="Q239" s="272"/>
      <c r="R239" s="272"/>
      <c r="S239" s="272"/>
      <c r="T239" s="272"/>
      <c r="U239" s="272"/>
      <c r="V239" s="272"/>
      <c r="W239" s="272"/>
      <c r="X239" s="272"/>
      <c r="Y239" s="272"/>
      <c r="Z239" s="272"/>
    </row>
    <row r="240" spans="1:26" ht="15.75" customHeight="1">
      <c r="A240" s="344">
        <v>2</v>
      </c>
      <c r="B240" s="340">
        <v>3</v>
      </c>
      <c r="C240" s="340">
        <v>9</v>
      </c>
      <c r="D240" s="340">
        <v>1</v>
      </c>
      <c r="E240" s="340" t="s">
        <v>517</v>
      </c>
      <c r="F240" s="339" t="s">
        <v>702</v>
      </c>
      <c r="G240" s="341"/>
      <c r="H240" s="341"/>
      <c r="I240" s="341"/>
      <c r="J240" s="341"/>
      <c r="K240" s="341"/>
      <c r="L240" s="341"/>
      <c r="M240" s="341"/>
      <c r="N240" s="341">
        <f t="shared" ref="N240:N241" si="133">SUBTOTAL(9,G240:M240)</f>
        <v>0</v>
      </c>
      <c r="O240" s="342" t="str">
        <f t="shared" ref="O240:O241" si="134">IFERROR(N240/$N$18*100,"0.00")</f>
        <v>0.00</v>
      </c>
      <c r="P240" s="272"/>
      <c r="Q240" s="272"/>
      <c r="R240" s="272"/>
      <c r="S240" s="272"/>
      <c r="T240" s="272"/>
      <c r="U240" s="272"/>
      <c r="V240" s="272"/>
      <c r="W240" s="272"/>
      <c r="X240" s="272"/>
      <c r="Y240" s="272"/>
      <c r="Z240" s="272"/>
    </row>
    <row r="241" spans="1:26" ht="15.75" customHeight="1">
      <c r="A241" s="344">
        <v>2</v>
      </c>
      <c r="B241" s="340">
        <v>3</v>
      </c>
      <c r="C241" s="340">
        <v>9</v>
      </c>
      <c r="D241" s="340">
        <v>1</v>
      </c>
      <c r="E241" s="340" t="s">
        <v>519</v>
      </c>
      <c r="F241" s="339" t="s">
        <v>703</v>
      </c>
      <c r="G241" s="341"/>
      <c r="H241" s="341"/>
      <c r="I241" s="341"/>
      <c r="J241" s="341"/>
      <c r="K241" s="341"/>
      <c r="L241" s="341"/>
      <c r="M241" s="341"/>
      <c r="N241" s="341">
        <f t="shared" si="133"/>
        <v>0</v>
      </c>
      <c r="O241" s="342" t="str">
        <f t="shared" si="134"/>
        <v>0.00</v>
      </c>
      <c r="P241" s="272"/>
      <c r="Q241" s="272"/>
      <c r="R241" s="272"/>
      <c r="S241" s="272"/>
      <c r="T241" s="272"/>
      <c r="U241" s="272"/>
      <c r="V241" s="272"/>
      <c r="W241" s="272"/>
      <c r="X241" s="272"/>
      <c r="Y241" s="272"/>
      <c r="Z241" s="272"/>
    </row>
    <row r="242" spans="1:26" ht="15.75" customHeight="1">
      <c r="A242" s="335">
        <v>2</v>
      </c>
      <c r="B242" s="336">
        <v>3</v>
      </c>
      <c r="C242" s="336">
        <v>9</v>
      </c>
      <c r="D242" s="336">
        <v>2</v>
      </c>
      <c r="E242" s="336"/>
      <c r="F242" s="335" t="s">
        <v>704</v>
      </c>
      <c r="G242" s="337">
        <f t="shared" ref="G242:O242" si="135">+G243+G244</f>
        <v>0</v>
      </c>
      <c r="H242" s="337">
        <f t="shared" si="135"/>
        <v>0</v>
      </c>
      <c r="I242" s="337">
        <f t="shared" si="135"/>
        <v>0</v>
      </c>
      <c r="J242" s="337">
        <f t="shared" si="135"/>
        <v>0</v>
      </c>
      <c r="K242" s="337">
        <f t="shared" si="135"/>
        <v>0</v>
      </c>
      <c r="L242" s="337">
        <f t="shared" si="135"/>
        <v>0</v>
      </c>
      <c r="M242" s="337">
        <f t="shared" si="135"/>
        <v>0</v>
      </c>
      <c r="N242" s="337">
        <f t="shared" si="135"/>
        <v>0</v>
      </c>
      <c r="O242" s="338">
        <f t="shared" si="135"/>
        <v>0</v>
      </c>
      <c r="P242" s="272"/>
      <c r="Q242" s="272"/>
      <c r="R242" s="272"/>
      <c r="S242" s="272"/>
      <c r="T242" s="272"/>
      <c r="U242" s="272"/>
      <c r="V242" s="272"/>
      <c r="W242" s="272"/>
      <c r="X242" s="272"/>
      <c r="Y242" s="272"/>
      <c r="Z242" s="272"/>
    </row>
    <row r="243" spans="1:26" ht="15.75" customHeight="1">
      <c r="A243" s="344">
        <v>2</v>
      </c>
      <c r="B243" s="340">
        <v>3</v>
      </c>
      <c r="C243" s="340">
        <v>9</v>
      </c>
      <c r="D243" s="340">
        <v>2</v>
      </c>
      <c r="E243" s="340" t="s">
        <v>517</v>
      </c>
      <c r="F243" s="339" t="s">
        <v>705</v>
      </c>
      <c r="G243" s="341"/>
      <c r="H243" s="341"/>
      <c r="I243" s="341"/>
      <c r="J243" s="341"/>
      <c r="K243" s="341"/>
      <c r="L243" s="341"/>
      <c r="M243" s="341"/>
      <c r="N243" s="341">
        <f t="shared" ref="N243:N244" si="136">SUBTOTAL(9,G243:M243)</f>
        <v>0</v>
      </c>
      <c r="O243" s="342" t="str">
        <f t="shared" ref="O243:O244" si="137">IFERROR(N243/$N$18*100,"0.00")</f>
        <v>0.00</v>
      </c>
      <c r="P243" s="272"/>
      <c r="Q243" s="272"/>
      <c r="R243" s="272"/>
      <c r="S243" s="272"/>
      <c r="T243" s="272"/>
      <c r="U243" s="272"/>
      <c r="V243" s="272"/>
      <c r="W243" s="272"/>
      <c r="X243" s="272"/>
      <c r="Y243" s="272"/>
      <c r="Z243" s="272"/>
    </row>
    <row r="244" spans="1:26" ht="15.75" customHeight="1">
      <c r="A244" s="344">
        <v>2</v>
      </c>
      <c r="B244" s="340">
        <v>3</v>
      </c>
      <c r="C244" s="340">
        <v>9</v>
      </c>
      <c r="D244" s="340">
        <v>2</v>
      </c>
      <c r="E244" s="340" t="s">
        <v>519</v>
      </c>
      <c r="F244" s="339" t="s">
        <v>706</v>
      </c>
      <c r="G244" s="341"/>
      <c r="H244" s="341"/>
      <c r="I244" s="341"/>
      <c r="J244" s="341"/>
      <c r="K244" s="341"/>
      <c r="L244" s="341"/>
      <c r="M244" s="341"/>
      <c r="N244" s="341">
        <f t="shared" si="136"/>
        <v>0</v>
      </c>
      <c r="O244" s="342" t="str">
        <f t="shared" si="137"/>
        <v>0.00</v>
      </c>
      <c r="P244" s="272"/>
      <c r="Q244" s="272"/>
      <c r="R244" s="272"/>
      <c r="S244" s="272"/>
      <c r="T244" s="272"/>
      <c r="U244" s="272"/>
      <c r="V244" s="272"/>
      <c r="W244" s="272"/>
      <c r="X244" s="272"/>
      <c r="Y244" s="272"/>
      <c r="Z244" s="272"/>
    </row>
    <row r="245" spans="1:26" ht="15.75" customHeight="1">
      <c r="A245" s="335">
        <v>2</v>
      </c>
      <c r="B245" s="336">
        <v>3</v>
      </c>
      <c r="C245" s="336">
        <v>9</v>
      </c>
      <c r="D245" s="336">
        <v>3</v>
      </c>
      <c r="E245" s="336"/>
      <c r="F245" s="335" t="s">
        <v>707</v>
      </c>
      <c r="G245" s="337">
        <f t="shared" ref="G245:O245" si="138">+G246</f>
        <v>0</v>
      </c>
      <c r="H245" s="337">
        <f t="shared" si="138"/>
        <v>0</v>
      </c>
      <c r="I245" s="337">
        <f t="shared" si="138"/>
        <v>0</v>
      </c>
      <c r="J245" s="337">
        <f t="shared" si="138"/>
        <v>0</v>
      </c>
      <c r="K245" s="337">
        <f t="shared" si="138"/>
        <v>0</v>
      </c>
      <c r="L245" s="337">
        <f t="shared" si="138"/>
        <v>0</v>
      </c>
      <c r="M245" s="337">
        <f t="shared" si="138"/>
        <v>0</v>
      </c>
      <c r="N245" s="337">
        <f t="shared" si="138"/>
        <v>0</v>
      </c>
      <c r="O245" s="338" t="str">
        <f t="shared" si="138"/>
        <v>0.00</v>
      </c>
      <c r="P245" s="272"/>
      <c r="Q245" s="272"/>
      <c r="R245" s="272"/>
      <c r="S245" s="272"/>
      <c r="T245" s="272"/>
      <c r="U245" s="272"/>
      <c r="V245" s="272"/>
      <c r="W245" s="272"/>
      <c r="X245" s="272"/>
      <c r="Y245" s="272"/>
      <c r="Z245" s="272"/>
    </row>
    <row r="246" spans="1:26" ht="15.75" customHeight="1">
      <c r="A246" s="344">
        <v>2</v>
      </c>
      <c r="B246" s="340">
        <v>3</v>
      </c>
      <c r="C246" s="340">
        <v>9</v>
      </c>
      <c r="D246" s="340">
        <v>3</v>
      </c>
      <c r="E246" s="340" t="s">
        <v>517</v>
      </c>
      <c r="F246" s="339" t="s">
        <v>707</v>
      </c>
      <c r="G246" s="341"/>
      <c r="H246" s="341"/>
      <c r="I246" s="341"/>
      <c r="J246" s="341"/>
      <c r="K246" s="341"/>
      <c r="L246" s="341"/>
      <c r="M246" s="341"/>
      <c r="N246" s="341">
        <f>SUBTOTAL(9,G246:M246)</f>
        <v>0</v>
      </c>
      <c r="O246" s="342" t="str">
        <f>IFERROR(N246/$N$18*100,"0.00")</f>
        <v>0.00</v>
      </c>
      <c r="P246" s="272"/>
      <c r="Q246" s="272"/>
      <c r="R246" s="272"/>
      <c r="S246" s="272"/>
      <c r="T246" s="272"/>
      <c r="U246" s="272"/>
      <c r="V246" s="272"/>
      <c r="W246" s="272"/>
      <c r="X246" s="272"/>
      <c r="Y246" s="272"/>
      <c r="Z246" s="272"/>
    </row>
    <row r="247" spans="1:26" ht="15.75" customHeight="1">
      <c r="A247" s="335">
        <v>2</v>
      </c>
      <c r="B247" s="336">
        <v>3</v>
      </c>
      <c r="C247" s="336">
        <v>9</v>
      </c>
      <c r="D247" s="336">
        <v>5</v>
      </c>
      <c r="E247" s="336"/>
      <c r="F247" s="335" t="s">
        <v>708</v>
      </c>
      <c r="G247" s="337">
        <f t="shared" ref="G247:O247" si="139">+G248</f>
        <v>0</v>
      </c>
      <c r="H247" s="337">
        <f t="shared" si="139"/>
        <v>0</v>
      </c>
      <c r="I247" s="337">
        <f t="shared" si="139"/>
        <v>0</v>
      </c>
      <c r="J247" s="337">
        <f t="shared" si="139"/>
        <v>0</v>
      </c>
      <c r="K247" s="337">
        <f t="shared" si="139"/>
        <v>0</v>
      </c>
      <c r="L247" s="337">
        <f t="shared" si="139"/>
        <v>0</v>
      </c>
      <c r="M247" s="337">
        <f t="shared" si="139"/>
        <v>0</v>
      </c>
      <c r="N247" s="337">
        <f t="shared" si="139"/>
        <v>0</v>
      </c>
      <c r="O247" s="338" t="str">
        <f t="shared" si="139"/>
        <v>0.00</v>
      </c>
      <c r="P247" s="272"/>
      <c r="Q247" s="272"/>
      <c r="R247" s="272"/>
      <c r="S247" s="272"/>
      <c r="T247" s="272"/>
      <c r="U247" s="272"/>
      <c r="V247" s="272"/>
      <c r="W247" s="272"/>
      <c r="X247" s="272"/>
      <c r="Y247" s="272"/>
      <c r="Z247" s="272"/>
    </row>
    <row r="248" spans="1:26" ht="15.75" customHeight="1">
      <c r="A248" s="344">
        <v>2</v>
      </c>
      <c r="B248" s="340">
        <v>3</v>
      </c>
      <c r="C248" s="340">
        <v>9</v>
      </c>
      <c r="D248" s="340">
        <v>5</v>
      </c>
      <c r="E248" s="340" t="s">
        <v>517</v>
      </c>
      <c r="F248" s="339" t="s">
        <v>708</v>
      </c>
      <c r="G248" s="341"/>
      <c r="H248" s="341"/>
      <c r="I248" s="341"/>
      <c r="J248" s="341"/>
      <c r="K248" s="341"/>
      <c r="L248" s="341"/>
      <c r="M248" s="341"/>
      <c r="N248" s="341">
        <f>SUBTOTAL(9,G248:M248)</f>
        <v>0</v>
      </c>
      <c r="O248" s="342" t="str">
        <f>IFERROR(N248/$N$18*100,"0.00")</f>
        <v>0.00</v>
      </c>
      <c r="P248" s="272"/>
      <c r="Q248" s="272"/>
      <c r="R248" s="272"/>
      <c r="S248" s="272"/>
      <c r="T248" s="272"/>
      <c r="U248" s="272"/>
      <c r="V248" s="272"/>
      <c r="W248" s="272"/>
      <c r="X248" s="272"/>
      <c r="Y248" s="272"/>
      <c r="Z248" s="272"/>
    </row>
    <row r="249" spans="1:26" ht="15.75" customHeight="1">
      <c r="A249" s="335">
        <v>2</v>
      </c>
      <c r="B249" s="336">
        <v>3</v>
      </c>
      <c r="C249" s="336">
        <v>9</v>
      </c>
      <c r="D249" s="336">
        <v>6</v>
      </c>
      <c r="E249" s="336"/>
      <c r="F249" s="335" t="s">
        <v>709</v>
      </c>
      <c r="G249" s="337">
        <f t="shared" ref="G249:O249" si="140">+G250</f>
        <v>0</v>
      </c>
      <c r="H249" s="337">
        <f t="shared" si="140"/>
        <v>0</v>
      </c>
      <c r="I249" s="337">
        <f t="shared" si="140"/>
        <v>0</v>
      </c>
      <c r="J249" s="337">
        <f t="shared" si="140"/>
        <v>0</v>
      </c>
      <c r="K249" s="337">
        <f t="shared" si="140"/>
        <v>0</v>
      </c>
      <c r="L249" s="337">
        <f t="shared" si="140"/>
        <v>0</v>
      </c>
      <c r="M249" s="337">
        <f t="shared" si="140"/>
        <v>0</v>
      </c>
      <c r="N249" s="337">
        <f t="shared" si="140"/>
        <v>0</v>
      </c>
      <c r="O249" s="338" t="str">
        <f t="shared" si="140"/>
        <v>0.00</v>
      </c>
      <c r="P249" s="272"/>
      <c r="Q249" s="272"/>
      <c r="R249" s="272"/>
      <c r="S249" s="272"/>
      <c r="T249" s="272"/>
      <c r="U249" s="272"/>
      <c r="V249" s="272"/>
      <c r="W249" s="272"/>
      <c r="X249" s="272"/>
      <c r="Y249" s="272"/>
      <c r="Z249" s="272"/>
    </row>
    <row r="250" spans="1:26" ht="15.75" customHeight="1">
      <c r="A250" s="344">
        <v>2</v>
      </c>
      <c r="B250" s="340">
        <v>3</v>
      </c>
      <c r="C250" s="340">
        <v>9</v>
      </c>
      <c r="D250" s="340">
        <v>6</v>
      </c>
      <c r="E250" s="340" t="s">
        <v>517</v>
      </c>
      <c r="F250" s="339" t="s">
        <v>709</v>
      </c>
      <c r="G250" s="341"/>
      <c r="H250" s="341"/>
      <c r="I250" s="341"/>
      <c r="J250" s="341"/>
      <c r="K250" s="341"/>
      <c r="L250" s="341"/>
      <c r="M250" s="341"/>
      <c r="N250" s="341">
        <f>SUBTOTAL(9,G250:M250)</f>
        <v>0</v>
      </c>
      <c r="O250" s="342" t="str">
        <f>IFERROR(N250/$N$18*100,"0.00")</f>
        <v>0.00</v>
      </c>
      <c r="P250" s="272"/>
      <c r="Q250" s="272"/>
      <c r="R250" s="272"/>
      <c r="S250" s="272"/>
      <c r="T250" s="272"/>
      <c r="U250" s="272"/>
      <c r="V250" s="272"/>
      <c r="W250" s="272"/>
      <c r="X250" s="272"/>
      <c r="Y250" s="272"/>
      <c r="Z250" s="272"/>
    </row>
    <row r="251" spans="1:26" ht="15.75" customHeight="1">
      <c r="A251" s="335">
        <v>2</v>
      </c>
      <c r="B251" s="336">
        <v>3</v>
      </c>
      <c r="C251" s="336">
        <v>9</v>
      </c>
      <c r="D251" s="336">
        <v>8</v>
      </c>
      <c r="E251" s="336"/>
      <c r="F251" s="335" t="s">
        <v>710</v>
      </c>
      <c r="G251" s="337">
        <f t="shared" ref="G251:O251" si="141">+G252</f>
        <v>0</v>
      </c>
      <c r="H251" s="337">
        <f t="shared" si="141"/>
        <v>0</v>
      </c>
      <c r="I251" s="337">
        <f t="shared" si="141"/>
        <v>0</v>
      </c>
      <c r="J251" s="337">
        <f t="shared" si="141"/>
        <v>0</v>
      </c>
      <c r="K251" s="337">
        <f t="shared" si="141"/>
        <v>0</v>
      </c>
      <c r="L251" s="337">
        <f t="shared" si="141"/>
        <v>0</v>
      </c>
      <c r="M251" s="337">
        <f t="shared" si="141"/>
        <v>0</v>
      </c>
      <c r="N251" s="337">
        <f t="shared" si="141"/>
        <v>0</v>
      </c>
      <c r="O251" s="338" t="str">
        <f t="shared" si="141"/>
        <v>0.00</v>
      </c>
      <c r="P251" s="272"/>
      <c r="Q251" s="272"/>
      <c r="R251" s="272"/>
      <c r="S251" s="272"/>
      <c r="T251" s="272"/>
      <c r="U251" s="272"/>
      <c r="V251" s="272"/>
      <c r="W251" s="272"/>
      <c r="X251" s="272"/>
      <c r="Y251" s="272"/>
      <c r="Z251" s="272"/>
    </row>
    <row r="252" spans="1:26" ht="15.75" customHeight="1">
      <c r="A252" s="344">
        <v>2</v>
      </c>
      <c r="B252" s="340">
        <v>3</v>
      </c>
      <c r="C252" s="340">
        <v>9</v>
      </c>
      <c r="D252" s="340">
        <v>8</v>
      </c>
      <c r="E252" s="340" t="s">
        <v>517</v>
      </c>
      <c r="F252" s="339" t="s">
        <v>710</v>
      </c>
      <c r="G252" s="341"/>
      <c r="H252" s="341"/>
      <c r="I252" s="341"/>
      <c r="J252" s="341"/>
      <c r="K252" s="341"/>
      <c r="L252" s="341"/>
      <c r="M252" s="341"/>
      <c r="N252" s="341">
        <f>SUBTOTAL(9,G252:M252)</f>
        <v>0</v>
      </c>
      <c r="O252" s="342" t="str">
        <f>IFERROR(N252/$N$18*100,"0.00")</f>
        <v>0.00</v>
      </c>
      <c r="P252" s="272"/>
      <c r="Q252" s="272"/>
      <c r="R252" s="272"/>
      <c r="S252" s="272"/>
      <c r="T252" s="272"/>
      <c r="U252" s="272"/>
      <c r="V252" s="272"/>
      <c r="W252" s="272"/>
      <c r="X252" s="272"/>
      <c r="Y252" s="272"/>
      <c r="Z252" s="272"/>
    </row>
    <row r="253" spans="1:26" ht="15.75" customHeight="1">
      <c r="A253" s="335">
        <v>2</v>
      </c>
      <c r="B253" s="336">
        <v>3</v>
      </c>
      <c r="C253" s="336">
        <v>9</v>
      </c>
      <c r="D253" s="336">
        <v>9</v>
      </c>
      <c r="E253" s="336"/>
      <c r="F253" s="335" t="s">
        <v>711</v>
      </c>
      <c r="G253" s="337">
        <f t="shared" ref="G253:O253" si="142">+G254</f>
        <v>0</v>
      </c>
      <c r="H253" s="337">
        <f t="shared" si="142"/>
        <v>0</v>
      </c>
      <c r="I253" s="337">
        <f t="shared" si="142"/>
        <v>0</v>
      </c>
      <c r="J253" s="337">
        <f t="shared" si="142"/>
        <v>0</v>
      </c>
      <c r="K253" s="337">
        <f t="shared" si="142"/>
        <v>0</v>
      </c>
      <c r="L253" s="337">
        <f t="shared" si="142"/>
        <v>0</v>
      </c>
      <c r="M253" s="337">
        <f t="shared" si="142"/>
        <v>0</v>
      </c>
      <c r="N253" s="337">
        <f t="shared" si="142"/>
        <v>0</v>
      </c>
      <c r="O253" s="338" t="str">
        <f t="shared" si="142"/>
        <v>0.00</v>
      </c>
      <c r="P253" s="272"/>
      <c r="Q253" s="272"/>
      <c r="R253" s="272"/>
      <c r="S253" s="272"/>
      <c r="T253" s="272"/>
      <c r="U253" s="272"/>
      <c r="V253" s="272"/>
      <c r="W253" s="272"/>
      <c r="X253" s="272"/>
      <c r="Y253" s="272"/>
      <c r="Z253" s="272"/>
    </row>
    <row r="254" spans="1:26" ht="15.75" customHeight="1">
      <c r="A254" s="344">
        <v>2</v>
      </c>
      <c r="B254" s="340">
        <v>3</v>
      </c>
      <c r="C254" s="340">
        <v>9</v>
      </c>
      <c r="D254" s="340">
        <v>9</v>
      </c>
      <c r="E254" s="340" t="s">
        <v>517</v>
      </c>
      <c r="F254" s="339" t="s">
        <v>711</v>
      </c>
      <c r="G254" s="341"/>
      <c r="H254" s="341"/>
      <c r="I254" s="341"/>
      <c r="J254" s="341"/>
      <c r="K254" s="341"/>
      <c r="L254" s="341"/>
      <c r="M254" s="341"/>
      <c r="N254" s="341">
        <f>SUBTOTAL(9,G254:M254)</f>
        <v>0</v>
      </c>
      <c r="O254" s="342" t="str">
        <f>IFERROR(N254/$N$18*100,"0.00")</f>
        <v>0.00</v>
      </c>
      <c r="P254" s="272"/>
      <c r="Q254" s="272"/>
      <c r="R254" s="272"/>
      <c r="S254" s="272"/>
      <c r="T254" s="272"/>
      <c r="U254" s="272"/>
      <c r="V254" s="272"/>
      <c r="W254" s="272"/>
      <c r="X254" s="272"/>
      <c r="Y254" s="272"/>
      <c r="Z254" s="272"/>
    </row>
    <row r="255" spans="1:26" ht="15.75" customHeight="1">
      <c r="A255" s="328">
        <v>2</v>
      </c>
      <c r="B255" s="329">
        <v>4</v>
      </c>
      <c r="C255" s="330"/>
      <c r="D255" s="330"/>
      <c r="E255" s="330"/>
      <c r="F255" s="328" t="s">
        <v>469</v>
      </c>
      <c r="G255" s="331">
        <f t="shared" ref="G255:O255" si="143">+G256+G264+G267</f>
        <v>0</v>
      </c>
      <c r="H255" s="331">
        <f t="shared" si="143"/>
        <v>0</v>
      </c>
      <c r="I255" s="331">
        <f t="shared" si="143"/>
        <v>0</v>
      </c>
      <c r="J255" s="331">
        <f t="shared" si="143"/>
        <v>0</v>
      </c>
      <c r="K255" s="331">
        <f t="shared" si="143"/>
        <v>0</v>
      </c>
      <c r="L255" s="331">
        <f t="shared" si="143"/>
        <v>0</v>
      </c>
      <c r="M255" s="331">
        <f t="shared" si="143"/>
        <v>0</v>
      </c>
      <c r="N255" s="331">
        <f t="shared" si="143"/>
        <v>0</v>
      </c>
      <c r="O255" s="331">
        <f t="shared" si="143"/>
        <v>0</v>
      </c>
      <c r="P255" s="272"/>
      <c r="Q255" s="272"/>
      <c r="R255" s="272"/>
      <c r="S255" s="272"/>
      <c r="T255" s="272"/>
      <c r="U255" s="272"/>
      <c r="V255" s="272"/>
      <c r="W255" s="272"/>
      <c r="X255" s="272"/>
      <c r="Y255" s="272"/>
      <c r="Z255" s="272"/>
    </row>
    <row r="256" spans="1:26" ht="15.75" customHeight="1">
      <c r="A256" s="332">
        <v>2</v>
      </c>
      <c r="B256" s="333">
        <v>4</v>
      </c>
      <c r="C256" s="333">
        <v>1</v>
      </c>
      <c r="D256" s="333"/>
      <c r="E256" s="333"/>
      <c r="F256" s="332" t="s">
        <v>712</v>
      </c>
      <c r="G256" s="334">
        <f t="shared" ref="G256:O256" si="144">+G257+G260+G262</f>
        <v>0</v>
      </c>
      <c r="H256" s="334">
        <f t="shared" si="144"/>
        <v>0</v>
      </c>
      <c r="I256" s="334">
        <f t="shared" si="144"/>
        <v>0</v>
      </c>
      <c r="J256" s="334">
        <f t="shared" si="144"/>
        <v>0</v>
      </c>
      <c r="K256" s="334">
        <f t="shared" si="144"/>
        <v>0</v>
      </c>
      <c r="L256" s="334">
        <f t="shared" si="144"/>
        <v>0</v>
      </c>
      <c r="M256" s="334">
        <f t="shared" si="144"/>
        <v>0</v>
      </c>
      <c r="N256" s="334">
        <f t="shared" si="144"/>
        <v>0</v>
      </c>
      <c r="O256" s="334">
        <f t="shared" si="144"/>
        <v>0</v>
      </c>
      <c r="P256" s="272"/>
      <c r="Q256" s="272"/>
      <c r="R256" s="272"/>
      <c r="S256" s="272"/>
      <c r="T256" s="272"/>
      <c r="U256" s="272"/>
      <c r="V256" s="272"/>
      <c r="W256" s="272"/>
      <c r="X256" s="272"/>
      <c r="Y256" s="272"/>
      <c r="Z256" s="272"/>
    </row>
    <row r="257" spans="1:26" ht="15.75" customHeight="1">
      <c r="A257" s="335">
        <v>2</v>
      </c>
      <c r="B257" s="336">
        <v>4</v>
      </c>
      <c r="C257" s="336">
        <v>1</v>
      </c>
      <c r="D257" s="336">
        <v>2</v>
      </c>
      <c r="E257" s="336"/>
      <c r="F257" s="335" t="s">
        <v>713</v>
      </c>
      <c r="G257" s="337">
        <f t="shared" ref="G257:O257" si="145">+G258+G259</f>
        <v>0</v>
      </c>
      <c r="H257" s="337">
        <f t="shared" si="145"/>
        <v>0</v>
      </c>
      <c r="I257" s="337">
        <f t="shared" si="145"/>
        <v>0</v>
      </c>
      <c r="J257" s="337">
        <f t="shared" si="145"/>
        <v>0</v>
      </c>
      <c r="K257" s="337">
        <f t="shared" si="145"/>
        <v>0</v>
      </c>
      <c r="L257" s="337">
        <f t="shared" si="145"/>
        <v>0</v>
      </c>
      <c r="M257" s="337">
        <f t="shared" si="145"/>
        <v>0</v>
      </c>
      <c r="N257" s="337">
        <f t="shared" si="145"/>
        <v>0</v>
      </c>
      <c r="O257" s="338">
        <f t="shared" si="145"/>
        <v>0</v>
      </c>
      <c r="P257" s="272"/>
      <c r="Q257" s="272"/>
      <c r="R257" s="272"/>
      <c r="S257" s="272"/>
      <c r="T257" s="272"/>
      <c r="U257" s="272"/>
      <c r="V257" s="272"/>
      <c r="W257" s="272"/>
      <c r="X257" s="272"/>
      <c r="Y257" s="272"/>
      <c r="Z257" s="272"/>
    </row>
    <row r="258" spans="1:26" ht="15.75" customHeight="1">
      <c r="A258" s="344">
        <v>2</v>
      </c>
      <c r="B258" s="340">
        <v>4</v>
      </c>
      <c r="C258" s="340">
        <v>1</v>
      </c>
      <c r="D258" s="340">
        <v>2</v>
      </c>
      <c r="E258" s="340" t="s">
        <v>517</v>
      </c>
      <c r="F258" s="343" t="s">
        <v>714</v>
      </c>
      <c r="G258" s="341"/>
      <c r="H258" s="341"/>
      <c r="I258" s="341"/>
      <c r="J258" s="341"/>
      <c r="K258" s="341"/>
      <c r="L258" s="341"/>
      <c r="M258" s="341"/>
      <c r="N258" s="341">
        <f t="shared" ref="N258:N259" si="146">SUBTOTAL(9,G258:M258)</f>
        <v>0</v>
      </c>
      <c r="O258" s="342" t="str">
        <f t="shared" ref="O258:O259" si="147">IFERROR(N258/$N$18*100,"0.00")</f>
        <v>0.00</v>
      </c>
      <c r="P258" s="272"/>
      <c r="Q258" s="272"/>
      <c r="R258" s="272"/>
      <c r="S258" s="272"/>
      <c r="T258" s="272"/>
      <c r="U258" s="272"/>
      <c r="V258" s="272"/>
      <c r="W258" s="272"/>
      <c r="X258" s="272"/>
      <c r="Y258" s="272"/>
      <c r="Z258" s="272"/>
    </row>
    <row r="259" spans="1:26" ht="15.75" customHeight="1">
      <c r="A259" s="344">
        <v>2</v>
      </c>
      <c r="B259" s="340">
        <v>4</v>
      </c>
      <c r="C259" s="340">
        <v>1</v>
      </c>
      <c r="D259" s="340">
        <v>2</v>
      </c>
      <c r="E259" s="340" t="s">
        <v>519</v>
      </c>
      <c r="F259" s="343" t="s">
        <v>715</v>
      </c>
      <c r="G259" s="341"/>
      <c r="H259" s="341"/>
      <c r="I259" s="341"/>
      <c r="J259" s="341"/>
      <c r="K259" s="341"/>
      <c r="L259" s="341"/>
      <c r="M259" s="341"/>
      <c r="N259" s="341">
        <f t="shared" si="146"/>
        <v>0</v>
      </c>
      <c r="O259" s="342" t="str">
        <f t="shared" si="147"/>
        <v>0.00</v>
      </c>
      <c r="P259" s="272"/>
      <c r="Q259" s="272"/>
      <c r="R259" s="272"/>
      <c r="S259" s="272"/>
      <c r="T259" s="272"/>
      <c r="U259" s="272"/>
      <c r="V259" s="272"/>
      <c r="W259" s="272"/>
      <c r="X259" s="272"/>
      <c r="Y259" s="272"/>
      <c r="Z259" s="272"/>
    </row>
    <row r="260" spans="1:26" ht="15.75" customHeight="1">
      <c r="A260" s="345">
        <v>2</v>
      </c>
      <c r="B260" s="336">
        <v>4</v>
      </c>
      <c r="C260" s="336">
        <v>1</v>
      </c>
      <c r="D260" s="336">
        <v>5</v>
      </c>
      <c r="E260" s="336"/>
      <c r="F260" s="349" t="s">
        <v>716</v>
      </c>
      <c r="G260" s="337">
        <f t="shared" ref="G260:O260" si="148">+G261</f>
        <v>0</v>
      </c>
      <c r="H260" s="337">
        <f t="shared" si="148"/>
        <v>0</v>
      </c>
      <c r="I260" s="337">
        <f t="shared" si="148"/>
        <v>0</v>
      </c>
      <c r="J260" s="337">
        <f t="shared" si="148"/>
        <v>0</v>
      </c>
      <c r="K260" s="337">
        <f t="shared" si="148"/>
        <v>0</v>
      </c>
      <c r="L260" s="337">
        <f t="shared" si="148"/>
        <v>0</v>
      </c>
      <c r="M260" s="337">
        <f t="shared" si="148"/>
        <v>0</v>
      </c>
      <c r="N260" s="337">
        <f t="shared" si="148"/>
        <v>0</v>
      </c>
      <c r="O260" s="338" t="str">
        <f t="shared" si="148"/>
        <v>0.00</v>
      </c>
      <c r="P260" s="272"/>
      <c r="Q260" s="272"/>
      <c r="R260" s="272"/>
      <c r="S260" s="272"/>
      <c r="T260" s="272"/>
      <c r="U260" s="272"/>
      <c r="V260" s="272"/>
      <c r="W260" s="272"/>
      <c r="X260" s="272"/>
      <c r="Y260" s="272"/>
      <c r="Z260" s="272"/>
    </row>
    <row r="261" spans="1:26" ht="15.75" customHeight="1">
      <c r="A261" s="344">
        <v>2</v>
      </c>
      <c r="B261" s="340">
        <v>4</v>
      </c>
      <c r="C261" s="340">
        <v>1</v>
      </c>
      <c r="D261" s="340">
        <v>5</v>
      </c>
      <c r="E261" s="340" t="s">
        <v>517</v>
      </c>
      <c r="F261" s="343" t="s">
        <v>716</v>
      </c>
      <c r="G261" s="337"/>
      <c r="H261" s="337"/>
      <c r="I261" s="337"/>
      <c r="J261" s="337"/>
      <c r="K261" s="337"/>
      <c r="L261" s="337"/>
      <c r="M261" s="337"/>
      <c r="N261" s="341">
        <f>SUBTOTAL(9,G261:M261)</f>
        <v>0</v>
      </c>
      <c r="O261" s="342" t="str">
        <f>IFERROR(N261/$N$18*100,"0.00")</f>
        <v>0.00</v>
      </c>
      <c r="P261" s="272"/>
      <c r="Q261" s="272"/>
      <c r="R261" s="272"/>
      <c r="S261" s="272"/>
      <c r="T261" s="272"/>
      <c r="U261" s="272"/>
      <c r="V261" s="272"/>
      <c r="W261" s="272"/>
      <c r="X261" s="272"/>
      <c r="Y261" s="272"/>
      <c r="Z261" s="272"/>
    </row>
    <row r="262" spans="1:26" ht="15.75" customHeight="1">
      <c r="A262" s="335">
        <v>2</v>
      </c>
      <c r="B262" s="336">
        <v>4</v>
      </c>
      <c r="C262" s="336">
        <v>1</v>
      </c>
      <c r="D262" s="336">
        <v>6</v>
      </c>
      <c r="E262" s="340"/>
      <c r="F262" s="349" t="s">
        <v>717</v>
      </c>
      <c r="G262" s="337">
        <f t="shared" ref="G262:O262" si="149">+G263</f>
        <v>0</v>
      </c>
      <c r="H262" s="337">
        <f t="shared" si="149"/>
        <v>0</v>
      </c>
      <c r="I262" s="337">
        <f t="shared" si="149"/>
        <v>0</v>
      </c>
      <c r="J262" s="337">
        <f t="shared" si="149"/>
        <v>0</v>
      </c>
      <c r="K262" s="337">
        <f t="shared" si="149"/>
        <v>0</v>
      </c>
      <c r="L262" s="337">
        <f t="shared" si="149"/>
        <v>0</v>
      </c>
      <c r="M262" s="337">
        <f t="shared" si="149"/>
        <v>0</v>
      </c>
      <c r="N262" s="337">
        <f t="shared" si="149"/>
        <v>0</v>
      </c>
      <c r="O262" s="338" t="str">
        <f t="shared" si="149"/>
        <v>0.00</v>
      </c>
      <c r="P262" s="272"/>
      <c r="Q262" s="272"/>
      <c r="R262" s="272"/>
      <c r="S262" s="272"/>
      <c r="T262" s="272"/>
      <c r="U262" s="272"/>
      <c r="V262" s="272"/>
      <c r="W262" s="272"/>
      <c r="X262" s="272"/>
      <c r="Y262" s="272"/>
      <c r="Z262" s="272"/>
    </row>
    <row r="263" spans="1:26" ht="15.75" customHeight="1">
      <c r="A263" s="344">
        <v>2</v>
      </c>
      <c r="B263" s="340">
        <v>4</v>
      </c>
      <c r="C263" s="340">
        <v>1</v>
      </c>
      <c r="D263" s="340">
        <v>6</v>
      </c>
      <c r="E263" s="340" t="s">
        <v>517</v>
      </c>
      <c r="F263" s="343" t="s">
        <v>718</v>
      </c>
      <c r="G263" s="341"/>
      <c r="H263" s="341"/>
      <c r="I263" s="341"/>
      <c r="J263" s="341"/>
      <c r="K263" s="341"/>
      <c r="L263" s="341"/>
      <c r="M263" s="341"/>
      <c r="N263" s="341">
        <f>SUBTOTAL(9,G263:M263)</f>
        <v>0</v>
      </c>
      <c r="O263" s="342" t="str">
        <f>IFERROR(N263/$N$18*100,"0.00")</f>
        <v>0.00</v>
      </c>
      <c r="P263" s="272"/>
      <c r="Q263" s="272"/>
      <c r="R263" s="272"/>
      <c r="S263" s="272"/>
      <c r="T263" s="272"/>
      <c r="U263" s="272"/>
      <c r="V263" s="272"/>
      <c r="W263" s="272"/>
      <c r="X263" s="272"/>
      <c r="Y263" s="272"/>
      <c r="Z263" s="272"/>
    </row>
    <row r="264" spans="1:26" ht="15.75" customHeight="1">
      <c r="A264" s="332">
        <v>2</v>
      </c>
      <c r="B264" s="333">
        <v>4</v>
      </c>
      <c r="C264" s="333">
        <v>4</v>
      </c>
      <c r="D264" s="333"/>
      <c r="E264" s="333"/>
      <c r="F264" s="332" t="s">
        <v>719</v>
      </c>
      <c r="G264" s="334">
        <f t="shared" ref="G264:O264" si="150">+G265</f>
        <v>0</v>
      </c>
      <c r="H264" s="334">
        <f t="shared" si="150"/>
        <v>0</v>
      </c>
      <c r="I264" s="334">
        <f t="shared" si="150"/>
        <v>0</v>
      </c>
      <c r="J264" s="334">
        <f t="shared" si="150"/>
        <v>0</v>
      </c>
      <c r="K264" s="334">
        <f t="shared" si="150"/>
        <v>0</v>
      </c>
      <c r="L264" s="334">
        <f t="shared" si="150"/>
        <v>0</v>
      </c>
      <c r="M264" s="334">
        <f t="shared" si="150"/>
        <v>0</v>
      </c>
      <c r="N264" s="334">
        <f t="shared" si="150"/>
        <v>0</v>
      </c>
      <c r="O264" s="346" t="str">
        <f t="shared" si="150"/>
        <v>0.00</v>
      </c>
      <c r="P264" s="272"/>
      <c r="Q264" s="272"/>
      <c r="R264" s="272"/>
      <c r="S264" s="272"/>
      <c r="T264" s="272"/>
      <c r="U264" s="272"/>
      <c r="V264" s="272"/>
      <c r="W264" s="272"/>
      <c r="X264" s="272"/>
      <c r="Y264" s="272"/>
      <c r="Z264" s="272"/>
    </row>
    <row r="265" spans="1:26" ht="15.75" customHeight="1">
      <c r="A265" s="335">
        <v>2</v>
      </c>
      <c r="B265" s="336">
        <v>4</v>
      </c>
      <c r="C265" s="336">
        <v>4</v>
      </c>
      <c r="D265" s="336">
        <v>1</v>
      </c>
      <c r="E265" s="336"/>
      <c r="F265" s="349" t="s">
        <v>720</v>
      </c>
      <c r="G265" s="337">
        <f t="shared" ref="G265:O265" si="151">+G266</f>
        <v>0</v>
      </c>
      <c r="H265" s="337">
        <f t="shared" si="151"/>
        <v>0</v>
      </c>
      <c r="I265" s="337">
        <f t="shared" si="151"/>
        <v>0</v>
      </c>
      <c r="J265" s="337">
        <f t="shared" si="151"/>
        <v>0</v>
      </c>
      <c r="K265" s="337">
        <f t="shared" si="151"/>
        <v>0</v>
      </c>
      <c r="L265" s="337">
        <f t="shared" si="151"/>
        <v>0</v>
      </c>
      <c r="M265" s="337">
        <f t="shared" si="151"/>
        <v>0</v>
      </c>
      <c r="N265" s="337">
        <f t="shared" si="151"/>
        <v>0</v>
      </c>
      <c r="O265" s="338" t="str">
        <f t="shared" si="151"/>
        <v>0.00</v>
      </c>
      <c r="P265" s="272"/>
      <c r="Q265" s="272"/>
      <c r="R265" s="272"/>
      <c r="S265" s="272"/>
      <c r="T265" s="272"/>
      <c r="U265" s="272"/>
      <c r="V265" s="272"/>
      <c r="W265" s="272"/>
      <c r="X265" s="272"/>
      <c r="Y265" s="272"/>
      <c r="Z265" s="272"/>
    </row>
    <row r="266" spans="1:26" ht="15.75" customHeight="1">
      <c r="A266" s="339">
        <v>2</v>
      </c>
      <c r="B266" s="340">
        <v>4</v>
      </c>
      <c r="C266" s="340">
        <v>4</v>
      </c>
      <c r="D266" s="340">
        <v>1</v>
      </c>
      <c r="E266" s="340" t="s">
        <v>526</v>
      </c>
      <c r="F266" s="343" t="s">
        <v>721</v>
      </c>
      <c r="G266" s="341"/>
      <c r="H266" s="341"/>
      <c r="I266" s="341"/>
      <c r="J266" s="341"/>
      <c r="K266" s="341"/>
      <c r="L266" s="341"/>
      <c r="M266" s="341"/>
      <c r="N266" s="341">
        <f>SUBTOTAL(9,G266:M266)</f>
        <v>0</v>
      </c>
      <c r="O266" s="342" t="str">
        <f>IFERROR(N266/$N$18*100,"0.00")</f>
        <v>0.00</v>
      </c>
      <c r="P266" s="272"/>
      <c r="Q266" s="272"/>
      <c r="R266" s="272"/>
      <c r="S266" s="272"/>
      <c r="T266" s="272"/>
      <c r="U266" s="272"/>
      <c r="V266" s="272"/>
      <c r="W266" s="272"/>
      <c r="X266" s="272"/>
      <c r="Y266" s="272"/>
      <c r="Z266" s="272"/>
    </row>
    <row r="267" spans="1:26" ht="15.75" customHeight="1">
      <c r="A267" s="332">
        <v>2</v>
      </c>
      <c r="B267" s="333">
        <v>4</v>
      </c>
      <c r="C267" s="333">
        <v>9</v>
      </c>
      <c r="D267" s="333"/>
      <c r="E267" s="333"/>
      <c r="F267" s="332" t="s">
        <v>722</v>
      </c>
      <c r="G267" s="334">
        <f t="shared" ref="G267:O267" si="152">+G268+G270</f>
        <v>0</v>
      </c>
      <c r="H267" s="334">
        <f t="shared" si="152"/>
        <v>0</v>
      </c>
      <c r="I267" s="334">
        <f t="shared" si="152"/>
        <v>0</v>
      </c>
      <c r="J267" s="334">
        <f t="shared" si="152"/>
        <v>0</v>
      </c>
      <c r="K267" s="334">
        <f t="shared" si="152"/>
        <v>0</v>
      </c>
      <c r="L267" s="334">
        <f t="shared" si="152"/>
        <v>0</v>
      </c>
      <c r="M267" s="334">
        <f t="shared" si="152"/>
        <v>0</v>
      </c>
      <c r="N267" s="334">
        <f t="shared" si="152"/>
        <v>0</v>
      </c>
      <c r="O267" s="334">
        <f t="shared" si="152"/>
        <v>0</v>
      </c>
      <c r="P267" s="272"/>
      <c r="Q267" s="272"/>
      <c r="R267" s="272"/>
      <c r="S267" s="272"/>
      <c r="T267" s="272"/>
      <c r="U267" s="272"/>
      <c r="V267" s="272"/>
      <c r="W267" s="272"/>
      <c r="X267" s="272"/>
      <c r="Y267" s="272"/>
      <c r="Z267" s="272"/>
    </row>
    <row r="268" spans="1:26" ht="15.75" customHeight="1">
      <c r="A268" s="345">
        <v>2</v>
      </c>
      <c r="B268" s="336">
        <v>4</v>
      </c>
      <c r="C268" s="336">
        <v>9</v>
      </c>
      <c r="D268" s="336">
        <v>1</v>
      </c>
      <c r="E268" s="336"/>
      <c r="F268" s="349" t="s">
        <v>722</v>
      </c>
      <c r="G268" s="337">
        <f t="shared" ref="G268:O268" si="153">+G269</f>
        <v>0</v>
      </c>
      <c r="H268" s="337">
        <f t="shared" si="153"/>
        <v>0</v>
      </c>
      <c r="I268" s="337">
        <f t="shared" si="153"/>
        <v>0</v>
      </c>
      <c r="J268" s="337">
        <f t="shared" si="153"/>
        <v>0</v>
      </c>
      <c r="K268" s="337">
        <f t="shared" si="153"/>
        <v>0</v>
      </c>
      <c r="L268" s="337">
        <f t="shared" si="153"/>
        <v>0</v>
      </c>
      <c r="M268" s="337">
        <f t="shared" si="153"/>
        <v>0</v>
      </c>
      <c r="N268" s="337">
        <f t="shared" si="153"/>
        <v>0</v>
      </c>
      <c r="O268" s="338" t="str">
        <f t="shared" si="153"/>
        <v>0.00</v>
      </c>
      <c r="P268" s="272"/>
      <c r="Q268" s="272"/>
      <c r="R268" s="272"/>
      <c r="S268" s="272"/>
      <c r="T268" s="272"/>
      <c r="U268" s="272"/>
      <c r="V268" s="272"/>
      <c r="W268" s="272"/>
      <c r="X268" s="272"/>
      <c r="Y268" s="272"/>
      <c r="Z268" s="272"/>
    </row>
    <row r="269" spans="1:26" ht="15.75" customHeight="1">
      <c r="A269" s="344">
        <v>2</v>
      </c>
      <c r="B269" s="340">
        <v>4</v>
      </c>
      <c r="C269" s="340">
        <v>9</v>
      </c>
      <c r="D269" s="340">
        <v>1</v>
      </c>
      <c r="E269" s="340" t="s">
        <v>517</v>
      </c>
      <c r="F269" s="343" t="s">
        <v>722</v>
      </c>
      <c r="G269" s="341"/>
      <c r="H269" s="341"/>
      <c r="I269" s="341"/>
      <c r="J269" s="341"/>
      <c r="K269" s="341"/>
      <c r="L269" s="341"/>
      <c r="M269" s="341"/>
      <c r="N269" s="341">
        <f>SUBTOTAL(9,G269:M269)</f>
        <v>0</v>
      </c>
      <c r="O269" s="342" t="str">
        <f>IFERROR(N269/$N$18*100,"0.00")</f>
        <v>0.00</v>
      </c>
      <c r="P269" s="272"/>
      <c r="Q269" s="272"/>
      <c r="R269" s="272"/>
      <c r="S269" s="272"/>
      <c r="T269" s="272"/>
      <c r="U269" s="272"/>
      <c r="V269" s="272"/>
      <c r="W269" s="272"/>
      <c r="X269" s="272"/>
      <c r="Y269" s="272"/>
      <c r="Z269" s="272"/>
    </row>
    <row r="270" spans="1:26" ht="15.75" customHeight="1">
      <c r="A270" s="345">
        <v>2</v>
      </c>
      <c r="B270" s="336">
        <v>4</v>
      </c>
      <c r="C270" s="336">
        <v>9</v>
      </c>
      <c r="D270" s="336">
        <v>4</v>
      </c>
      <c r="E270" s="336"/>
      <c r="F270" s="349" t="s">
        <v>723</v>
      </c>
      <c r="G270" s="337">
        <f t="shared" ref="G270:O270" si="154">+G271</f>
        <v>0</v>
      </c>
      <c r="H270" s="337">
        <f t="shared" si="154"/>
        <v>0</v>
      </c>
      <c r="I270" s="337">
        <f t="shared" si="154"/>
        <v>0</v>
      </c>
      <c r="J270" s="337">
        <f t="shared" si="154"/>
        <v>0</v>
      </c>
      <c r="K270" s="337">
        <f t="shared" si="154"/>
        <v>0</v>
      </c>
      <c r="L270" s="337">
        <f t="shared" si="154"/>
        <v>0</v>
      </c>
      <c r="M270" s="337">
        <f t="shared" si="154"/>
        <v>0</v>
      </c>
      <c r="N270" s="337">
        <f t="shared" si="154"/>
        <v>0</v>
      </c>
      <c r="O270" s="338" t="str">
        <f t="shared" si="154"/>
        <v>0.00</v>
      </c>
      <c r="P270" s="272"/>
      <c r="Q270" s="272"/>
      <c r="R270" s="272"/>
      <c r="S270" s="272"/>
      <c r="T270" s="272"/>
      <c r="U270" s="272"/>
      <c r="V270" s="272"/>
      <c r="W270" s="272"/>
      <c r="X270" s="272"/>
      <c r="Y270" s="272"/>
      <c r="Z270" s="272"/>
    </row>
    <row r="271" spans="1:26" ht="15.75" customHeight="1">
      <c r="A271" s="339">
        <v>2</v>
      </c>
      <c r="B271" s="340">
        <v>4</v>
      </c>
      <c r="C271" s="340">
        <v>9</v>
      </c>
      <c r="D271" s="340">
        <v>4</v>
      </c>
      <c r="E271" s="340" t="s">
        <v>517</v>
      </c>
      <c r="F271" s="343" t="s">
        <v>723</v>
      </c>
      <c r="G271" s="341"/>
      <c r="H271" s="341"/>
      <c r="I271" s="341"/>
      <c r="J271" s="341"/>
      <c r="K271" s="341"/>
      <c r="L271" s="341"/>
      <c r="M271" s="341"/>
      <c r="N271" s="341">
        <f>SUBTOTAL(9,G271:M271)</f>
        <v>0</v>
      </c>
      <c r="O271" s="342" t="str">
        <f>IFERROR(N271/$N$18*100,"0.00")</f>
        <v>0.00</v>
      </c>
      <c r="P271" s="272"/>
      <c r="Q271" s="272"/>
      <c r="R271" s="272"/>
      <c r="S271" s="272"/>
      <c r="T271" s="272"/>
      <c r="U271" s="272"/>
      <c r="V271" s="272"/>
      <c r="W271" s="272"/>
      <c r="X271" s="272"/>
      <c r="Y271" s="272"/>
      <c r="Z271" s="272"/>
    </row>
    <row r="272" spans="1:26" ht="15.75" customHeight="1">
      <c r="A272" s="328">
        <v>2</v>
      </c>
      <c r="B272" s="329">
        <v>6</v>
      </c>
      <c r="C272" s="330"/>
      <c r="D272" s="330"/>
      <c r="E272" s="330"/>
      <c r="F272" s="328" t="s">
        <v>724</v>
      </c>
      <c r="G272" s="331">
        <f t="shared" ref="G272:O272" si="155">+G273+G284+G291+G296+G303+G312+G315</f>
        <v>0</v>
      </c>
      <c r="H272" s="331">
        <f t="shared" si="155"/>
        <v>0</v>
      </c>
      <c r="I272" s="331">
        <f t="shared" si="155"/>
        <v>0</v>
      </c>
      <c r="J272" s="331">
        <f t="shared" si="155"/>
        <v>0</v>
      </c>
      <c r="K272" s="331">
        <f t="shared" si="155"/>
        <v>0</v>
      </c>
      <c r="L272" s="331">
        <f t="shared" si="155"/>
        <v>0</v>
      </c>
      <c r="M272" s="331">
        <f t="shared" si="155"/>
        <v>0</v>
      </c>
      <c r="N272" s="331">
        <f t="shared" si="155"/>
        <v>0</v>
      </c>
      <c r="O272" s="331">
        <f t="shared" si="155"/>
        <v>0</v>
      </c>
      <c r="P272" s="272"/>
      <c r="Q272" s="272"/>
      <c r="R272" s="272"/>
      <c r="S272" s="272"/>
      <c r="T272" s="272"/>
      <c r="U272" s="272"/>
      <c r="V272" s="272"/>
      <c r="W272" s="272"/>
      <c r="X272" s="272"/>
      <c r="Y272" s="272"/>
      <c r="Z272" s="272"/>
    </row>
    <row r="273" spans="1:26" ht="15.75" customHeight="1">
      <c r="A273" s="332">
        <v>2</v>
      </c>
      <c r="B273" s="333">
        <v>6</v>
      </c>
      <c r="C273" s="333">
        <v>1</v>
      </c>
      <c r="D273" s="333"/>
      <c r="E273" s="333"/>
      <c r="F273" s="332" t="s">
        <v>725</v>
      </c>
      <c r="G273" s="334">
        <f t="shared" ref="G273:O273" si="156">+G274+G276+G278+G280+G282</f>
        <v>0</v>
      </c>
      <c r="H273" s="334">
        <f t="shared" si="156"/>
        <v>0</v>
      </c>
      <c r="I273" s="334">
        <f t="shared" si="156"/>
        <v>0</v>
      </c>
      <c r="J273" s="334">
        <f t="shared" si="156"/>
        <v>0</v>
      </c>
      <c r="K273" s="334">
        <f t="shared" si="156"/>
        <v>0</v>
      </c>
      <c r="L273" s="334">
        <f t="shared" si="156"/>
        <v>0</v>
      </c>
      <c r="M273" s="334">
        <f t="shared" si="156"/>
        <v>0</v>
      </c>
      <c r="N273" s="334">
        <f t="shared" si="156"/>
        <v>0</v>
      </c>
      <c r="O273" s="334">
        <f t="shared" si="156"/>
        <v>0</v>
      </c>
      <c r="P273" s="272"/>
      <c r="Q273" s="272"/>
      <c r="R273" s="272"/>
      <c r="S273" s="272"/>
      <c r="T273" s="272"/>
      <c r="U273" s="272"/>
      <c r="V273" s="272"/>
      <c r="W273" s="272"/>
      <c r="X273" s="272"/>
      <c r="Y273" s="272"/>
      <c r="Z273" s="272"/>
    </row>
    <row r="274" spans="1:26" ht="15.75" customHeight="1">
      <c r="A274" s="335">
        <v>2</v>
      </c>
      <c r="B274" s="336">
        <v>6</v>
      </c>
      <c r="C274" s="336">
        <v>1</v>
      </c>
      <c r="D274" s="336">
        <v>1</v>
      </c>
      <c r="E274" s="336"/>
      <c r="F274" s="335" t="s">
        <v>726</v>
      </c>
      <c r="G274" s="337">
        <f t="shared" ref="G274:O274" si="157">+G275</f>
        <v>0</v>
      </c>
      <c r="H274" s="337">
        <f t="shared" si="157"/>
        <v>0</v>
      </c>
      <c r="I274" s="337">
        <f t="shared" si="157"/>
        <v>0</v>
      </c>
      <c r="J274" s="337">
        <f t="shared" si="157"/>
        <v>0</v>
      </c>
      <c r="K274" s="337">
        <f t="shared" si="157"/>
        <v>0</v>
      </c>
      <c r="L274" s="337">
        <f t="shared" si="157"/>
        <v>0</v>
      </c>
      <c r="M274" s="337">
        <f t="shared" si="157"/>
        <v>0</v>
      </c>
      <c r="N274" s="337">
        <f t="shared" si="157"/>
        <v>0</v>
      </c>
      <c r="O274" s="338" t="str">
        <f t="shared" si="157"/>
        <v>0.00</v>
      </c>
      <c r="P274" s="272"/>
      <c r="Q274" s="272"/>
      <c r="R274" s="272"/>
      <c r="S274" s="272"/>
      <c r="T274" s="272"/>
      <c r="U274" s="272"/>
      <c r="V274" s="272"/>
      <c r="W274" s="272"/>
      <c r="X274" s="272"/>
      <c r="Y274" s="272"/>
      <c r="Z274" s="272"/>
    </row>
    <row r="275" spans="1:26" ht="15.75" customHeight="1">
      <c r="A275" s="339">
        <v>2</v>
      </c>
      <c r="B275" s="340">
        <v>6</v>
      </c>
      <c r="C275" s="340">
        <v>1</v>
      </c>
      <c r="D275" s="340">
        <v>1</v>
      </c>
      <c r="E275" s="340" t="s">
        <v>517</v>
      </c>
      <c r="F275" s="339" t="s">
        <v>726</v>
      </c>
      <c r="G275" s="341"/>
      <c r="H275" s="341"/>
      <c r="I275" s="341"/>
      <c r="J275" s="341"/>
      <c r="K275" s="341"/>
      <c r="L275" s="341"/>
      <c r="M275" s="341"/>
      <c r="N275" s="341">
        <f>SUBTOTAL(9,G275:M275)</f>
        <v>0</v>
      </c>
      <c r="O275" s="342" t="str">
        <f>IFERROR(N275/$N$18*100,"0.00")</f>
        <v>0.00</v>
      </c>
      <c r="P275" s="272"/>
      <c r="Q275" s="272"/>
      <c r="R275" s="272"/>
      <c r="S275" s="272"/>
      <c r="T275" s="272"/>
      <c r="U275" s="272"/>
      <c r="V275" s="272"/>
      <c r="W275" s="272"/>
      <c r="X275" s="272"/>
      <c r="Y275" s="272"/>
      <c r="Z275" s="272"/>
    </row>
    <row r="276" spans="1:26" ht="15.75" customHeight="1">
      <c r="A276" s="335">
        <v>2</v>
      </c>
      <c r="B276" s="336">
        <v>6</v>
      </c>
      <c r="C276" s="336">
        <v>1</v>
      </c>
      <c r="D276" s="336">
        <v>2</v>
      </c>
      <c r="E276" s="336"/>
      <c r="F276" s="335" t="s">
        <v>727</v>
      </c>
      <c r="G276" s="337">
        <f t="shared" ref="G276:O276" si="158">+G277</f>
        <v>0</v>
      </c>
      <c r="H276" s="337">
        <f t="shared" si="158"/>
        <v>0</v>
      </c>
      <c r="I276" s="337">
        <f t="shared" si="158"/>
        <v>0</v>
      </c>
      <c r="J276" s="337">
        <f t="shared" si="158"/>
        <v>0</v>
      </c>
      <c r="K276" s="337">
        <f t="shared" si="158"/>
        <v>0</v>
      </c>
      <c r="L276" s="337">
        <f t="shared" si="158"/>
        <v>0</v>
      </c>
      <c r="M276" s="337">
        <f t="shared" si="158"/>
        <v>0</v>
      </c>
      <c r="N276" s="337">
        <f t="shared" si="158"/>
        <v>0</v>
      </c>
      <c r="O276" s="338" t="str">
        <f t="shared" si="158"/>
        <v>0.00</v>
      </c>
      <c r="P276" s="272"/>
      <c r="Q276" s="272"/>
      <c r="R276" s="272"/>
      <c r="S276" s="272"/>
      <c r="T276" s="272"/>
      <c r="U276" s="272"/>
      <c r="V276" s="272"/>
      <c r="W276" s="272"/>
      <c r="X276" s="272"/>
      <c r="Y276" s="272"/>
      <c r="Z276" s="272"/>
    </row>
    <row r="277" spans="1:26" ht="15.75" customHeight="1">
      <c r="A277" s="339">
        <v>2</v>
      </c>
      <c r="B277" s="340">
        <v>6</v>
      </c>
      <c r="C277" s="340">
        <v>1</v>
      </c>
      <c r="D277" s="340">
        <v>2</v>
      </c>
      <c r="E277" s="340" t="s">
        <v>517</v>
      </c>
      <c r="F277" s="343" t="s">
        <v>727</v>
      </c>
      <c r="G277" s="341"/>
      <c r="H277" s="341"/>
      <c r="I277" s="341"/>
      <c r="J277" s="341"/>
      <c r="K277" s="341"/>
      <c r="L277" s="341"/>
      <c r="M277" s="341"/>
      <c r="N277" s="341">
        <f>SUBTOTAL(9,G277:M277)</f>
        <v>0</v>
      </c>
      <c r="O277" s="342" t="str">
        <f>IFERROR(N277/$N$18*100,"0.00")</f>
        <v>0.00</v>
      </c>
      <c r="P277" s="272"/>
      <c r="Q277" s="272"/>
      <c r="R277" s="272"/>
      <c r="S277" s="272"/>
      <c r="T277" s="272"/>
      <c r="U277" s="272"/>
      <c r="V277" s="272"/>
      <c r="W277" s="272"/>
      <c r="X277" s="272"/>
      <c r="Y277" s="272"/>
      <c r="Z277" s="272"/>
    </row>
    <row r="278" spans="1:26" ht="15.75" customHeight="1">
      <c r="A278" s="335">
        <v>2</v>
      </c>
      <c r="B278" s="336">
        <v>6</v>
      </c>
      <c r="C278" s="336">
        <v>1</v>
      </c>
      <c r="D278" s="336">
        <v>3</v>
      </c>
      <c r="E278" s="336"/>
      <c r="F278" s="349" t="s">
        <v>728</v>
      </c>
      <c r="G278" s="337">
        <f t="shared" ref="G278:O278" si="159">+G279</f>
        <v>0</v>
      </c>
      <c r="H278" s="337">
        <f t="shared" si="159"/>
        <v>0</v>
      </c>
      <c r="I278" s="337">
        <f t="shared" si="159"/>
        <v>0</v>
      </c>
      <c r="J278" s="337">
        <f t="shared" si="159"/>
        <v>0</v>
      </c>
      <c r="K278" s="337">
        <f t="shared" si="159"/>
        <v>0</v>
      </c>
      <c r="L278" s="337">
        <f t="shared" si="159"/>
        <v>0</v>
      </c>
      <c r="M278" s="337">
        <f t="shared" si="159"/>
        <v>0</v>
      </c>
      <c r="N278" s="337">
        <f t="shared" si="159"/>
        <v>0</v>
      </c>
      <c r="O278" s="338" t="str">
        <f t="shared" si="159"/>
        <v>0.00</v>
      </c>
      <c r="P278" s="272"/>
      <c r="Q278" s="272"/>
      <c r="R278" s="272"/>
      <c r="S278" s="272"/>
      <c r="T278" s="272"/>
      <c r="U278" s="272"/>
      <c r="V278" s="272"/>
      <c r="W278" s="272"/>
      <c r="X278" s="272"/>
      <c r="Y278" s="272"/>
      <c r="Z278" s="272"/>
    </row>
    <row r="279" spans="1:26" ht="15.75" customHeight="1">
      <c r="A279" s="339">
        <v>2</v>
      </c>
      <c r="B279" s="340">
        <v>6</v>
      </c>
      <c r="C279" s="340">
        <v>1</v>
      </c>
      <c r="D279" s="340">
        <v>3</v>
      </c>
      <c r="E279" s="340" t="s">
        <v>517</v>
      </c>
      <c r="F279" s="343" t="s">
        <v>728</v>
      </c>
      <c r="G279" s="341"/>
      <c r="H279" s="341"/>
      <c r="I279" s="341"/>
      <c r="J279" s="341"/>
      <c r="K279" s="341"/>
      <c r="L279" s="341"/>
      <c r="M279" s="341"/>
      <c r="N279" s="341">
        <f>SUBTOTAL(9,G279:M279)</f>
        <v>0</v>
      </c>
      <c r="O279" s="342" t="str">
        <f>IFERROR(N279/$N$18*100,"0.00")</f>
        <v>0.00</v>
      </c>
      <c r="P279" s="272"/>
      <c r="Q279" s="272"/>
      <c r="R279" s="272"/>
      <c r="S279" s="272"/>
      <c r="T279" s="272"/>
      <c r="U279" s="272"/>
      <c r="V279" s="272"/>
      <c r="W279" s="272"/>
      <c r="X279" s="272"/>
      <c r="Y279" s="272"/>
      <c r="Z279" s="272"/>
    </row>
    <row r="280" spans="1:26" ht="15.75" customHeight="1">
      <c r="A280" s="335">
        <v>2</v>
      </c>
      <c r="B280" s="336">
        <v>6</v>
      </c>
      <c r="C280" s="336">
        <v>1</v>
      </c>
      <c r="D280" s="336">
        <v>4</v>
      </c>
      <c r="E280" s="336"/>
      <c r="F280" s="335" t="s">
        <v>729</v>
      </c>
      <c r="G280" s="337">
        <f t="shared" ref="G280:O280" si="160">+G281</f>
        <v>0</v>
      </c>
      <c r="H280" s="337">
        <f t="shared" si="160"/>
        <v>0</v>
      </c>
      <c r="I280" s="337">
        <f t="shared" si="160"/>
        <v>0</v>
      </c>
      <c r="J280" s="337">
        <f t="shared" si="160"/>
        <v>0</v>
      </c>
      <c r="K280" s="337">
        <f t="shared" si="160"/>
        <v>0</v>
      </c>
      <c r="L280" s="337">
        <f t="shared" si="160"/>
        <v>0</v>
      </c>
      <c r="M280" s="337">
        <f t="shared" si="160"/>
        <v>0</v>
      </c>
      <c r="N280" s="337">
        <f t="shared" si="160"/>
        <v>0</v>
      </c>
      <c r="O280" s="338" t="str">
        <f t="shared" si="160"/>
        <v>0.00</v>
      </c>
      <c r="P280" s="272"/>
      <c r="Q280" s="272"/>
      <c r="R280" s="272"/>
      <c r="S280" s="272"/>
      <c r="T280" s="272"/>
      <c r="U280" s="272"/>
      <c r="V280" s="272"/>
      <c r="W280" s="272"/>
      <c r="X280" s="272"/>
      <c r="Y280" s="272"/>
      <c r="Z280" s="272"/>
    </row>
    <row r="281" spans="1:26" ht="15.75" customHeight="1">
      <c r="A281" s="339">
        <v>2</v>
      </c>
      <c r="B281" s="340">
        <v>6</v>
      </c>
      <c r="C281" s="340">
        <v>1</v>
      </c>
      <c r="D281" s="340">
        <v>4</v>
      </c>
      <c r="E281" s="340" t="s">
        <v>517</v>
      </c>
      <c r="F281" s="343" t="s">
        <v>729</v>
      </c>
      <c r="G281" s="341"/>
      <c r="H281" s="341"/>
      <c r="I281" s="341"/>
      <c r="J281" s="341"/>
      <c r="K281" s="341"/>
      <c r="L281" s="341"/>
      <c r="M281" s="341"/>
      <c r="N281" s="341">
        <f>SUBTOTAL(9,G281:M281)</f>
        <v>0</v>
      </c>
      <c r="O281" s="342" t="str">
        <f>IFERROR(N281/$N$18*100,"0.00")</f>
        <v>0.00</v>
      </c>
      <c r="P281" s="272"/>
      <c r="Q281" s="272"/>
      <c r="R281" s="272"/>
      <c r="S281" s="272"/>
      <c r="T281" s="272"/>
      <c r="U281" s="272"/>
      <c r="V281" s="272"/>
      <c r="W281" s="272"/>
      <c r="X281" s="272"/>
      <c r="Y281" s="272"/>
      <c r="Z281" s="272"/>
    </row>
    <row r="282" spans="1:26" ht="15.75" customHeight="1">
      <c r="A282" s="335">
        <v>2</v>
      </c>
      <c r="B282" s="336">
        <v>6</v>
      </c>
      <c r="C282" s="336">
        <v>1</v>
      </c>
      <c r="D282" s="336">
        <v>9</v>
      </c>
      <c r="E282" s="336"/>
      <c r="F282" s="335" t="s">
        <v>730</v>
      </c>
      <c r="G282" s="337">
        <f t="shared" ref="G282:O282" si="161">+G283</f>
        <v>0</v>
      </c>
      <c r="H282" s="337">
        <f t="shared" si="161"/>
        <v>0</v>
      </c>
      <c r="I282" s="337">
        <f t="shared" si="161"/>
        <v>0</v>
      </c>
      <c r="J282" s="337">
        <f t="shared" si="161"/>
        <v>0</v>
      </c>
      <c r="K282" s="337">
        <f t="shared" si="161"/>
        <v>0</v>
      </c>
      <c r="L282" s="337">
        <f t="shared" si="161"/>
        <v>0</v>
      </c>
      <c r="M282" s="337">
        <f t="shared" si="161"/>
        <v>0</v>
      </c>
      <c r="N282" s="337">
        <f t="shared" si="161"/>
        <v>0</v>
      </c>
      <c r="O282" s="338" t="str">
        <f t="shared" si="161"/>
        <v>0.00</v>
      </c>
      <c r="P282" s="272"/>
      <c r="Q282" s="272"/>
      <c r="R282" s="272"/>
      <c r="S282" s="272"/>
      <c r="T282" s="272"/>
      <c r="U282" s="272"/>
      <c r="V282" s="272"/>
      <c r="W282" s="272"/>
      <c r="X282" s="272"/>
      <c r="Y282" s="272"/>
      <c r="Z282" s="272"/>
    </row>
    <row r="283" spans="1:26" ht="15.75" customHeight="1">
      <c r="A283" s="339">
        <v>2</v>
      </c>
      <c r="B283" s="340">
        <v>6</v>
      </c>
      <c r="C283" s="340">
        <v>1</v>
      </c>
      <c r="D283" s="340">
        <v>9</v>
      </c>
      <c r="E283" s="340" t="s">
        <v>517</v>
      </c>
      <c r="F283" s="343" t="s">
        <v>730</v>
      </c>
      <c r="G283" s="341"/>
      <c r="H283" s="341"/>
      <c r="I283" s="341"/>
      <c r="J283" s="341"/>
      <c r="K283" s="341"/>
      <c r="L283" s="341"/>
      <c r="M283" s="341"/>
      <c r="N283" s="341">
        <f>SUBTOTAL(9,G283:M283)</f>
        <v>0</v>
      </c>
      <c r="O283" s="342" t="str">
        <f>IFERROR(N283/$N$18*100,"0.00")</f>
        <v>0.00</v>
      </c>
      <c r="P283" s="272"/>
      <c r="Q283" s="272"/>
      <c r="R283" s="272"/>
      <c r="S283" s="272"/>
      <c r="T283" s="272"/>
      <c r="U283" s="272"/>
      <c r="V283" s="272"/>
      <c r="W283" s="272"/>
      <c r="X283" s="272"/>
      <c r="Y283" s="272"/>
      <c r="Z283" s="272"/>
    </row>
    <row r="284" spans="1:26" ht="15.75" customHeight="1">
      <c r="A284" s="332">
        <v>2</v>
      </c>
      <c r="B284" s="333">
        <v>6</v>
      </c>
      <c r="C284" s="333">
        <v>2</v>
      </c>
      <c r="D284" s="333"/>
      <c r="E284" s="333"/>
      <c r="F284" s="332" t="s">
        <v>731</v>
      </c>
      <c r="G284" s="334">
        <f t="shared" ref="G284:O284" si="162">+G285+G287+G289</f>
        <v>0</v>
      </c>
      <c r="H284" s="334">
        <f t="shared" si="162"/>
        <v>0</v>
      </c>
      <c r="I284" s="334">
        <f t="shared" si="162"/>
        <v>0</v>
      </c>
      <c r="J284" s="334">
        <f t="shared" si="162"/>
        <v>0</v>
      </c>
      <c r="K284" s="334">
        <f t="shared" si="162"/>
        <v>0</v>
      </c>
      <c r="L284" s="334">
        <f t="shared" si="162"/>
        <v>0</v>
      </c>
      <c r="M284" s="334">
        <f t="shared" si="162"/>
        <v>0</v>
      </c>
      <c r="N284" s="334">
        <f t="shared" si="162"/>
        <v>0</v>
      </c>
      <c r="O284" s="334">
        <f t="shared" si="162"/>
        <v>0</v>
      </c>
      <c r="P284" s="272"/>
      <c r="Q284" s="272"/>
      <c r="R284" s="272"/>
      <c r="S284" s="272"/>
      <c r="T284" s="272"/>
      <c r="U284" s="272"/>
      <c r="V284" s="272"/>
      <c r="W284" s="272"/>
      <c r="X284" s="272"/>
      <c r="Y284" s="272"/>
      <c r="Z284" s="272"/>
    </row>
    <row r="285" spans="1:26" ht="15.75" customHeight="1">
      <c r="A285" s="335">
        <v>2</v>
      </c>
      <c r="B285" s="336">
        <v>6</v>
      </c>
      <c r="C285" s="336">
        <v>2</v>
      </c>
      <c r="D285" s="336">
        <v>1</v>
      </c>
      <c r="E285" s="336"/>
      <c r="F285" s="335" t="s">
        <v>732</v>
      </c>
      <c r="G285" s="337">
        <f t="shared" ref="G285:O285" si="163">+G286</f>
        <v>0</v>
      </c>
      <c r="H285" s="337">
        <f t="shared" si="163"/>
        <v>0</v>
      </c>
      <c r="I285" s="337">
        <f t="shared" si="163"/>
        <v>0</v>
      </c>
      <c r="J285" s="337">
        <f t="shared" si="163"/>
        <v>0</v>
      </c>
      <c r="K285" s="337">
        <f t="shared" si="163"/>
        <v>0</v>
      </c>
      <c r="L285" s="337">
        <f t="shared" si="163"/>
        <v>0</v>
      </c>
      <c r="M285" s="337">
        <f t="shared" si="163"/>
        <v>0</v>
      </c>
      <c r="N285" s="337">
        <f t="shared" si="163"/>
        <v>0</v>
      </c>
      <c r="O285" s="338" t="str">
        <f t="shared" si="163"/>
        <v>0.00</v>
      </c>
      <c r="P285" s="272"/>
      <c r="Q285" s="272"/>
      <c r="R285" s="272"/>
      <c r="S285" s="272"/>
      <c r="T285" s="272"/>
      <c r="U285" s="272"/>
      <c r="V285" s="272"/>
      <c r="W285" s="272"/>
      <c r="X285" s="272"/>
      <c r="Y285" s="272"/>
      <c r="Z285" s="272"/>
    </row>
    <row r="286" spans="1:26" ht="15.75" customHeight="1">
      <c r="A286" s="344">
        <v>2</v>
      </c>
      <c r="B286" s="340">
        <v>6</v>
      </c>
      <c r="C286" s="340">
        <v>2</v>
      </c>
      <c r="D286" s="340">
        <v>1</v>
      </c>
      <c r="E286" s="340" t="s">
        <v>517</v>
      </c>
      <c r="F286" s="343" t="s">
        <v>732</v>
      </c>
      <c r="G286" s="341"/>
      <c r="H286" s="341"/>
      <c r="I286" s="341"/>
      <c r="J286" s="341"/>
      <c r="K286" s="341"/>
      <c r="L286" s="341"/>
      <c r="M286" s="341"/>
      <c r="N286" s="341">
        <f>SUBTOTAL(9,G286:M286)</f>
        <v>0</v>
      </c>
      <c r="O286" s="342" t="str">
        <f>IFERROR(N286/$N$18*100,"0.00")</f>
        <v>0.00</v>
      </c>
      <c r="P286" s="272"/>
      <c r="Q286" s="272"/>
      <c r="R286" s="272"/>
      <c r="S286" s="272"/>
      <c r="T286" s="272"/>
      <c r="U286" s="272"/>
      <c r="V286" s="272"/>
      <c r="W286" s="272"/>
      <c r="X286" s="272"/>
      <c r="Y286" s="272"/>
      <c r="Z286" s="272"/>
    </row>
    <row r="287" spans="1:26" ht="15.75" customHeight="1">
      <c r="A287" s="335">
        <v>2</v>
      </c>
      <c r="B287" s="336">
        <v>6</v>
      </c>
      <c r="C287" s="336">
        <v>2</v>
      </c>
      <c r="D287" s="336">
        <v>3</v>
      </c>
      <c r="E287" s="336"/>
      <c r="F287" s="335" t="s">
        <v>733</v>
      </c>
      <c r="G287" s="337">
        <f>+G288</f>
        <v>0</v>
      </c>
      <c r="H287" s="337">
        <f t="shared" ref="H287:O287" si="164">+H288+H289+H290+H291+H292+H293+H294</f>
        <v>0</v>
      </c>
      <c r="I287" s="337">
        <f t="shared" si="164"/>
        <v>0</v>
      </c>
      <c r="J287" s="337">
        <f t="shared" si="164"/>
        <v>0</v>
      </c>
      <c r="K287" s="337">
        <f t="shared" si="164"/>
        <v>0</v>
      </c>
      <c r="L287" s="337">
        <f t="shared" si="164"/>
        <v>0</v>
      </c>
      <c r="M287" s="337">
        <f t="shared" si="164"/>
        <v>0</v>
      </c>
      <c r="N287" s="337">
        <f t="shared" si="164"/>
        <v>0</v>
      </c>
      <c r="O287" s="338">
        <f t="shared" si="164"/>
        <v>0</v>
      </c>
      <c r="P287" s="272"/>
      <c r="Q287" s="272"/>
      <c r="R287" s="272"/>
      <c r="S287" s="272"/>
      <c r="T287" s="272"/>
      <c r="U287" s="272"/>
      <c r="V287" s="272"/>
      <c r="W287" s="272"/>
      <c r="X287" s="272"/>
      <c r="Y287" s="272"/>
      <c r="Z287" s="272"/>
    </row>
    <row r="288" spans="1:26" ht="15.75" customHeight="1">
      <c r="A288" s="344">
        <v>2</v>
      </c>
      <c r="B288" s="340">
        <v>6</v>
      </c>
      <c r="C288" s="340">
        <v>2</v>
      </c>
      <c r="D288" s="340">
        <v>3</v>
      </c>
      <c r="E288" s="340" t="s">
        <v>517</v>
      </c>
      <c r="F288" s="343" t="s">
        <v>733</v>
      </c>
      <c r="G288" s="341"/>
      <c r="H288" s="341"/>
      <c r="I288" s="341"/>
      <c r="J288" s="341"/>
      <c r="K288" s="341"/>
      <c r="L288" s="341"/>
      <c r="M288" s="341"/>
      <c r="N288" s="341">
        <f>SUBTOTAL(9,G288:M288)</f>
        <v>0</v>
      </c>
      <c r="O288" s="342" t="str">
        <f>IFERROR(N288/$N$18*100,"0.00")</f>
        <v>0.00</v>
      </c>
      <c r="P288" s="272"/>
      <c r="Q288" s="272"/>
      <c r="R288" s="272"/>
      <c r="S288" s="272"/>
      <c r="T288" s="272"/>
      <c r="U288" s="272"/>
      <c r="V288" s="272"/>
      <c r="W288" s="272"/>
      <c r="X288" s="272"/>
      <c r="Y288" s="272"/>
      <c r="Z288" s="272"/>
    </row>
    <row r="289" spans="1:26" ht="15.75" customHeight="1">
      <c r="A289" s="335">
        <v>2</v>
      </c>
      <c r="B289" s="336">
        <v>6</v>
      </c>
      <c r="C289" s="336">
        <v>2</v>
      </c>
      <c r="D289" s="336">
        <v>4</v>
      </c>
      <c r="E289" s="336"/>
      <c r="F289" s="335" t="s">
        <v>734</v>
      </c>
      <c r="G289" s="337">
        <f t="shared" ref="G289:O289" si="165">+G290</f>
        <v>0</v>
      </c>
      <c r="H289" s="337">
        <f t="shared" si="165"/>
        <v>0</v>
      </c>
      <c r="I289" s="337">
        <f t="shared" si="165"/>
        <v>0</v>
      </c>
      <c r="J289" s="337">
        <f t="shared" si="165"/>
        <v>0</v>
      </c>
      <c r="K289" s="337">
        <f t="shared" si="165"/>
        <v>0</v>
      </c>
      <c r="L289" s="337">
        <f t="shared" si="165"/>
        <v>0</v>
      </c>
      <c r="M289" s="337">
        <f t="shared" si="165"/>
        <v>0</v>
      </c>
      <c r="N289" s="337">
        <f t="shared" si="165"/>
        <v>0</v>
      </c>
      <c r="O289" s="338" t="str">
        <f t="shared" si="165"/>
        <v>0.00</v>
      </c>
      <c r="P289" s="272"/>
      <c r="Q289" s="272"/>
      <c r="R289" s="272"/>
      <c r="S289" s="272"/>
      <c r="T289" s="272"/>
      <c r="U289" s="272"/>
      <c r="V289" s="272"/>
      <c r="W289" s="272"/>
      <c r="X289" s="272"/>
      <c r="Y289" s="272"/>
      <c r="Z289" s="272"/>
    </row>
    <row r="290" spans="1:26" ht="15.75" customHeight="1">
      <c r="A290" s="344">
        <v>2</v>
      </c>
      <c r="B290" s="340">
        <v>6</v>
      </c>
      <c r="C290" s="340">
        <v>2</v>
      </c>
      <c r="D290" s="340">
        <v>4</v>
      </c>
      <c r="E290" s="340" t="s">
        <v>517</v>
      </c>
      <c r="F290" s="339" t="s">
        <v>734</v>
      </c>
      <c r="G290" s="341"/>
      <c r="H290" s="341"/>
      <c r="I290" s="341"/>
      <c r="J290" s="341"/>
      <c r="K290" s="341"/>
      <c r="L290" s="341"/>
      <c r="M290" s="341"/>
      <c r="N290" s="341">
        <f>SUBTOTAL(9,G290:M290)</f>
        <v>0</v>
      </c>
      <c r="O290" s="342" t="str">
        <f>IFERROR(N290/$N$18*100,"0.00")</f>
        <v>0.00</v>
      </c>
      <c r="P290" s="272"/>
      <c r="Q290" s="272"/>
      <c r="R290" s="272"/>
      <c r="S290" s="272"/>
      <c r="T290" s="272"/>
      <c r="U290" s="272"/>
      <c r="V290" s="272"/>
      <c r="W290" s="272"/>
      <c r="X290" s="272"/>
      <c r="Y290" s="272"/>
      <c r="Z290" s="272"/>
    </row>
    <row r="291" spans="1:26" ht="15.75" customHeight="1">
      <c r="A291" s="332">
        <v>2</v>
      </c>
      <c r="B291" s="333">
        <v>6</v>
      </c>
      <c r="C291" s="333">
        <v>3</v>
      </c>
      <c r="D291" s="333"/>
      <c r="E291" s="333"/>
      <c r="F291" s="332" t="s">
        <v>735</v>
      </c>
      <c r="G291" s="334">
        <f t="shared" ref="G291:O291" si="166">+G292+G294</f>
        <v>0</v>
      </c>
      <c r="H291" s="334">
        <f t="shared" si="166"/>
        <v>0</v>
      </c>
      <c r="I291" s="334">
        <f t="shared" si="166"/>
        <v>0</v>
      </c>
      <c r="J291" s="334">
        <f t="shared" si="166"/>
        <v>0</v>
      </c>
      <c r="K291" s="334">
        <f t="shared" si="166"/>
        <v>0</v>
      </c>
      <c r="L291" s="334">
        <f t="shared" si="166"/>
        <v>0</v>
      </c>
      <c r="M291" s="334">
        <f t="shared" si="166"/>
        <v>0</v>
      </c>
      <c r="N291" s="334">
        <f t="shared" si="166"/>
        <v>0</v>
      </c>
      <c r="O291" s="334">
        <f t="shared" si="166"/>
        <v>0</v>
      </c>
      <c r="P291" s="272"/>
      <c r="Q291" s="272"/>
      <c r="R291" s="272"/>
      <c r="S291" s="272"/>
      <c r="T291" s="272"/>
      <c r="U291" s="272"/>
      <c r="V291" s="272"/>
      <c r="W291" s="272"/>
      <c r="X291" s="272"/>
      <c r="Y291" s="272"/>
      <c r="Z291" s="272"/>
    </row>
    <row r="292" spans="1:26" ht="15.75" customHeight="1">
      <c r="A292" s="345">
        <v>2</v>
      </c>
      <c r="B292" s="336">
        <v>6</v>
      </c>
      <c r="C292" s="336">
        <v>3</v>
      </c>
      <c r="D292" s="336">
        <v>1</v>
      </c>
      <c r="E292" s="336"/>
      <c r="F292" s="349" t="s">
        <v>736</v>
      </c>
      <c r="G292" s="337">
        <f t="shared" ref="G292:O292" si="167">+G293</f>
        <v>0</v>
      </c>
      <c r="H292" s="337">
        <f t="shared" si="167"/>
        <v>0</v>
      </c>
      <c r="I292" s="337">
        <f t="shared" si="167"/>
        <v>0</v>
      </c>
      <c r="J292" s="337">
        <f t="shared" si="167"/>
        <v>0</v>
      </c>
      <c r="K292" s="337">
        <f t="shared" si="167"/>
        <v>0</v>
      </c>
      <c r="L292" s="337">
        <f t="shared" si="167"/>
        <v>0</v>
      </c>
      <c r="M292" s="337">
        <f t="shared" si="167"/>
        <v>0</v>
      </c>
      <c r="N292" s="337">
        <f t="shared" si="167"/>
        <v>0</v>
      </c>
      <c r="O292" s="338" t="str">
        <f t="shared" si="167"/>
        <v>0.00</v>
      </c>
      <c r="P292" s="272"/>
      <c r="Q292" s="272"/>
      <c r="R292" s="272"/>
      <c r="S292" s="272"/>
      <c r="T292" s="272"/>
      <c r="U292" s="272"/>
      <c r="V292" s="272"/>
      <c r="W292" s="272"/>
      <c r="X292" s="272"/>
      <c r="Y292" s="272"/>
      <c r="Z292" s="272"/>
    </row>
    <row r="293" spans="1:26" ht="15.75" customHeight="1">
      <c r="A293" s="339">
        <v>2</v>
      </c>
      <c r="B293" s="340">
        <v>6</v>
      </c>
      <c r="C293" s="340">
        <v>3</v>
      </c>
      <c r="D293" s="340">
        <v>1</v>
      </c>
      <c r="E293" s="340" t="s">
        <v>517</v>
      </c>
      <c r="F293" s="339" t="s">
        <v>736</v>
      </c>
      <c r="G293" s="341"/>
      <c r="H293" s="341"/>
      <c r="I293" s="341"/>
      <c r="J293" s="341"/>
      <c r="K293" s="341"/>
      <c r="L293" s="341"/>
      <c r="M293" s="341"/>
      <c r="N293" s="341">
        <f>SUBTOTAL(9,G293:M293)</f>
        <v>0</v>
      </c>
      <c r="O293" s="342" t="str">
        <f>IFERROR(N293/$N$18*100,"0.00")</f>
        <v>0.00</v>
      </c>
      <c r="P293" s="272"/>
      <c r="Q293" s="272"/>
      <c r="R293" s="272"/>
      <c r="S293" s="272"/>
      <c r="T293" s="272"/>
      <c r="U293" s="272"/>
      <c r="V293" s="272"/>
      <c r="W293" s="272"/>
      <c r="X293" s="272"/>
      <c r="Y293" s="272"/>
      <c r="Z293" s="272"/>
    </row>
    <row r="294" spans="1:26" ht="15.75" customHeight="1">
      <c r="A294" s="335">
        <v>2</v>
      </c>
      <c r="B294" s="336">
        <v>6</v>
      </c>
      <c r="C294" s="336">
        <v>3</v>
      </c>
      <c r="D294" s="336">
        <v>2</v>
      </c>
      <c r="E294" s="336"/>
      <c r="F294" s="335" t="s">
        <v>737</v>
      </c>
      <c r="G294" s="337">
        <f t="shared" ref="G294:O294" si="168">+G295</f>
        <v>0</v>
      </c>
      <c r="H294" s="337">
        <f t="shared" si="168"/>
        <v>0</v>
      </c>
      <c r="I294" s="337">
        <f t="shared" si="168"/>
        <v>0</v>
      </c>
      <c r="J294" s="337">
        <f t="shared" si="168"/>
        <v>0</v>
      </c>
      <c r="K294" s="337">
        <f t="shared" si="168"/>
        <v>0</v>
      </c>
      <c r="L294" s="337">
        <f t="shared" si="168"/>
        <v>0</v>
      </c>
      <c r="M294" s="337">
        <f t="shared" si="168"/>
        <v>0</v>
      </c>
      <c r="N294" s="337">
        <f t="shared" si="168"/>
        <v>0</v>
      </c>
      <c r="O294" s="338" t="str">
        <f t="shared" si="168"/>
        <v>0.00</v>
      </c>
      <c r="P294" s="272"/>
      <c r="Q294" s="272"/>
      <c r="R294" s="272"/>
      <c r="S294" s="272"/>
      <c r="T294" s="272"/>
      <c r="U294" s="272"/>
      <c r="V294" s="272"/>
      <c r="W294" s="272"/>
      <c r="X294" s="272"/>
      <c r="Y294" s="272"/>
      <c r="Z294" s="272"/>
    </row>
    <row r="295" spans="1:26" ht="15.75" customHeight="1">
      <c r="A295" s="344">
        <v>2</v>
      </c>
      <c r="B295" s="340">
        <v>6</v>
      </c>
      <c r="C295" s="340">
        <v>3</v>
      </c>
      <c r="D295" s="340">
        <v>2</v>
      </c>
      <c r="E295" s="340" t="s">
        <v>517</v>
      </c>
      <c r="F295" s="343" t="s">
        <v>737</v>
      </c>
      <c r="G295" s="341"/>
      <c r="H295" s="341"/>
      <c r="I295" s="341"/>
      <c r="J295" s="341"/>
      <c r="K295" s="341"/>
      <c r="L295" s="341"/>
      <c r="M295" s="341"/>
      <c r="N295" s="341">
        <f>SUBTOTAL(9,G295:M295)</f>
        <v>0</v>
      </c>
      <c r="O295" s="342" t="str">
        <f>IFERROR(N295/$N$18*100,"0.00")</f>
        <v>0.00</v>
      </c>
      <c r="P295" s="272"/>
      <c r="Q295" s="272"/>
      <c r="R295" s="272"/>
      <c r="S295" s="272"/>
      <c r="T295" s="272"/>
      <c r="U295" s="272"/>
      <c r="V295" s="272"/>
      <c r="W295" s="272"/>
      <c r="X295" s="272"/>
      <c r="Y295" s="272"/>
      <c r="Z295" s="272"/>
    </row>
    <row r="296" spans="1:26" ht="15.75" customHeight="1">
      <c r="A296" s="332">
        <v>2</v>
      </c>
      <c r="B296" s="333">
        <v>6</v>
      </c>
      <c r="C296" s="333">
        <v>4</v>
      </c>
      <c r="D296" s="333"/>
      <c r="E296" s="333"/>
      <c r="F296" s="332" t="s">
        <v>738</v>
      </c>
      <c r="G296" s="334">
        <f t="shared" ref="G296:O296" si="169">+G297+G299+G301</f>
        <v>0</v>
      </c>
      <c r="H296" s="334">
        <f t="shared" si="169"/>
        <v>0</v>
      </c>
      <c r="I296" s="334">
        <f t="shared" si="169"/>
        <v>0</v>
      </c>
      <c r="J296" s="334">
        <f t="shared" si="169"/>
        <v>0</v>
      </c>
      <c r="K296" s="334">
        <f t="shared" si="169"/>
        <v>0</v>
      </c>
      <c r="L296" s="334">
        <f t="shared" si="169"/>
        <v>0</v>
      </c>
      <c r="M296" s="334">
        <f t="shared" si="169"/>
        <v>0</v>
      </c>
      <c r="N296" s="334">
        <f t="shared" si="169"/>
        <v>0</v>
      </c>
      <c r="O296" s="334">
        <f t="shared" si="169"/>
        <v>0</v>
      </c>
      <c r="P296" s="272"/>
      <c r="Q296" s="272"/>
      <c r="R296" s="272"/>
      <c r="S296" s="272"/>
      <c r="T296" s="272"/>
      <c r="U296" s="272"/>
      <c r="V296" s="272"/>
      <c r="W296" s="272"/>
      <c r="X296" s="272"/>
      <c r="Y296" s="272"/>
      <c r="Z296" s="272"/>
    </row>
    <row r="297" spans="1:26" ht="15.75" customHeight="1">
      <c r="A297" s="335">
        <v>2</v>
      </c>
      <c r="B297" s="336">
        <v>6</v>
      </c>
      <c r="C297" s="336">
        <v>4</v>
      </c>
      <c r="D297" s="336">
        <v>1</v>
      </c>
      <c r="E297" s="336"/>
      <c r="F297" s="335" t="s">
        <v>739</v>
      </c>
      <c r="G297" s="337">
        <f t="shared" ref="G297:O297" si="170">+G298</f>
        <v>0</v>
      </c>
      <c r="H297" s="337">
        <f t="shared" si="170"/>
        <v>0</v>
      </c>
      <c r="I297" s="337">
        <f t="shared" si="170"/>
        <v>0</v>
      </c>
      <c r="J297" s="337">
        <f t="shared" si="170"/>
        <v>0</v>
      </c>
      <c r="K297" s="337">
        <f t="shared" si="170"/>
        <v>0</v>
      </c>
      <c r="L297" s="337">
        <f t="shared" si="170"/>
        <v>0</v>
      </c>
      <c r="M297" s="337">
        <f t="shared" si="170"/>
        <v>0</v>
      </c>
      <c r="N297" s="337">
        <f t="shared" si="170"/>
        <v>0</v>
      </c>
      <c r="O297" s="338" t="str">
        <f t="shared" si="170"/>
        <v>0.00</v>
      </c>
      <c r="P297" s="272"/>
      <c r="Q297" s="272"/>
      <c r="R297" s="272"/>
      <c r="S297" s="272"/>
      <c r="T297" s="272"/>
      <c r="U297" s="272"/>
      <c r="V297" s="272"/>
      <c r="W297" s="272"/>
      <c r="X297" s="272"/>
      <c r="Y297" s="272"/>
      <c r="Z297" s="272"/>
    </row>
    <row r="298" spans="1:26" ht="15.75" customHeight="1">
      <c r="A298" s="344">
        <v>2</v>
      </c>
      <c r="B298" s="340">
        <v>6</v>
      </c>
      <c r="C298" s="340">
        <v>4</v>
      </c>
      <c r="D298" s="340">
        <v>1</v>
      </c>
      <c r="E298" s="340" t="s">
        <v>517</v>
      </c>
      <c r="F298" s="343" t="s">
        <v>739</v>
      </c>
      <c r="G298" s="341"/>
      <c r="H298" s="341"/>
      <c r="I298" s="341"/>
      <c r="J298" s="341"/>
      <c r="K298" s="341"/>
      <c r="L298" s="341"/>
      <c r="M298" s="341"/>
      <c r="N298" s="341">
        <f>SUBTOTAL(9,G298:M298)</f>
        <v>0</v>
      </c>
      <c r="O298" s="342" t="str">
        <f>IFERROR(N298/$N$18*100,"0.00")</f>
        <v>0.00</v>
      </c>
      <c r="P298" s="272"/>
      <c r="Q298" s="272"/>
      <c r="R298" s="272"/>
      <c r="S298" s="272"/>
      <c r="T298" s="272"/>
      <c r="U298" s="272"/>
      <c r="V298" s="272"/>
      <c r="W298" s="272"/>
      <c r="X298" s="272"/>
      <c r="Y298" s="272"/>
      <c r="Z298" s="272"/>
    </row>
    <row r="299" spans="1:26" ht="15.75" customHeight="1">
      <c r="A299" s="335">
        <v>2</v>
      </c>
      <c r="B299" s="336">
        <v>6</v>
      </c>
      <c r="C299" s="336">
        <v>4</v>
      </c>
      <c r="D299" s="336">
        <v>2</v>
      </c>
      <c r="E299" s="336"/>
      <c r="F299" s="335" t="s">
        <v>740</v>
      </c>
      <c r="G299" s="337">
        <f t="shared" ref="G299:O299" si="171">+G300</f>
        <v>0</v>
      </c>
      <c r="H299" s="337">
        <f t="shared" si="171"/>
        <v>0</v>
      </c>
      <c r="I299" s="337">
        <f t="shared" si="171"/>
        <v>0</v>
      </c>
      <c r="J299" s="337">
        <f t="shared" si="171"/>
        <v>0</v>
      </c>
      <c r="K299" s="337">
        <f t="shared" si="171"/>
        <v>0</v>
      </c>
      <c r="L299" s="337">
        <f t="shared" si="171"/>
        <v>0</v>
      </c>
      <c r="M299" s="337">
        <f t="shared" si="171"/>
        <v>0</v>
      </c>
      <c r="N299" s="337">
        <f t="shared" si="171"/>
        <v>0</v>
      </c>
      <c r="O299" s="338" t="str">
        <f t="shared" si="171"/>
        <v>0.00</v>
      </c>
      <c r="P299" s="272"/>
      <c r="Q299" s="272"/>
      <c r="R299" s="272"/>
      <c r="S299" s="272"/>
      <c r="T299" s="272"/>
      <c r="U299" s="272"/>
      <c r="V299" s="272"/>
      <c r="W299" s="272"/>
      <c r="X299" s="272"/>
      <c r="Y299" s="272"/>
      <c r="Z299" s="272"/>
    </row>
    <row r="300" spans="1:26" ht="15.75" customHeight="1">
      <c r="A300" s="344">
        <v>2</v>
      </c>
      <c r="B300" s="340">
        <v>6</v>
      </c>
      <c r="C300" s="340">
        <v>4</v>
      </c>
      <c r="D300" s="340">
        <v>2</v>
      </c>
      <c r="E300" s="340" t="s">
        <v>517</v>
      </c>
      <c r="F300" s="343" t="s">
        <v>740</v>
      </c>
      <c r="G300" s="341"/>
      <c r="H300" s="341"/>
      <c r="I300" s="341"/>
      <c r="J300" s="341"/>
      <c r="K300" s="341"/>
      <c r="L300" s="341"/>
      <c r="M300" s="341"/>
      <c r="N300" s="341">
        <f>SUBTOTAL(9,G300:M300)</f>
        <v>0</v>
      </c>
      <c r="O300" s="342" t="str">
        <f>IFERROR(N300/$N$18*100,"0.00")</f>
        <v>0.00</v>
      </c>
      <c r="P300" s="272"/>
      <c r="Q300" s="272"/>
      <c r="R300" s="272"/>
      <c r="S300" s="272"/>
      <c r="T300" s="272"/>
      <c r="U300" s="272"/>
      <c r="V300" s="272"/>
      <c r="W300" s="272"/>
      <c r="X300" s="272"/>
      <c r="Y300" s="272"/>
      <c r="Z300" s="272"/>
    </row>
    <row r="301" spans="1:26" ht="15.75" customHeight="1">
      <c r="A301" s="335">
        <v>2</v>
      </c>
      <c r="B301" s="336">
        <v>6</v>
      </c>
      <c r="C301" s="336">
        <v>4</v>
      </c>
      <c r="D301" s="336">
        <v>8</v>
      </c>
      <c r="E301" s="336"/>
      <c r="F301" s="335" t="s">
        <v>741</v>
      </c>
      <c r="G301" s="337">
        <f t="shared" ref="G301:O301" si="172">+G302</f>
        <v>0</v>
      </c>
      <c r="H301" s="337">
        <f t="shared" si="172"/>
        <v>0</v>
      </c>
      <c r="I301" s="337">
        <f t="shared" si="172"/>
        <v>0</v>
      </c>
      <c r="J301" s="337">
        <f t="shared" si="172"/>
        <v>0</v>
      </c>
      <c r="K301" s="337">
        <f t="shared" si="172"/>
        <v>0</v>
      </c>
      <c r="L301" s="337">
        <f t="shared" si="172"/>
        <v>0</v>
      </c>
      <c r="M301" s="337">
        <f t="shared" si="172"/>
        <v>0</v>
      </c>
      <c r="N301" s="337">
        <f t="shared" si="172"/>
        <v>0</v>
      </c>
      <c r="O301" s="338" t="str">
        <f t="shared" si="172"/>
        <v>0.00</v>
      </c>
      <c r="P301" s="272"/>
      <c r="Q301" s="272"/>
      <c r="R301" s="272"/>
      <c r="S301" s="272"/>
      <c r="T301" s="272"/>
      <c r="U301" s="272"/>
      <c r="V301" s="272"/>
      <c r="W301" s="272"/>
      <c r="X301" s="272"/>
      <c r="Y301" s="272"/>
      <c r="Z301" s="272"/>
    </row>
    <row r="302" spans="1:26" ht="15.75" customHeight="1">
      <c r="A302" s="344">
        <v>2</v>
      </c>
      <c r="B302" s="340">
        <v>6</v>
      </c>
      <c r="C302" s="340">
        <v>4</v>
      </c>
      <c r="D302" s="340">
        <v>8</v>
      </c>
      <c r="E302" s="340" t="s">
        <v>517</v>
      </c>
      <c r="F302" s="343" t="s">
        <v>741</v>
      </c>
      <c r="G302" s="341"/>
      <c r="H302" s="341"/>
      <c r="I302" s="341"/>
      <c r="J302" s="341"/>
      <c r="K302" s="341"/>
      <c r="L302" s="341"/>
      <c r="M302" s="341"/>
      <c r="N302" s="341">
        <f>SUBTOTAL(9,G302:M302)</f>
        <v>0</v>
      </c>
      <c r="O302" s="342" t="str">
        <f>IFERROR(N302/$N$18*100,"0.00")</f>
        <v>0.00</v>
      </c>
      <c r="P302" s="272"/>
      <c r="Q302" s="272"/>
      <c r="R302" s="272"/>
      <c r="S302" s="272"/>
      <c r="T302" s="272"/>
      <c r="U302" s="272"/>
      <c r="V302" s="272"/>
      <c r="W302" s="272"/>
      <c r="X302" s="272"/>
      <c r="Y302" s="272"/>
      <c r="Z302" s="272"/>
    </row>
    <row r="303" spans="1:26" ht="15.75" customHeight="1">
      <c r="A303" s="332">
        <v>2</v>
      </c>
      <c r="B303" s="333">
        <v>6</v>
      </c>
      <c r="C303" s="333">
        <v>5</v>
      </c>
      <c r="D303" s="333"/>
      <c r="E303" s="333"/>
      <c r="F303" s="332" t="s">
        <v>742</v>
      </c>
      <c r="G303" s="334">
        <f t="shared" ref="G303:O303" si="173">+G304+G306+G308+G310</f>
        <v>0</v>
      </c>
      <c r="H303" s="334">
        <f t="shared" si="173"/>
        <v>0</v>
      </c>
      <c r="I303" s="334">
        <f t="shared" si="173"/>
        <v>0</v>
      </c>
      <c r="J303" s="334">
        <f t="shared" si="173"/>
        <v>0</v>
      </c>
      <c r="K303" s="334">
        <f t="shared" si="173"/>
        <v>0</v>
      </c>
      <c r="L303" s="334">
        <f t="shared" si="173"/>
        <v>0</v>
      </c>
      <c r="M303" s="334">
        <f t="shared" si="173"/>
        <v>0</v>
      </c>
      <c r="N303" s="334">
        <f t="shared" si="173"/>
        <v>0</v>
      </c>
      <c r="O303" s="334">
        <f t="shared" si="173"/>
        <v>0</v>
      </c>
      <c r="P303" s="272"/>
      <c r="Q303" s="272"/>
      <c r="R303" s="272"/>
      <c r="S303" s="272"/>
      <c r="T303" s="272"/>
      <c r="U303" s="272"/>
      <c r="V303" s="272"/>
      <c r="W303" s="272"/>
      <c r="X303" s="272"/>
      <c r="Y303" s="272"/>
      <c r="Z303" s="272"/>
    </row>
    <row r="304" spans="1:26" ht="15.75" customHeight="1">
      <c r="A304" s="335">
        <v>2</v>
      </c>
      <c r="B304" s="336">
        <v>6</v>
      </c>
      <c r="C304" s="336">
        <v>5</v>
      </c>
      <c r="D304" s="336">
        <v>2</v>
      </c>
      <c r="E304" s="336"/>
      <c r="F304" s="335" t="s">
        <v>743</v>
      </c>
      <c r="G304" s="337">
        <f t="shared" ref="G304:O304" si="174">+G305</f>
        <v>0</v>
      </c>
      <c r="H304" s="337">
        <f t="shared" si="174"/>
        <v>0</v>
      </c>
      <c r="I304" s="337">
        <f t="shared" si="174"/>
        <v>0</v>
      </c>
      <c r="J304" s="337">
        <f t="shared" si="174"/>
        <v>0</v>
      </c>
      <c r="K304" s="337">
        <f t="shared" si="174"/>
        <v>0</v>
      </c>
      <c r="L304" s="337">
        <f t="shared" si="174"/>
        <v>0</v>
      </c>
      <c r="M304" s="337">
        <f t="shared" si="174"/>
        <v>0</v>
      </c>
      <c r="N304" s="337">
        <f t="shared" si="174"/>
        <v>0</v>
      </c>
      <c r="O304" s="338" t="str">
        <f t="shared" si="174"/>
        <v>0.00</v>
      </c>
      <c r="P304" s="272"/>
      <c r="Q304" s="272"/>
      <c r="R304" s="272"/>
      <c r="S304" s="272"/>
      <c r="T304" s="272"/>
      <c r="U304" s="272"/>
      <c r="V304" s="272"/>
      <c r="W304" s="272"/>
      <c r="X304" s="272"/>
      <c r="Y304" s="272"/>
      <c r="Z304" s="272"/>
    </row>
    <row r="305" spans="1:26" ht="15.75" customHeight="1">
      <c r="A305" s="339">
        <v>2</v>
      </c>
      <c r="B305" s="340">
        <v>6</v>
      </c>
      <c r="C305" s="340">
        <v>5</v>
      </c>
      <c r="D305" s="340">
        <v>2</v>
      </c>
      <c r="E305" s="340" t="s">
        <v>517</v>
      </c>
      <c r="F305" s="343" t="s">
        <v>743</v>
      </c>
      <c r="G305" s="341"/>
      <c r="H305" s="341"/>
      <c r="I305" s="341"/>
      <c r="J305" s="341"/>
      <c r="K305" s="341"/>
      <c r="L305" s="341"/>
      <c r="M305" s="341"/>
      <c r="N305" s="341">
        <f>SUBTOTAL(9,G305:M305)</f>
        <v>0</v>
      </c>
      <c r="O305" s="342" t="str">
        <f>IFERROR(N305/$N$18*100,"0.00")</f>
        <v>0.00</v>
      </c>
      <c r="P305" s="272"/>
      <c r="Q305" s="272"/>
      <c r="R305" s="272"/>
      <c r="S305" s="272"/>
      <c r="T305" s="272"/>
      <c r="U305" s="272"/>
      <c r="V305" s="272"/>
      <c r="W305" s="272"/>
      <c r="X305" s="272"/>
      <c r="Y305" s="272"/>
      <c r="Z305" s="272"/>
    </row>
    <row r="306" spans="1:26" ht="15.75" customHeight="1">
      <c r="A306" s="335">
        <v>2</v>
      </c>
      <c r="B306" s="336">
        <v>6</v>
      </c>
      <c r="C306" s="336">
        <v>5</v>
      </c>
      <c r="D306" s="336">
        <v>4</v>
      </c>
      <c r="E306" s="336"/>
      <c r="F306" s="335" t="s">
        <v>744</v>
      </c>
      <c r="G306" s="337">
        <f t="shared" ref="G306:O306" si="175">+G307</f>
        <v>0</v>
      </c>
      <c r="H306" s="337">
        <f t="shared" si="175"/>
        <v>0</v>
      </c>
      <c r="I306" s="337">
        <f t="shared" si="175"/>
        <v>0</v>
      </c>
      <c r="J306" s="337">
        <f t="shared" si="175"/>
        <v>0</v>
      </c>
      <c r="K306" s="337">
        <f t="shared" si="175"/>
        <v>0</v>
      </c>
      <c r="L306" s="337">
        <f t="shared" si="175"/>
        <v>0</v>
      </c>
      <c r="M306" s="337">
        <f t="shared" si="175"/>
        <v>0</v>
      </c>
      <c r="N306" s="337">
        <f t="shared" si="175"/>
        <v>0</v>
      </c>
      <c r="O306" s="338" t="str">
        <f t="shared" si="175"/>
        <v>0.00</v>
      </c>
      <c r="P306" s="272"/>
      <c r="Q306" s="272"/>
      <c r="R306" s="272"/>
      <c r="S306" s="272"/>
      <c r="T306" s="272"/>
      <c r="U306" s="272"/>
      <c r="V306" s="272"/>
      <c r="W306" s="272"/>
      <c r="X306" s="272"/>
      <c r="Y306" s="272"/>
      <c r="Z306" s="272"/>
    </row>
    <row r="307" spans="1:26" ht="15.75" customHeight="1">
      <c r="A307" s="339">
        <v>2</v>
      </c>
      <c r="B307" s="340">
        <v>6</v>
      </c>
      <c r="C307" s="340">
        <v>5</v>
      </c>
      <c r="D307" s="340">
        <v>4</v>
      </c>
      <c r="E307" s="340" t="s">
        <v>517</v>
      </c>
      <c r="F307" s="343" t="s">
        <v>744</v>
      </c>
      <c r="G307" s="341"/>
      <c r="H307" s="341"/>
      <c r="I307" s="341"/>
      <c r="J307" s="341"/>
      <c r="K307" s="341"/>
      <c r="L307" s="341"/>
      <c r="M307" s="341"/>
      <c r="N307" s="341">
        <f>SUBTOTAL(9,G307:M307)</f>
        <v>0</v>
      </c>
      <c r="O307" s="342" t="str">
        <f>IFERROR(N307/$N$18*100,"0.00")</f>
        <v>0.00</v>
      </c>
      <c r="P307" s="272"/>
      <c r="Q307" s="272"/>
      <c r="R307" s="272"/>
      <c r="S307" s="272"/>
      <c r="T307" s="272"/>
      <c r="U307" s="272"/>
      <c r="V307" s="272"/>
      <c r="W307" s="272"/>
      <c r="X307" s="272"/>
      <c r="Y307" s="272"/>
      <c r="Z307" s="272"/>
    </row>
    <row r="308" spans="1:26" ht="15.75" customHeight="1">
      <c r="A308" s="335">
        <v>2</v>
      </c>
      <c r="B308" s="336">
        <v>6</v>
      </c>
      <c r="C308" s="336">
        <v>5</v>
      </c>
      <c r="D308" s="336">
        <v>5</v>
      </c>
      <c r="E308" s="336"/>
      <c r="F308" s="335" t="s">
        <v>745</v>
      </c>
      <c r="G308" s="337">
        <f t="shared" ref="G308:O308" si="176">+G309</f>
        <v>0</v>
      </c>
      <c r="H308" s="337">
        <f t="shared" si="176"/>
        <v>0</v>
      </c>
      <c r="I308" s="337">
        <f t="shared" si="176"/>
        <v>0</v>
      </c>
      <c r="J308" s="337">
        <f t="shared" si="176"/>
        <v>0</v>
      </c>
      <c r="K308" s="337">
        <f t="shared" si="176"/>
        <v>0</v>
      </c>
      <c r="L308" s="337">
        <f t="shared" si="176"/>
        <v>0</v>
      </c>
      <c r="M308" s="337">
        <f t="shared" si="176"/>
        <v>0</v>
      </c>
      <c r="N308" s="337">
        <f t="shared" si="176"/>
        <v>0</v>
      </c>
      <c r="O308" s="338" t="str">
        <f t="shared" si="176"/>
        <v>0.00</v>
      </c>
      <c r="P308" s="272"/>
      <c r="Q308" s="272"/>
      <c r="R308" s="272"/>
      <c r="S308" s="272"/>
      <c r="T308" s="272"/>
      <c r="U308" s="272"/>
      <c r="V308" s="272"/>
      <c r="W308" s="272"/>
      <c r="X308" s="272"/>
      <c r="Y308" s="272"/>
      <c r="Z308" s="272"/>
    </row>
    <row r="309" spans="1:26" ht="15.75" customHeight="1">
      <c r="A309" s="339">
        <v>2</v>
      </c>
      <c r="B309" s="340">
        <v>6</v>
      </c>
      <c r="C309" s="340">
        <v>5</v>
      </c>
      <c r="D309" s="340">
        <v>5</v>
      </c>
      <c r="E309" s="340" t="s">
        <v>517</v>
      </c>
      <c r="F309" s="343" t="s">
        <v>745</v>
      </c>
      <c r="G309" s="341"/>
      <c r="H309" s="341"/>
      <c r="I309" s="341"/>
      <c r="J309" s="341"/>
      <c r="K309" s="341"/>
      <c r="L309" s="341"/>
      <c r="M309" s="341"/>
      <c r="N309" s="341">
        <f>SUBTOTAL(9,G309:M309)</f>
        <v>0</v>
      </c>
      <c r="O309" s="342" t="str">
        <f>IFERROR(N309/$N$18*100,"0.00")</f>
        <v>0.00</v>
      </c>
      <c r="P309" s="272"/>
      <c r="Q309" s="272"/>
      <c r="R309" s="272"/>
      <c r="S309" s="272"/>
      <c r="T309" s="272"/>
      <c r="U309" s="272"/>
      <c r="V309" s="272"/>
      <c r="W309" s="272"/>
      <c r="X309" s="272"/>
      <c r="Y309" s="272"/>
      <c r="Z309" s="272"/>
    </row>
    <row r="310" spans="1:26" ht="15.75" customHeight="1">
      <c r="A310" s="335">
        <v>2</v>
      </c>
      <c r="B310" s="336">
        <v>6</v>
      </c>
      <c r="C310" s="336">
        <v>5</v>
      </c>
      <c r="D310" s="336">
        <v>6</v>
      </c>
      <c r="E310" s="336"/>
      <c r="F310" s="335" t="s">
        <v>746</v>
      </c>
      <c r="G310" s="337">
        <f t="shared" ref="G310:O310" si="177">+G311</f>
        <v>0</v>
      </c>
      <c r="H310" s="337">
        <f t="shared" si="177"/>
        <v>0</v>
      </c>
      <c r="I310" s="337">
        <f t="shared" si="177"/>
        <v>0</v>
      </c>
      <c r="J310" s="337">
        <f t="shared" si="177"/>
        <v>0</v>
      </c>
      <c r="K310" s="337">
        <f t="shared" si="177"/>
        <v>0</v>
      </c>
      <c r="L310" s="337">
        <f t="shared" si="177"/>
        <v>0</v>
      </c>
      <c r="M310" s="337">
        <f t="shared" si="177"/>
        <v>0</v>
      </c>
      <c r="N310" s="337">
        <f t="shared" si="177"/>
        <v>0</v>
      </c>
      <c r="O310" s="338" t="str">
        <f t="shared" si="177"/>
        <v>0.00</v>
      </c>
      <c r="P310" s="272"/>
      <c r="Q310" s="272"/>
      <c r="R310" s="272"/>
      <c r="S310" s="272"/>
      <c r="T310" s="272"/>
      <c r="U310" s="272"/>
      <c r="V310" s="272"/>
      <c r="W310" s="272"/>
      <c r="X310" s="272"/>
      <c r="Y310" s="272"/>
      <c r="Z310" s="272"/>
    </row>
    <row r="311" spans="1:26" ht="15.75" customHeight="1">
      <c r="A311" s="339">
        <v>2</v>
      </c>
      <c r="B311" s="340">
        <v>6</v>
      </c>
      <c r="C311" s="340">
        <v>5</v>
      </c>
      <c r="D311" s="340">
        <v>6</v>
      </c>
      <c r="E311" s="340" t="s">
        <v>517</v>
      </c>
      <c r="F311" s="343" t="s">
        <v>746</v>
      </c>
      <c r="G311" s="341"/>
      <c r="H311" s="341"/>
      <c r="I311" s="341"/>
      <c r="J311" s="341"/>
      <c r="K311" s="341"/>
      <c r="L311" s="341"/>
      <c r="M311" s="341"/>
      <c r="N311" s="341">
        <f>SUBTOTAL(9,G311:M311)</f>
        <v>0</v>
      </c>
      <c r="O311" s="342" t="str">
        <f>IFERROR(N311/$N$18*100,"0.00")</f>
        <v>0.00</v>
      </c>
      <c r="P311" s="272"/>
      <c r="Q311" s="272"/>
      <c r="R311" s="272"/>
      <c r="S311" s="272"/>
      <c r="T311" s="272"/>
      <c r="U311" s="272"/>
      <c r="V311" s="272"/>
      <c r="W311" s="272"/>
      <c r="X311" s="272"/>
      <c r="Y311" s="272"/>
      <c r="Z311" s="272"/>
    </row>
    <row r="312" spans="1:26" ht="15.75" customHeight="1">
      <c r="A312" s="332">
        <v>2</v>
      </c>
      <c r="B312" s="333">
        <v>6</v>
      </c>
      <c r="C312" s="333">
        <v>6</v>
      </c>
      <c r="D312" s="333"/>
      <c r="E312" s="333"/>
      <c r="F312" s="332" t="s">
        <v>747</v>
      </c>
      <c r="G312" s="334">
        <f t="shared" ref="G312:O312" si="178">+G313</f>
        <v>0</v>
      </c>
      <c r="H312" s="334">
        <f t="shared" si="178"/>
        <v>0</v>
      </c>
      <c r="I312" s="334">
        <f t="shared" si="178"/>
        <v>0</v>
      </c>
      <c r="J312" s="334">
        <f t="shared" si="178"/>
        <v>0</v>
      </c>
      <c r="K312" s="334">
        <f t="shared" si="178"/>
        <v>0</v>
      </c>
      <c r="L312" s="334">
        <f t="shared" si="178"/>
        <v>0</v>
      </c>
      <c r="M312" s="334">
        <f t="shared" si="178"/>
        <v>0</v>
      </c>
      <c r="N312" s="334">
        <f t="shared" si="178"/>
        <v>0</v>
      </c>
      <c r="O312" s="346" t="str">
        <f t="shared" si="178"/>
        <v>0.00</v>
      </c>
      <c r="P312" s="272"/>
      <c r="Q312" s="272"/>
      <c r="R312" s="272"/>
      <c r="S312" s="272"/>
      <c r="T312" s="272"/>
      <c r="U312" s="272"/>
      <c r="V312" s="272"/>
      <c r="W312" s="272"/>
      <c r="X312" s="272"/>
      <c r="Y312" s="272"/>
      <c r="Z312" s="272"/>
    </row>
    <row r="313" spans="1:26" ht="15.75" customHeight="1">
      <c r="A313" s="335">
        <v>2</v>
      </c>
      <c r="B313" s="336">
        <v>6</v>
      </c>
      <c r="C313" s="336">
        <v>6</v>
      </c>
      <c r="D313" s="336">
        <v>1</v>
      </c>
      <c r="E313" s="336"/>
      <c r="F313" s="349" t="s">
        <v>748</v>
      </c>
      <c r="G313" s="337">
        <f t="shared" ref="G313:O313" si="179">+G314</f>
        <v>0</v>
      </c>
      <c r="H313" s="337">
        <f t="shared" si="179"/>
        <v>0</v>
      </c>
      <c r="I313" s="337">
        <f t="shared" si="179"/>
        <v>0</v>
      </c>
      <c r="J313" s="337">
        <f t="shared" si="179"/>
        <v>0</v>
      </c>
      <c r="K313" s="337">
        <f t="shared" si="179"/>
        <v>0</v>
      </c>
      <c r="L313" s="337">
        <f t="shared" si="179"/>
        <v>0</v>
      </c>
      <c r="M313" s="337">
        <f t="shared" si="179"/>
        <v>0</v>
      </c>
      <c r="N313" s="337">
        <f t="shared" si="179"/>
        <v>0</v>
      </c>
      <c r="O313" s="338" t="str">
        <f t="shared" si="179"/>
        <v>0.00</v>
      </c>
      <c r="P313" s="272"/>
      <c r="Q313" s="272"/>
      <c r="R313" s="272"/>
      <c r="S313" s="272"/>
      <c r="T313" s="272"/>
      <c r="U313" s="272"/>
      <c r="V313" s="272"/>
      <c r="W313" s="272"/>
      <c r="X313" s="272"/>
      <c r="Y313" s="272"/>
      <c r="Z313" s="272"/>
    </row>
    <row r="314" spans="1:26" ht="15.75" customHeight="1">
      <c r="A314" s="339">
        <v>2</v>
      </c>
      <c r="B314" s="340">
        <v>6</v>
      </c>
      <c r="C314" s="340">
        <v>6</v>
      </c>
      <c r="D314" s="340">
        <v>1</v>
      </c>
      <c r="E314" s="340" t="s">
        <v>517</v>
      </c>
      <c r="F314" s="343" t="s">
        <v>748</v>
      </c>
      <c r="G314" s="341"/>
      <c r="H314" s="341"/>
      <c r="I314" s="341"/>
      <c r="J314" s="341"/>
      <c r="K314" s="341"/>
      <c r="L314" s="341"/>
      <c r="M314" s="341"/>
      <c r="N314" s="341">
        <f>SUBTOTAL(9,G314:M314)</f>
        <v>0</v>
      </c>
      <c r="O314" s="342" t="str">
        <f>IFERROR(N314/$N$18*100,"0.00")</f>
        <v>0.00</v>
      </c>
      <c r="P314" s="272"/>
      <c r="Q314" s="272"/>
      <c r="R314" s="272"/>
      <c r="S314" s="272"/>
      <c r="T314" s="272"/>
      <c r="U314" s="272"/>
      <c r="V314" s="272"/>
      <c r="W314" s="272"/>
      <c r="X314" s="272"/>
      <c r="Y314" s="272"/>
      <c r="Z314" s="272"/>
    </row>
    <row r="315" spans="1:26" ht="15.75" customHeight="1">
      <c r="A315" s="332">
        <v>2</v>
      </c>
      <c r="B315" s="333">
        <v>6</v>
      </c>
      <c r="C315" s="333">
        <v>8</v>
      </c>
      <c r="D315" s="333"/>
      <c r="E315" s="333"/>
      <c r="F315" s="332" t="s">
        <v>749</v>
      </c>
      <c r="G315" s="334">
        <f t="shared" ref="G315:O315" si="180">+G316+G319+G321+G323</f>
        <v>0</v>
      </c>
      <c r="H315" s="334">
        <f t="shared" si="180"/>
        <v>0</v>
      </c>
      <c r="I315" s="334">
        <f t="shared" si="180"/>
        <v>0</v>
      </c>
      <c r="J315" s="334">
        <f t="shared" si="180"/>
        <v>0</v>
      </c>
      <c r="K315" s="334">
        <f t="shared" si="180"/>
        <v>0</v>
      </c>
      <c r="L315" s="334">
        <f t="shared" si="180"/>
        <v>0</v>
      </c>
      <c r="M315" s="334">
        <f t="shared" si="180"/>
        <v>0</v>
      </c>
      <c r="N315" s="334">
        <f t="shared" si="180"/>
        <v>0</v>
      </c>
      <c r="O315" s="334">
        <f t="shared" si="180"/>
        <v>0</v>
      </c>
      <c r="P315" s="272"/>
      <c r="Q315" s="272"/>
      <c r="R315" s="272"/>
      <c r="S315" s="272"/>
      <c r="T315" s="272"/>
      <c r="U315" s="272"/>
      <c r="V315" s="272"/>
      <c r="W315" s="272"/>
      <c r="X315" s="272"/>
      <c r="Y315" s="272"/>
      <c r="Z315" s="272"/>
    </row>
    <row r="316" spans="1:26" ht="15.75" customHeight="1">
      <c r="A316" s="335">
        <v>2</v>
      </c>
      <c r="B316" s="336">
        <v>6</v>
      </c>
      <c r="C316" s="336">
        <v>8</v>
      </c>
      <c r="D316" s="336">
        <v>3</v>
      </c>
      <c r="E316" s="336"/>
      <c r="F316" s="335" t="s">
        <v>750</v>
      </c>
      <c r="G316" s="337">
        <f t="shared" ref="G316:O316" si="181">+G317+G318</f>
        <v>0</v>
      </c>
      <c r="H316" s="337">
        <f t="shared" si="181"/>
        <v>0</v>
      </c>
      <c r="I316" s="337">
        <f t="shared" si="181"/>
        <v>0</v>
      </c>
      <c r="J316" s="337">
        <f t="shared" si="181"/>
        <v>0</v>
      </c>
      <c r="K316" s="337">
        <f t="shared" si="181"/>
        <v>0</v>
      </c>
      <c r="L316" s="337">
        <f t="shared" si="181"/>
        <v>0</v>
      </c>
      <c r="M316" s="337">
        <f t="shared" si="181"/>
        <v>0</v>
      </c>
      <c r="N316" s="337">
        <f t="shared" si="181"/>
        <v>0</v>
      </c>
      <c r="O316" s="338">
        <f t="shared" si="181"/>
        <v>0</v>
      </c>
      <c r="P316" s="272"/>
      <c r="Q316" s="272"/>
      <c r="R316" s="272"/>
      <c r="S316" s="272"/>
      <c r="T316" s="272"/>
      <c r="U316" s="272"/>
      <c r="V316" s="272"/>
      <c r="W316" s="272"/>
      <c r="X316" s="272"/>
      <c r="Y316" s="272"/>
      <c r="Z316" s="272"/>
    </row>
    <row r="317" spans="1:26" ht="15.75" customHeight="1">
      <c r="A317" s="344">
        <v>2</v>
      </c>
      <c r="B317" s="340">
        <v>6</v>
      </c>
      <c r="C317" s="340">
        <v>8</v>
      </c>
      <c r="D317" s="340">
        <v>3</v>
      </c>
      <c r="E317" s="340" t="s">
        <v>517</v>
      </c>
      <c r="F317" s="343" t="s">
        <v>751</v>
      </c>
      <c r="G317" s="341"/>
      <c r="H317" s="341"/>
      <c r="I317" s="341"/>
      <c r="J317" s="341"/>
      <c r="K317" s="341"/>
      <c r="L317" s="341"/>
      <c r="M317" s="341"/>
      <c r="N317" s="341">
        <f t="shared" ref="N317:N318" si="182">SUBTOTAL(9,G317:M317)</f>
        <v>0</v>
      </c>
      <c r="O317" s="342" t="str">
        <f t="shared" ref="O317:O324" si="183">IFERROR(N317/$N$18*100,"0.00")</f>
        <v>0.00</v>
      </c>
      <c r="P317" s="272"/>
      <c r="Q317" s="272"/>
      <c r="R317" s="272"/>
      <c r="S317" s="272"/>
      <c r="T317" s="272"/>
      <c r="U317" s="272"/>
      <c r="V317" s="272"/>
      <c r="W317" s="272"/>
      <c r="X317" s="272"/>
      <c r="Y317" s="272"/>
      <c r="Z317" s="272"/>
    </row>
    <row r="318" spans="1:26" ht="15.75" customHeight="1">
      <c r="A318" s="344">
        <v>2</v>
      </c>
      <c r="B318" s="340">
        <v>6</v>
      </c>
      <c r="C318" s="340">
        <v>8</v>
      </c>
      <c r="D318" s="340">
        <v>3</v>
      </c>
      <c r="E318" s="340" t="s">
        <v>519</v>
      </c>
      <c r="F318" s="343" t="s">
        <v>440</v>
      </c>
      <c r="G318" s="341"/>
      <c r="H318" s="341"/>
      <c r="I318" s="341"/>
      <c r="J318" s="341"/>
      <c r="K318" s="341"/>
      <c r="L318" s="341"/>
      <c r="M318" s="341"/>
      <c r="N318" s="341">
        <f t="shared" si="182"/>
        <v>0</v>
      </c>
      <c r="O318" s="342" t="str">
        <f t="shared" si="183"/>
        <v>0.00</v>
      </c>
      <c r="P318" s="272"/>
      <c r="Q318" s="272"/>
      <c r="R318" s="272"/>
      <c r="S318" s="272"/>
      <c r="T318" s="272"/>
      <c r="U318" s="272"/>
      <c r="V318" s="272"/>
      <c r="W318" s="272"/>
      <c r="X318" s="272"/>
      <c r="Y318" s="272"/>
      <c r="Z318" s="272"/>
    </row>
    <row r="319" spans="1:26" ht="15.75" customHeight="1">
      <c r="A319" s="335">
        <v>2</v>
      </c>
      <c r="B319" s="336">
        <v>6</v>
      </c>
      <c r="C319" s="336">
        <v>8</v>
      </c>
      <c r="D319" s="336">
        <v>5</v>
      </c>
      <c r="E319" s="336"/>
      <c r="F319" s="335" t="s">
        <v>752</v>
      </c>
      <c r="G319" s="337">
        <f t="shared" ref="G319:N319" si="184">+G320</f>
        <v>0</v>
      </c>
      <c r="H319" s="337">
        <f t="shared" si="184"/>
        <v>0</v>
      </c>
      <c r="I319" s="337">
        <f t="shared" si="184"/>
        <v>0</v>
      </c>
      <c r="J319" s="337">
        <f t="shared" si="184"/>
        <v>0</v>
      </c>
      <c r="K319" s="337">
        <f t="shared" si="184"/>
        <v>0</v>
      </c>
      <c r="L319" s="337">
        <f t="shared" si="184"/>
        <v>0</v>
      </c>
      <c r="M319" s="337">
        <f t="shared" si="184"/>
        <v>0</v>
      </c>
      <c r="N319" s="337">
        <f t="shared" si="184"/>
        <v>0</v>
      </c>
      <c r="O319" s="338" t="str">
        <f t="shared" si="183"/>
        <v>0.00</v>
      </c>
      <c r="P319" s="272"/>
      <c r="Q319" s="272"/>
      <c r="R319" s="272"/>
      <c r="S319" s="272"/>
      <c r="T319" s="272"/>
      <c r="U319" s="272"/>
      <c r="V319" s="272"/>
      <c r="W319" s="272"/>
      <c r="X319" s="272"/>
      <c r="Y319" s="272"/>
      <c r="Z319" s="272"/>
    </row>
    <row r="320" spans="1:26" ht="15.75" customHeight="1">
      <c r="A320" s="344">
        <v>2</v>
      </c>
      <c r="B320" s="340">
        <v>6</v>
      </c>
      <c r="C320" s="340">
        <v>8</v>
      </c>
      <c r="D320" s="340">
        <v>5</v>
      </c>
      <c r="E320" s="340" t="s">
        <v>517</v>
      </c>
      <c r="F320" s="343" t="s">
        <v>752</v>
      </c>
      <c r="G320" s="341"/>
      <c r="H320" s="341"/>
      <c r="I320" s="341"/>
      <c r="J320" s="341"/>
      <c r="K320" s="341"/>
      <c r="L320" s="341"/>
      <c r="M320" s="341"/>
      <c r="N320" s="341">
        <f>SUBTOTAL(9,G320:M320)</f>
        <v>0</v>
      </c>
      <c r="O320" s="342" t="str">
        <f t="shared" si="183"/>
        <v>0.00</v>
      </c>
      <c r="P320" s="272"/>
      <c r="Q320" s="272"/>
      <c r="R320" s="272"/>
      <c r="S320" s="272"/>
      <c r="T320" s="272"/>
      <c r="U320" s="272"/>
      <c r="V320" s="272"/>
      <c r="W320" s="272"/>
      <c r="X320" s="272"/>
      <c r="Y320" s="272"/>
      <c r="Z320" s="272"/>
    </row>
    <row r="321" spans="1:26" ht="15.75" customHeight="1">
      <c r="A321" s="335">
        <v>2</v>
      </c>
      <c r="B321" s="336">
        <v>6</v>
      </c>
      <c r="C321" s="336">
        <v>8</v>
      </c>
      <c r="D321" s="336">
        <v>8</v>
      </c>
      <c r="E321" s="336"/>
      <c r="F321" s="349" t="s">
        <v>753</v>
      </c>
      <c r="G321" s="337">
        <f t="shared" ref="G321:N321" si="185">+G322</f>
        <v>0</v>
      </c>
      <c r="H321" s="337">
        <f t="shared" si="185"/>
        <v>0</v>
      </c>
      <c r="I321" s="337">
        <f t="shared" si="185"/>
        <v>0</v>
      </c>
      <c r="J321" s="337">
        <f t="shared" si="185"/>
        <v>0</v>
      </c>
      <c r="K321" s="337">
        <f t="shared" si="185"/>
        <v>0</v>
      </c>
      <c r="L321" s="337">
        <f t="shared" si="185"/>
        <v>0</v>
      </c>
      <c r="M321" s="337">
        <f t="shared" si="185"/>
        <v>0</v>
      </c>
      <c r="N321" s="337">
        <f t="shared" si="185"/>
        <v>0</v>
      </c>
      <c r="O321" s="338" t="str">
        <f t="shared" si="183"/>
        <v>0.00</v>
      </c>
      <c r="P321" s="272"/>
      <c r="Q321" s="272"/>
      <c r="R321" s="272"/>
      <c r="S321" s="272"/>
      <c r="T321" s="272"/>
      <c r="U321" s="272"/>
      <c r="V321" s="272"/>
      <c r="W321" s="272"/>
      <c r="X321" s="272"/>
      <c r="Y321" s="272"/>
      <c r="Z321" s="272"/>
    </row>
    <row r="322" spans="1:26" ht="15.75" customHeight="1">
      <c r="A322" s="344">
        <v>2</v>
      </c>
      <c r="B322" s="340">
        <v>6</v>
      </c>
      <c r="C322" s="340">
        <v>8</v>
      </c>
      <c r="D322" s="340">
        <v>8</v>
      </c>
      <c r="E322" s="340" t="s">
        <v>517</v>
      </c>
      <c r="F322" s="343" t="s">
        <v>754</v>
      </c>
      <c r="G322" s="341"/>
      <c r="H322" s="341"/>
      <c r="I322" s="341"/>
      <c r="J322" s="341"/>
      <c r="K322" s="341"/>
      <c r="L322" s="341"/>
      <c r="M322" s="341"/>
      <c r="N322" s="341">
        <f>SUBTOTAL(9,G322:M322)</f>
        <v>0</v>
      </c>
      <c r="O322" s="342" t="str">
        <f t="shared" si="183"/>
        <v>0.00</v>
      </c>
      <c r="P322" s="272"/>
      <c r="Q322" s="272"/>
      <c r="R322" s="272"/>
      <c r="S322" s="272"/>
      <c r="T322" s="272"/>
      <c r="U322" s="272"/>
      <c r="V322" s="272"/>
      <c r="W322" s="272"/>
      <c r="X322" s="272"/>
      <c r="Y322" s="272"/>
      <c r="Z322" s="272"/>
    </row>
    <row r="323" spans="1:26" ht="15.75" customHeight="1">
      <c r="A323" s="335">
        <v>2</v>
      </c>
      <c r="B323" s="336">
        <v>6</v>
      </c>
      <c r="C323" s="336">
        <v>8</v>
      </c>
      <c r="D323" s="336">
        <v>9</v>
      </c>
      <c r="E323" s="336"/>
      <c r="F323" s="349" t="s">
        <v>755</v>
      </c>
      <c r="G323" s="337">
        <f t="shared" ref="G323:N323" si="186">+G324</f>
        <v>0</v>
      </c>
      <c r="H323" s="337">
        <f t="shared" si="186"/>
        <v>0</v>
      </c>
      <c r="I323" s="337">
        <f t="shared" si="186"/>
        <v>0</v>
      </c>
      <c r="J323" s="337">
        <f t="shared" si="186"/>
        <v>0</v>
      </c>
      <c r="K323" s="337">
        <f t="shared" si="186"/>
        <v>0</v>
      </c>
      <c r="L323" s="337">
        <f t="shared" si="186"/>
        <v>0</v>
      </c>
      <c r="M323" s="337">
        <f t="shared" si="186"/>
        <v>0</v>
      </c>
      <c r="N323" s="337">
        <f t="shared" si="186"/>
        <v>0</v>
      </c>
      <c r="O323" s="342" t="str">
        <f t="shared" si="183"/>
        <v>0.00</v>
      </c>
      <c r="P323" s="272"/>
      <c r="Q323" s="272"/>
      <c r="R323" s="272"/>
      <c r="S323" s="272"/>
      <c r="T323" s="272"/>
      <c r="U323" s="272"/>
      <c r="V323" s="272"/>
      <c r="W323" s="272"/>
      <c r="X323" s="272"/>
      <c r="Y323" s="272"/>
      <c r="Z323" s="272"/>
    </row>
    <row r="324" spans="1:26" ht="15.75" customHeight="1">
      <c r="A324" s="344">
        <v>2</v>
      </c>
      <c r="B324" s="340">
        <v>6</v>
      </c>
      <c r="C324" s="340">
        <v>8</v>
      </c>
      <c r="D324" s="340">
        <v>9</v>
      </c>
      <c r="E324" s="340" t="s">
        <v>517</v>
      </c>
      <c r="F324" s="343" t="s">
        <v>755</v>
      </c>
      <c r="G324" s="341"/>
      <c r="H324" s="341"/>
      <c r="I324" s="341"/>
      <c r="J324" s="341"/>
      <c r="K324" s="341"/>
      <c r="L324" s="341"/>
      <c r="M324" s="341"/>
      <c r="N324" s="341">
        <f>SUBTOTAL(9,G324:M324)</f>
        <v>0</v>
      </c>
      <c r="O324" s="342" t="str">
        <f t="shared" si="183"/>
        <v>0.00</v>
      </c>
      <c r="P324" s="272"/>
      <c r="Q324" s="272"/>
      <c r="R324" s="272"/>
      <c r="S324" s="272"/>
      <c r="T324" s="272"/>
      <c r="U324" s="272"/>
      <c r="V324" s="272"/>
      <c r="W324" s="272"/>
      <c r="X324" s="272"/>
      <c r="Y324" s="272"/>
      <c r="Z324" s="272"/>
    </row>
    <row r="325" spans="1:26" ht="15.75" customHeight="1">
      <c r="A325" s="328">
        <v>2</v>
      </c>
      <c r="B325" s="329">
        <v>7</v>
      </c>
      <c r="C325" s="330"/>
      <c r="D325" s="330"/>
      <c r="E325" s="330"/>
      <c r="F325" s="328" t="s">
        <v>756</v>
      </c>
      <c r="G325" s="331">
        <f t="shared" ref="G325:O325" si="187">+G326</f>
        <v>0</v>
      </c>
      <c r="H325" s="331">
        <f t="shared" si="187"/>
        <v>0</v>
      </c>
      <c r="I325" s="331">
        <f t="shared" si="187"/>
        <v>0</v>
      </c>
      <c r="J325" s="331">
        <f t="shared" si="187"/>
        <v>0</v>
      </c>
      <c r="K325" s="331">
        <f t="shared" si="187"/>
        <v>0</v>
      </c>
      <c r="L325" s="331">
        <f t="shared" si="187"/>
        <v>0</v>
      </c>
      <c r="M325" s="331">
        <f t="shared" si="187"/>
        <v>0</v>
      </c>
      <c r="N325" s="331">
        <f t="shared" si="187"/>
        <v>0</v>
      </c>
      <c r="O325" s="350" t="str">
        <f t="shared" si="187"/>
        <v>0.00</v>
      </c>
      <c r="P325" s="272"/>
      <c r="Q325" s="272"/>
      <c r="R325" s="272"/>
      <c r="S325" s="272"/>
      <c r="T325" s="272"/>
      <c r="U325" s="272"/>
      <c r="V325" s="272"/>
      <c r="W325" s="272"/>
      <c r="X325" s="272"/>
      <c r="Y325" s="272"/>
      <c r="Z325" s="272"/>
    </row>
    <row r="326" spans="1:26" ht="15.75" customHeight="1">
      <c r="A326" s="332">
        <v>2</v>
      </c>
      <c r="B326" s="333">
        <v>7</v>
      </c>
      <c r="C326" s="333">
        <v>1</v>
      </c>
      <c r="D326" s="333"/>
      <c r="E326" s="333"/>
      <c r="F326" s="332" t="s">
        <v>757</v>
      </c>
      <c r="G326" s="334">
        <f t="shared" ref="G326:O326" si="188">+G327</f>
        <v>0</v>
      </c>
      <c r="H326" s="334">
        <f t="shared" si="188"/>
        <v>0</v>
      </c>
      <c r="I326" s="334">
        <f t="shared" si="188"/>
        <v>0</v>
      </c>
      <c r="J326" s="334">
        <f t="shared" si="188"/>
        <v>0</v>
      </c>
      <c r="K326" s="334">
        <f t="shared" si="188"/>
        <v>0</v>
      </c>
      <c r="L326" s="334">
        <f t="shared" si="188"/>
        <v>0</v>
      </c>
      <c r="M326" s="334">
        <f t="shared" si="188"/>
        <v>0</v>
      </c>
      <c r="N326" s="334">
        <f t="shared" si="188"/>
        <v>0</v>
      </c>
      <c r="O326" s="338" t="str">
        <f t="shared" si="188"/>
        <v>0.00</v>
      </c>
      <c r="P326" s="272"/>
      <c r="Q326" s="272"/>
      <c r="R326" s="272"/>
      <c r="S326" s="272"/>
      <c r="T326" s="272"/>
      <c r="U326" s="272"/>
      <c r="V326" s="272"/>
      <c r="W326" s="272"/>
      <c r="X326" s="272"/>
      <c r="Y326" s="272"/>
      <c r="Z326" s="272"/>
    </row>
    <row r="327" spans="1:26" ht="15.75" customHeight="1">
      <c r="A327" s="335">
        <v>2</v>
      </c>
      <c r="B327" s="336">
        <v>7</v>
      </c>
      <c r="C327" s="336">
        <v>1</v>
      </c>
      <c r="D327" s="336">
        <v>2</v>
      </c>
      <c r="E327" s="336"/>
      <c r="F327" s="335" t="s">
        <v>758</v>
      </c>
      <c r="G327" s="337">
        <f t="shared" ref="G327:O327" si="189">+G328</f>
        <v>0</v>
      </c>
      <c r="H327" s="337">
        <f t="shared" si="189"/>
        <v>0</v>
      </c>
      <c r="I327" s="337">
        <f t="shared" si="189"/>
        <v>0</v>
      </c>
      <c r="J327" s="337">
        <f t="shared" si="189"/>
        <v>0</v>
      </c>
      <c r="K327" s="337">
        <f t="shared" si="189"/>
        <v>0</v>
      </c>
      <c r="L327" s="337">
        <f t="shared" si="189"/>
        <v>0</v>
      </c>
      <c r="M327" s="337">
        <f t="shared" si="189"/>
        <v>0</v>
      </c>
      <c r="N327" s="337">
        <f t="shared" si="189"/>
        <v>0</v>
      </c>
      <c r="O327" s="338" t="str">
        <f t="shared" si="189"/>
        <v>0.00</v>
      </c>
      <c r="P327" s="272"/>
      <c r="Q327" s="272"/>
      <c r="R327" s="272"/>
      <c r="S327" s="272"/>
      <c r="T327" s="272"/>
      <c r="U327" s="272"/>
      <c r="V327" s="272"/>
      <c r="W327" s="272"/>
      <c r="X327" s="272"/>
      <c r="Y327" s="272"/>
      <c r="Z327" s="272"/>
    </row>
    <row r="328" spans="1:26" ht="15.75" customHeight="1">
      <c r="A328" s="44">
        <v>2</v>
      </c>
      <c r="B328" s="45">
        <v>7</v>
      </c>
      <c r="C328" s="45">
        <v>1</v>
      </c>
      <c r="D328" s="45">
        <v>2</v>
      </c>
      <c r="E328" s="45" t="s">
        <v>517</v>
      </c>
      <c r="F328" s="46" t="s">
        <v>758</v>
      </c>
      <c r="G328" s="47"/>
      <c r="H328" s="47"/>
      <c r="I328" s="47"/>
      <c r="J328" s="47"/>
      <c r="K328" s="47"/>
      <c r="L328" s="47"/>
      <c r="M328" s="47"/>
      <c r="N328" s="48">
        <f>SUBTOTAL(9,G328:M328)</f>
        <v>0</v>
      </c>
      <c r="O328" s="49" t="str">
        <f>IFERROR(N328/$N$18*100,"0.00")</f>
        <v>0.00</v>
      </c>
      <c r="P328" s="272"/>
      <c r="Q328" s="272"/>
      <c r="R328" s="272"/>
      <c r="S328" s="272"/>
      <c r="T328" s="272"/>
      <c r="U328" s="272"/>
      <c r="V328" s="272"/>
      <c r="W328" s="272"/>
      <c r="X328" s="272"/>
      <c r="Y328" s="272"/>
      <c r="Z328" s="272"/>
    </row>
    <row r="329" spans="1:26" ht="15.75" customHeight="1">
      <c r="A329" s="351"/>
      <c r="B329" s="351"/>
      <c r="C329" s="351"/>
      <c r="D329" s="351"/>
      <c r="E329" s="351"/>
      <c r="F329" s="351"/>
      <c r="G329" s="351"/>
      <c r="H329" s="351"/>
      <c r="I329" s="351"/>
      <c r="J329" s="351"/>
      <c r="K329" s="351"/>
      <c r="L329" s="351"/>
      <c r="M329" s="351"/>
      <c r="N329" s="351"/>
      <c r="O329" s="272"/>
      <c r="P329" s="272"/>
      <c r="Q329" s="272"/>
      <c r="R329" s="272"/>
      <c r="S329" s="272"/>
      <c r="T329" s="272"/>
      <c r="U329" s="272"/>
      <c r="V329" s="272"/>
      <c r="W329" s="272"/>
      <c r="X329" s="272"/>
      <c r="Y329" s="272"/>
      <c r="Z329" s="272"/>
    </row>
    <row r="330" spans="1:26" ht="15.75" customHeight="1">
      <c r="A330" s="351"/>
      <c r="B330" s="351"/>
      <c r="C330" s="351"/>
      <c r="D330" s="351"/>
      <c r="E330" s="351"/>
      <c r="F330" s="351"/>
      <c r="G330" s="351"/>
      <c r="H330" s="351"/>
      <c r="I330" s="351"/>
      <c r="J330" s="351"/>
      <c r="K330" s="351"/>
      <c r="L330" s="351"/>
      <c r="M330" s="351"/>
      <c r="N330" s="351"/>
      <c r="O330" s="272"/>
      <c r="P330" s="272"/>
      <c r="Q330" s="272"/>
      <c r="R330" s="272"/>
      <c r="S330" s="272"/>
      <c r="T330" s="272"/>
      <c r="U330" s="272"/>
      <c r="V330" s="272"/>
      <c r="W330" s="272"/>
      <c r="X330" s="272"/>
      <c r="Y330" s="272"/>
      <c r="Z330" s="272"/>
    </row>
    <row r="331" spans="1:26" ht="15.75" customHeight="1">
      <c r="A331" s="351"/>
      <c r="B331" s="351"/>
      <c r="C331" s="351"/>
      <c r="D331" s="351"/>
      <c r="E331" s="351"/>
      <c r="F331" s="351"/>
      <c r="G331" s="351"/>
      <c r="H331" s="351"/>
      <c r="I331" s="351"/>
      <c r="J331" s="351"/>
      <c r="K331" s="351"/>
      <c r="L331" s="351"/>
      <c r="M331" s="351"/>
      <c r="N331" s="351"/>
      <c r="O331" s="272"/>
      <c r="P331" s="272"/>
      <c r="Q331" s="272"/>
      <c r="R331" s="272"/>
      <c r="S331" s="272"/>
      <c r="T331" s="272"/>
      <c r="U331" s="272"/>
      <c r="V331" s="272"/>
      <c r="W331" s="272"/>
      <c r="X331" s="272"/>
      <c r="Y331" s="272"/>
      <c r="Z331" s="272"/>
    </row>
    <row r="332" spans="1:26" ht="15.75" customHeight="1">
      <c r="A332" s="351"/>
      <c r="B332" s="351"/>
      <c r="C332" s="351"/>
      <c r="D332" s="351"/>
      <c r="E332" s="351"/>
      <c r="F332" s="351"/>
      <c r="G332" s="351"/>
      <c r="H332" s="351"/>
      <c r="I332" s="351"/>
      <c r="J332" s="351"/>
      <c r="K332" s="351"/>
      <c r="L332" s="351"/>
      <c r="M332" s="351"/>
      <c r="N332" s="351"/>
      <c r="O332" s="272"/>
      <c r="P332" s="272"/>
      <c r="Q332" s="272"/>
      <c r="R332" s="272"/>
      <c r="S332" s="272"/>
      <c r="T332" s="272"/>
      <c r="U332" s="272"/>
      <c r="V332" s="272"/>
      <c r="W332" s="272"/>
      <c r="X332" s="272"/>
      <c r="Y332" s="272"/>
      <c r="Z332" s="272"/>
    </row>
    <row r="333" spans="1:26" ht="15.75" customHeight="1">
      <c r="A333" s="351"/>
      <c r="B333" s="351"/>
      <c r="C333" s="351"/>
      <c r="D333" s="351"/>
      <c r="E333" s="351"/>
      <c r="F333" s="351"/>
      <c r="G333" s="351"/>
      <c r="H333" s="351"/>
      <c r="I333" s="351"/>
      <c r="J333" s="351"/>
      <c r="K333" s="351"/>
      <c r="L333" s="351"/>
      <c r="M333" s="351"/>
      <c r="N333" s="351"/>
      <c r="O333" s="272"/>
      <c r="P333" s="272"/>
      <c r="Q333" s="272"/>
      <c r="R333" s="272"/>
      <c r="S333" s="272"/>
      <c r="T333" s="272"/>
      <c r="U333" s="272"/>
      <c r="V333" s="272"/>
      <c r="W333" s="272"/>
      <c r="X333" s="272"/>
      <c r="Y333" s="272"/>
      <c r="Z333" s="272"/>
    </row>
    <row r="334" spans="1:26" ht="15.75" customHeight="1">
      <c r="A334" s="351"/>
      <c r="B334" s="351"/>
      <c r="C334" s="351"/>
      <c r="D334" s="351"/>
      <c r="E334" s="351"/>
      <c r="F334" s="351"/>
      <c r="G334" s="351"/>
      <c r="H334" s="351"/>
      <c r="I334" s="351"/>
      <c r="J334" s="351"/>
      <c r="K334" s="351"/>
      <c r="L334" s="351"/>
      <c r="M334" s="351"/>
      <c r="N334" s="351"/>
      <c r="O334" s="272"/>
      <c r="P334" s="272"/>
      <c r="Q334" s="272"/>
      <c r="R334" s="272"/>
      <c r="S334" s="272"/>
      <c r="T334" s="272"/>
      <c r="U334" s="272"/>
      <c r="V334" s="272"/>
      <c r="W334" s="272"/>
      <c r="X334" s="272"/>
      <c r="Y334" s="272"/>
      <c r="Z334" s="272"/>
    </row>
    <row r="335" spans="1:26" ht="15.75" customHeight="1">
      <c r="A335" s="351"/>
      <c r="B335" s="351"/>
      <c r="C335" s="351"/>
      <c r="D335" s="351"/>
      <c r="E335" s="351"/>
      <c r="F335" s="351"/>
      <c r="G335" s="351"/>
      <c r="H335" s="351"/>
      <c r="I335" s="351"/>
      <c r="J335" s="351"/>
      <c r="K335" s="351"/>
      <c r="L335" s="351"/>
      <c r="M335" s="351"/>
      <c r="N335" s="351"/>
      <c r="O335" s="272"/>
      <c r="P335" s="272"/>
      <c r="Q335" s="272"/>
      <c r="R335" s="272"/>
      <c r="S335" s="272"/>
      <c r="T335" s="272"/>
      <c r="U335" s="272"/>
      <c r="V335" s="272"/>
      <c r="W335" s="272"/>
      <c r="X335" s="272"/>
      <c r="Y335" s="272"/>
      <c r="Z335" s="272"/>
    </row>
    <row r="336" spans="1:26" ht="15.75" customHeight="1">
      <c r="A336" s="351"/>
      <c r="B336" s="351"/>
      <c r="C336" s="351"/>
      <c r="D336" s="351"/>
      <c r="E336" s="351"/>
      <c r="F336" s="351"/>
      <c r="G336" s="351"/>
      <c r="H336" s="351"/>
      <c r="I336" s="351"/>
      <c r="J336" s="351"/>
      <c r="K336" s="351"/>
      <c r="L336" s="351"/>
      <c r="M336" s="351"/>
      <c r="N336" s="351"/>
      <c r="O336" s="272"/>
      <c r="P336" s="272"/>
      <c r="Q336" s="272"/>
      <c r="R336" s="272"/>
      <c r="S336" s="272"/>
      <c r="T336" s="272"/>
      <c r="U336" s="272"/>
      <c r="V336" s="272"/>
      <c r="W336" s="272"/>
      <c r="X336" s="272"/>
      <c r="Y336" s="272"/>
      <c r="Z336" s="272"/>
    </row>
    <row r="337" spans="1:26" ht="15.75" customHeight="1">
      <c r="A337" s="351"/>
      <c r="B337" s="351"/>
      <c r="C337" s="351"/>
      <c r="D337" s="351"/>
      <c r="E337" s="351"/>
      <c r="F337" s="351"/>
      <c r="G337" s="351"/>
      <c r="H337" s="351"/>
      <c r="I337" s="351"/>
      <c r="J337" s="351"/>
      <c r="K337" s="351"/>
      <c r="L337" s="351"/>
      <c r="M337" s="351"/>
      <c r="N337" s="351"/>
      <c r="O337" s="272"/>
      <c r="P337" s="272"/>
      <c r="Q337" s="272"/>
      <c r="R337" s="272"/>
      <c r="S337" s="272"/>
      <c r="T337" s="272"/>
      <c r="U337" s="272"/>
      <c r="V337" s="272"/>
      <c r="W337" s="272"/>
      <c r="X337" s="272"/>
      <c r="Y337" s="272"/>
      <c r="Z337" s="272"/>
    </row>
    <row r="338" spans="1:26" ht="15.75" customHeight="1">
      <c r="A338" s="351"/>
      <c r="B338" s="351"/>
      <c r="C338" s="351"/>
      <c r="D338" s="351"/>
      <c r="E338" s="351"/>
      <c r="F338" s="351"/>
      <c r="G338" s="351"/>
      <c r="H338" s="351"/>
      <c r="I338" s="351"/>
      <c r="J338" s="351"/>
      <c r="K338" s="351"/>
      <c r="L338" s="351"/>
      <c r="M338" s="351"/>
      <c r="N338" s="351"/>
      <c r="O338" s="272"/>
      <c r="P338" s="272"/>
      <c r="Q338" s="272"/>
      <c r="R338" s="272"/>
      <c r="S338" s="272"/>
      <c r="T338" s="272"/>
      <c r="U338" s="272"/>
      <c r="V338" s="272"/>
      <c r="W338" s="272"/>
      <c r="X338" s="272"/>
      <c r="Y338" s="272"/>
      <c r="Z338" s="272"/>
    </row>
    <row r="339" spans="1:26" ht="15.75" customHeight="1">
      <c r="A339" s="351"/>
      <c r="B339" s="351"/>
      <c r="C339" s="351"/>
      <c r="D339" s="351"/>
      <c r="E339" s="351"/>
      <c r="F339" s="351"/>
      <c r="G339" s="351"/>
      <c r="H339" s="351"/>
      <c r="I339" s="351"/>
      <c r="J339" s="351"/>
      <c r="K339" s="351"/>
      <c r="L339" s="351"/>
      <c r="M339" s="351"/>
      <c r="N339" s="351"/>
      <c r="O339" s="272"/>
      <c r="P339" s="272"/>
      <c r="Q339" s="272"/>
      <c r="R339" s="272"/>
      <c r="S339" s="272"/>
      <c r="T339" s="272"/>
      <c r="U339" s="272"/>
      <c r="V339" s="272"/>
      <c r="W339" s="272"/>
      <c r="X339" s="272"/>
      <c r="Y339" s="272"/>
      <c r="Z339" s="272"/>
    </row>
    <row r="340" spans="1:26" ht="15.75" customHeight="1">
      <c r="A340" s="351"/>
      <c r="B340" s="351"/>
      <c r="C340" s="351"/>
      <c r="D340" s="351"/>
      <c r="E340" s="351"/>
      <c r="F340" s="351"/>
      <c r="G340" s="351"/>
      <c r="H340" s="351"/>
      <c r="I340" s="351"/>
      <c r="J340" s="351"/>
      <c r="K340" s="351"/>
      <c r="L340" s="351"/>
      <c r="M340" s="351"/>
      <c r="N340" s="351"/>
      <c r="O340" s="272"/>
      <c r="P340" s="272"/>
      <c r="Q340" s="272"/>
      <c r="R340" s="272"/>
      <c r="S340" s="272"/>
      <c r="T340" s="272"/>
      <c r="U340" s="272"/>
      <c r="V340" s="272"/>
      <c r="W340" s="272"/>
      <c r="X340" s="272"/>
      <c r="Y340" s="272"/>
      <c r="Z340" s="272"/>
    </row>
    <row r="341" spans="1:26" ht="15.75" customHeight="1">
      <c r="A341" s="351"/>
      <c r="B341" s="351"/>
      <c r="C341" s="351"/>
      <c r="D341" s="351"/>
      <c r="E341" s="351"/>
      <c r="F341" s="351"/>
      <c r="G341" s="351"/>
      <c r="H341" s="351"/>
      <c r="I341" s="351"/>
      <c r="J341" s="351"/>
      <c r="K341" s="351"/>
      <c r="L341" s="351"/>
      <c r="M341" s="351"/>
      <c r="N341" s="351"/>
      <c r="O341" s="272"/>
      <c r="P341" s="272"/>
      <c r="Q341" s="272"/>
      <c r="R341" s="272"/>
      <c r="S341" s="272"/>
      <c r="T341" s="272"/>
      <c r="U341" s="272"/>
      <c r="V341" s="272"/>
      <c r="W341" s="272"/>
      <c r="X341" s="272"/>
      <c r="Y341" s="272"/>
      <c r="Z341" s="272"/>
    </row>
    <row r="342" spans="1:26" ht="15.75" customHeight="1">
      <c r="A342" s="351"/>
      <c r="B342" s="351"/>
      <c r="C342" s="351"/>
      <c r="D342" s="351"/>
      <c r="E342" s="351"/>
      <c r="F342" s="351"/>
      <c r="G342" s="351"/>
      <c r="H342" s="351"/>
      <c r="I342" s="351"/>
      <c r="J342" s="351"/>
      <c r="K342" s="351"/>
      <c r="L342" s="351"/>
      <c r="M342" s="351"/>
      <c r="N342" s="351"/>
      <c r="O342" s="272"/>
      <c r="P342" s="272"/>
      <c r="Q342" s="272"/>
      <c r="R342" s="272"/>
      <c r="S342" s="272"/>
      <c r="T342" s="272"/>
      <c r="U342" s="272"/>
      <c r="V342" s="272"/>
      <c r="W342" s="272"/>
      <c r="X342" s="272"/>
      <c r="Y342" s="272"/>
      <c r="Z342" s="272"/>
    </row>
    <row r="343" spans="1:26" ht="15.75" customHeight="1">
      <c r="A343" s="351"/>
      <c r="B343" s="351"/>
      <c r="C343" s="351"/>
      <c r="D343" s="351"/>
      <c r="E343" s="351"/>
      <c r="F343" s="351"/>
      <c r="G343" s="351"/>
      <c r="H343" s="351"/>
      <c r="I343" s="351"/>
      <c r="J343" s="351"/>
      <c r="K343" s="351"/>
      <c r="L343" s="351"/>
      <c r="M343" s="351"/>
      <c r="N343" s="351"/>
      <c r="O343" s="272"/>
      <c r="P343" s="272"/>
      <c r="Q343" s="272"/>
      <c r="R343" s="272"/>
      <c r="S343" s="272"/>
      <c r="T343" s="272"/>
      <c r="U343" s="272"/>
      <c r="V343" s="272"/>
      <c r="W343" s="272"/>
      <c r="X343" s="272"/>
      <c r="Y343" s="272"/>
      <c r="Z343" s="272"/>
    </row>
    <row r="344" spans="1:26" ht="15.75" customHeight="1">
      <c r="A344" s="351"/>
      <c r="B344" s="351"/>
      <c r="C344" s="351"/>
      <c r="D344" s="351"/>
      <c r="E344" s="351"/>
      <c r="F344" s="351"/>
      <c r="G344" s="351"/>
      <c r="H344" s="351"/>
      <c r="I344" s="351"/>
      <c r="J344" s="351"/>
      <c r="K344" s="351"/>
      <c r="L344" s="351"/>
      <c r="M344" s="351"/>
      <c r="N344" s="351"/>
      <c r="O344" s="272"/>
      <c r="P344" s="272"/>
      <c r="Q344" s="272"/>
      <c r="R344" s="272"/>
      <c r="S344" s="272"/>
      <c r="T344" s="272"/>
      <c r="U344" s="272"/>
      <c r="V344" s="272"/>
      <c r="W344" s="272"/>
      <c r="X344" s="272"/>
      <c r="Y344" s="272"/>
      <c r="Z344" s="272"/>
    </row>
    <row r="345" spans="1:26" ht="15.75" customHeight="1">
      <c r="A345" s="351"/>
      <c r="B345" s="351"/>
      <c r="C345" s="351"/>
      <c r="D345" s="351"/>
      <c r="E345" s="351"/>
      <c r="F345" s="351"/>
      <c r="G345" s="351"/>
      <c r="H345" s="351"/>
      <c r="I345" s="351"/>
      <c r="J345" s="351"/>
      <c r="K345" s="351"/>
      <c r="L345" s="351"/>
      <c r="M345" s="351"/>
      <c r="N345" s="351"/>
      <c r="O345" s="272"/>
      <c r="P345" s="272"/>
      <c r="Q345" s="272"/>
      <c r="R345" s="272"/>
      <c r="S345" s="272"/>
      <c r="T345" s="272"/>
      <c r="U345" s="272"/>
      <c r="V345" s="272"/>
      <c r="W345" s="272"/>
      <c r="X345" s="272"/>
      <c r="Y345" s="272"/>
      <c r="Z345" s="272"/>
    </row>
    <row r="346" spans="1:26" ht="15.75" customHeight="1">
      <c r="A346" s="351"/>
      <c r="B346" s="351"/>
      <c r="C346" s="351"/>
      <c r="D346" s="351"/>
      <c r="E346" s="351"/>
      <c r="F346" s="351"/>
      <c r="G346" s="351"/>
      <c r="H346" s="351"/>
      <c r="I346" s="351"/>
      <c r="J346" s="351"/>
      <c r="K346" s="351"/>
      <c r="L346" s="351"/>
      <c r="M346" s="351"/>
      <c r="N346" s="351"/>
      <c r="O346" s="272"/>
      <c r="P346" s="272"/>
      <c r="Q346" s="272"/>
      <c r="R346" s="272"/>
      <c r="S346" s="272"/>
      <c r="T346" s="272"/>
      <c r="U346" s="272"/>
      <c r="V346" s="272"/>
      <c r="W346" s="272"/>
      <c r="X346" s="272"/>
      <c r="Y346" s="272"/>
      <c r="Z346" s="272"/>
    </row>
    <row r="347" spans="1:26" ht="15.75" customHeight="1">
      <c r="A347" s="351"/>
      <c r="B347" s="351"/>
      <c r="C347" s="351"/>
      <c r="D347" s="351"/>
      <c r="E347" s="351"/>
      <c r="F347" s="351"/>
      <c r="G347" s="351"/>
      <c r="H347" s="351"/>
      <c r="I347" s="351"/>
      <c r="J347" s="351"/>
      <c r="K347" s="351"/>
      <c r="L347" s="351"/>
      <c r="M347" s="351"/>
      <c r="N347" s="351"/>
      <c r="O347" s="272"/>
      <c r="P347" s="272"/>
      <c r="Q347" s="272"/>
      <c r="R347" s="272"/>
      <c r="S347" s="272"/>
      <c r="T347" s="272"/>
      <c r="U347" s="272"/>
      <c r="V347" s="272"/>
      <c r="W347" s="272"/>
      <c r="X347" s="272"/>
      <c r="Y347" s="272"/>
      <c r="Z347" s="272"/>
    </row>
    <row r="348" spans="1:26" ht="15.75" customHeight="1">
      <c r="A348" s="351"/>
      <c r="B348" s="351"/>
      <c r="C348" s="351"/>
      <c r="D348" s="351"/>
      <c r="E348" s="351"/>
      <c r="F348" s="351"/>
      <c r="G348" s="351"/>
      <c r="H348" s="351"/>
      <c r="I348" s="351"/>
      <c r="J348" s="351"/>
      <c r="K348" s="351"/>
      <c r="L348" s="351"/>
      <c r="M348" s="351"/>
      <c r="N348" s="351"/>
      <c r="O348" s="272"/>
      <c r="P348" s="272"/>
      <c r="Q348" s="272"/>
      <c r="R348" s="272"/>
      <c r="S348" s="272"/>
      <c r="T348" s="272"/>
      <c r="U348" s="272"/>
      <c r="V348" s="272"/>
      <c r="W348" s="272"/>
      <c r="X348" s="272"/>
      <c r="Y348" s="272"/>
      <c r="Z348" s="272"/>
    </row>
    <row r="349" spans="1:26" ht="15.75" customHeight="1">
      <c r="A349" s="351"/>
      <c r="B349" s="351"/>
      <c r="C349" s="351"/>
      <c r="D349" s="351"/>
      <c r="E349" s="351"/>
      <c r="F349" s="351"/>
      <c r="G349" s="351"/>
      <c r="H349" s="351"/>
      <c r="I349" s="351"/>
      <c r="J349" s="351"/>
      <c r="K349" s="351"/>
      <c r="L349" s="351"/>
      <c r="M349" s="351"/>
      <c r="N349" s="351"/>
      <c r="O349" s="272"/>
      <c r="P349" s="272"/>
      <c r="Q349" s="272"/>
      <c r="R349" s="272"/>
      <c r="S349" s="272"/>
      <c r="T349" s="272"/>
      <c r="U349" s="272"/>
      <c r="V349" s="272"/>
      <c r="W349" s="272"/>
      <c r="X349" s="272"/>
      <c r="Y349" s="272"/>
      <c r="Z349" s="272"/>
    </row>
    <row r="350" spans="1:26" ht="15.75" customHeight="1">
      <c r="A350" s="351"/>
      <c r="B350" s="351"/>
      <c r="C350" s="351"/>
      <c r="D350" s="351"/>
      <c r="E350" s="351"/>
      <c r="F350" s="351"/>
      <c r="G350" s="351"/>
      <c r="H350" s="351"/>
      <c r="I350" s="351"/>
      <c r="J350" s="351"/>
      <c r="K350" s="351"/>
      <c r="L350" s="351"/>
      <c r="M350" s="351"/>
      <c r="N350" s="351"/>
      <c r="O350" s="272"/>
      <c r="P350" s="272"/>
      <c r="Q350" s="272"/>
      <c r="R350" s="272"/>
      <c r="S350" s="272"/>
      <c r="T350" s="272"/>
      <c r="U350" s="272"/>
      <c r="V350" s="272"/>
      <c r="W350" s="272"/>
      <c r="X350" s="272"/>
      <c r="Y350" s="272"/>
      <c r="Z350" s="272"/>
    </row>
    <row r="351" spans="1:26" ht="15.75" customHeight="1">
      <c r="A351" s="351"/>
      <c r="B351" s="351"/>
      <c r="C351" s="351"/>
      <c r="D351" s="351"/>
      <c r="E351" s="351"/>
      <c r="F351" s="351"/>
      <c r="G351" s="351"/>
      <c r="H351" s="351"/>
      <c r="I351" s="351"/>
      <c r="J351" s="351"/>
      <c r="K351" s="351"/>
      <c r="L351" s="351"/>
      <c r="M351" s="351"/>
      <c r="N351" s="351"/>
      <c r="O351" s="272"/>
      <c r="P351" s="272"/>
      <c r="Q351" s="272"/>
      <c r="R351" s="272"/>
      <c r="S351" s="272"/>
      <c r="T351" s="272"/>
      <c r="U351" s="272"/>
      <c r="V351" s="272"/>
      <c r="W351" s="272"/>
      <c r="X351" s="272"/>
      <c r="Y351" s="272"/>
      <c r="Z351" s="272"/>
    </row>
    <row r="352" spans="1:26" ht="15.75" customHeight="1">
      <c r="A352" s="351"/>
      <c r="B352" s="351"/>
      <c r="C352" s="351"/>
      <c r="D352" s="351"/>
      <c r="E352" s="351"/>
      <c r="F352" s="351"/>
      <c r="G352" s="351"/>
      <c r="H352" s="351"/>
      <c r="I352" s="351"/>
      <c r="J352" s="351"/>
      <c r="K352" s="351"/>
      <c r="L352" s="351"/>
      <c r="M352" s="351"/>
      <c r="N352" s="351"/>
      <c r="O352" s="272"/>
      <c r="P352" s="272"/>
      <c r="Q352" s="272"/>
      <c r="R352" s="272"/>
      <c r="S352" s="272"/>
      <c r="T352" s="272"/>
      <c r="U352" s="272"/>
      <c r="V352" s="272"/>
      <c r="W352" s="272"/>
      <c r="X352" s="272"/>
      <c r="Y352" s="272"/>
      <c r="Z352" s="272"/>
    </row>
    <row r="353" spans="1:26" ht="15.75" customHeight="1">
      <c r="A353" s="351"/>
      <c r="B353" s="351"/>
      <c r="C353" s="351"/>
      <c r="D353" s="351"/>
      <c r="E353" s="351"/>
      <c r="F353" s="351"/>
      <c r="G353" s="351"/>
      <c r="H353" s="351"/>
      <c r="I353" s="351"/>
      <c r="J353" s="351"/>
      <c r="K353" s="351"/>
      <c r="L353" s="351"/>
      <c r="M353" s="351"/>
      <c r="N353" s="351"/>
      <c r="O353" s="272"/>
      <c r="P353" s="272"/>
      <c r="Q353" s="272"/>
      <c r="R353" s="272"/>
      <c r="S353" s="272"/>
      <c r="T353" s="272"/>
      <c r="U353" s="272"/>
      <c r="V353" s="272"/>
      <c r="W353" s="272"/>
      <c r="X353" s="272"/>
      <c r="Y353" s="272"/>
      <c r="Z353" s="272"/>
    </row>
    <row r="354" spans="1:26" ht="15.75" customHeight="1">
      <c r="A354" s="351"/>
      <c r="B354" s="351"/>
      <c r="C354" s="351"/>
      <c r="D354" s="351"/>
      <c r="E354" s="351"/>
      <c r="F354" s="351"/>
      <c r="G354" s="351"/>
      <c r="H354" s="351"/>
      <c r="I354" s="351"/>
      <c r="J354" s="351"/>
      <c r="K354" s="351"/>
      <c r="L354" s="351"/>
      <c r="M354" s="351"/>
      <c r="N354" s="351"/>
      <c r="O354" s="272"/>
      <c r="P354" s="272"/>
      <c r="Q354" s="272"/>
      <c r="R354" s="272"/>
      <c r="S354" s="272"/>
      <c r="T354" s="272"/>
      <c r="U354" s="272"/>
      <c r="V354" s="272"/>
      <c r="W354" s="272"/>
      <c r="X354" s="272"/>
      <c r="Y354" s="272"/>
      <c r="Z354" s="272"/>
    </row>
    <row r="355" spans="1:26" ht="15.75" customHeight="1">
      <c r="A355" s="351"/>
      <c r="B355" s="351"/>
      <c r="C355" s="351"/>
      <c r="D355" s="351"/>
      <c r="E355" s="351"/>
      <c r="F355" s="351"/>
      <c r="G355" s="351"/>
      <c r="H355" s="351"/>
      <c r="I355" s="351"/>
      <c r="J355" s="351"/>
      <c r="K355" s="351"/>
      <c r="L355" s="351"/>
      <c r="M355" s="351"/>
      <c r="N355" s="351"/>
      <c r="O355" s="272"/>
      <c r="P355" s="272"/>
      <c r="Q355" s="272"/>
      <c r="R355" s="272"/>
      <c r="S355" s="272"/>
      <c r="T355" s="272"/>
      <c r="U355" s="272"/>
      <c r="V355" s="272"/>
      <c r="W355" s="272"/>
      <c r="X355" s="272"/>
      <c r="Y355" s="272"/>
      <c r="Z355" s="272"/>
    </row>
    <row r="356" spans="1:26" ht="15.75" customHeight="1">
      <c r="A356" s="351"/>
      <c r="B356" s="351"/>
      <c r="C356" s="351"/>
      <c r="D356" s="351"/>
      <c r="E356" s="351"/>
      <c r="F356" s="351"/>
      <c r="G356" s="351"/>
      <c r="H356" s="351"/>
      <c r="I356" s="351"/>
      <c r="J356" s="351"/>
      <c r="K356" s="351"/>
      <c r="L356" s="351"/>
      <c r="M356" s="351"/>
      <c r="N356" s="351"/>
      <c r="O356" s="272"/>
      <c r="P356" s="272"/>
      <c r="Q356" s="272"/>
      <c r="R356" s="272"/>
      <c r="S356" s="272"/>
      <c r="T356" s="272"/>
      <c r="U356" s="272"/>
      <c r="V356" s="272"/>
      <c r="W356" s="272"/>
      <c r="X356" s="272"/>
      <c r="Y356" s="272"/>
      <c r="Z356" s="272"/>
    </row>
    <row r="357" spans="1:26" ht="15.75" customHeight="1">
      <c r="A357" s="351"/>
      <c r="B357" s="351"/>
      <c r="C357" s="351"/>
      <c r="D357" s="351"/>
      <c r="E357" s="351"/>
      <c r="F357" s="351"/>
      <c r="G357" s="351"/>
      <c r="H357" s="351"/>
      <c r="I357" s="351"/>
      <c r="J357" s="351"/>
      <c r="K357" s="351"/>
      <c r="L357" s="351"/>
      <c r="M357" s="351"/>
      <c r="N357" s="351"/>
      <c r="O357" s="272"/>
      <c r="P357" s="272"/>
      <c r="Q357" s="272"/>
      <c r="R357" s="272"/>
      <c r="S357" s="272"/>
      <c r="T357" s="272"/>
      <c r="U357" s="272"/>
      <c r="V357" s="272"/>
      <c r="W357" s="272"/>
      <c r="X357" s="272"/>
      <c r="Y357" s="272"/>
      <c r="Z357" s="272"/>
    </row>
    <row r="358" spans="1:26" ht="15.75" customHeight="1">
      <c r="A358" s="351"/>
      <c r="B358" s="351"/>
      <c r="C358" s="351"/>
      <c r="D358" s="351"/>
      <c r="E358" s="351"/>
      <c r="F358" s="351"/>
      <c r="G358" s="351"/>
      <c r="H358" s="351"/>
      <c r="I358" s="351"/>
      <c r="J358" s="351"/>
      <c r="K358" s="351"/>
      <c r="L358" s="351"/>
      <c r="M358" s="351"/>
      <c r="N358" s="351"/>
      <c r="O358" s="272"/>
      <c r="P358" s="272"/>
      <c r="Q358" s="272"/>
      <c r="R358" s="272"/>
      <c r="S358" s="272"/>
      <c r="T358" s="272"/>
      <c r="U358" s="272"/>
      <c r="V358" s="272"/>
      <c r="W358" s="272"/>
      <c r="X358" s="272"/>
      <c r="Y358" s="272"/>
      <c r="Z358" s="272"/>
    </row>
    <row r="359" spans="1:26" ht="15.75" customHeight="1">
      <c r="A359" s="351"/>
      <c r="B359" s="351"/>
      <c r="C359" s="351"/>
      <c r="D359" s="351"/>
      <c r="E359" s="351"/>
      <c r="F359" s="351"/>
      <c r="G359" s="351"/>
      <c r="H359" s="351"/>
      <c r="I359" s="351"/>
      <c r="J359" s="351"/>
      <c r="K359" s="351"/>
      <c r="L359" s="351"/>
      <c r="M359" s="351"/>
      <c r="N359" s="351"/>
      <c r="O359" s="272"/>
      <c r="P359" s="272"/>
      <c r="Q359" s="272"/>
      <c r="R359" s="272"/>
      <c r="S359" s="272"/>
      <c r="T359" s="272"/>
      <c r="U359" s="272"/>
      <c r="V359" s="272"/>
      <c r="W359" s="272"/>
      <c r="X359" s="272"/>
      <c r="Y359" s="272"/>
      <c r="Z359" s="272"/>
    </row>
    <row r="360" spans="1:26" ht="15.75" customHeight="1">
      <c r="A360" s="351"/>
      <c r="B360" s="351"/>
      <c r="C360" s="351"/>
      <c r="D360" s="351"/>
      <c r="E360" s="351"/>
      <c r="F360" s="351"/>
      <c r="G360" s="351"/>
      <c r="H360" s="351"/>
      <c r="I360" s="351"/>
      <c r="J360" s="351"/>
      <c r="K360" s="351"/>
      <c r="L360" s="351"/>
      <c r="M360" s="351"/>
      <c r="N360" s="351"/>
      <c r="O360" s="272"/>
      <c r="P360" s="272"/>
      <c r="Q360" s="272"/>
      <c r="R360" s="272"/>
      <c r="S360" s="272"/>
      <c r="T360" s="272"/>
      <c r="U360" s="272"/>
      <c r="V360" s="272"/>
      <c r="W360" s="272"/>
      <c r="X360" s="272"/>
      <c r="Y360" s="272"/>
      <c r="Z360" s="272"/>
    </row>
    <row r="361" spans="1:26" ht="15.75" customHeight="1">
      <c r="A361" s="351"/>
      <c r="B361" s="351"/>
      <c r="C361" s="351"/>
      <c r="D361" s="351"/>
      <c r="E361" s="351"/>
      <c r="F361" s="351"/>
      <c r="G361" s="351"/>
      <c r="H361" s="351"/>
      <c r="I361" s="351"/>
      <c r="J361" s="351"/>
      <c r="K361" s="351"/>
      <c r="L361" s="351"/>
      <c r="M361" s="351"/>
      <c r="N361" s="351"/>
      <c r="O361" s="272"/>
      <c r="P361" s="272"/>
      <c r="Q361" s="272"/>
      <c r="R361" s="272"/>
      <c r="S361" s="272"/>
      <c r="T361" s="272"/>
      <c r="U361" s="272"/>
      <c r="V361" s="272"/>
      <c r="W361" s="272"/>
      <c r="X361" s="272"/>
      <c r="Y361" s="272"/>
      <c r="Z361" s="272"/>
    </row>
    <row r="362" spans="1:26" ht="15.75" customHeight="1">
      <c r="A362" s="351"/>
      <c r="B362" s="351"/>
      <c r="C362" s="351"/>
      <c r="D362" s="351"/>
      <c r="E362" s="351"/>
      <c r="F362" s="351"/>
      <c r="G362" s="351"/>
      <c r="H362" s="351"/>
      <c r="I362" s="351"/>
      <c r="J362" s="351"/>
      <c r="K362" s="351"/>
      <c r="L362" s="351"/>
      <c r="M362" s="351"/>
      <c r="N362" s="351"/>
      <c r="O362" s="272"/>
      <c r="P362" s="272"/>
      <c r="Q362" s="272"/>
      <c r="R362" s="272"/>
      <c r="S362" s="272"/>
      <c r="T362" s="272"/>
      <c r="U362" s="272"/>
      <c r="V362" s="272"/>
      <c r="W362" s="272"/>
      <c r="X362" s="272"/>
      <c r="Y362" s="272"/>
      <c r="Z362" s="272"/>
    </row>
    <row r="363" spans="1:26" ht="15.75" customHeight="1">
      <c r="A363" s="351"/>
      <c r="B363" s="351"/>
      <c r="C363" s="351"/>
      <c r="D363" s="351"/>
      <c r="E363" s="351"/>
      <c r="F363" s="351"/>
      <c r="G363" s="351"/>
      <c r="H363" s="351"/>
      <c r="I363" s="351"/>
      <c r="J363" s="351"/>
      <c r="K363" s="351"/>
      <c r="L363" s="351"/>
      <c r="M363" s="351"/>
      <c r="N363" s="351"/>
      <c r="O363" s="272"/>
      <c r="P363" s="272"/>
      <c r="Q363" s="272"/>
      <c r="R363" s="272"/>
      <c r="S363" s="272"/>
      <c r="T363" s="272"/>
      <c r="U363" s="272"/>
      <c r="V363" s="272"/>
      <c r="W363" s="272"/>
      <c r="X363" s="272"/>
      <c r="Y363" s="272"/>
      <c r="Z363" s="272"/>
    </row>
    <row r="364" spans="1:26" ht="15.75" customHeight="1">
      <c r="A364" s="351"/>
      <c r="B364" s="351"/>
      <c r="C364" s="351"/>
      <c r="D364" s="351"/>
      <c r="E364" s="351"/>
      <c r="F364" s="351"/>
      <c r="G364" s="351"/>
      <c r="H364" s="351"/>
      <c r="I364" s="351"/>
      <c r="J364" s="351"/>
      <c r="K364" s="351"/>
      <c r="L364" s="351"/>
      <c r="M364" s="351"/>
      <c r="N364" s="351"/>
      <c r="O364" s="272"/>
      <c r="P364" s="272"/>
      <c r="Q364" s="272"/>
      <c r="R364" s="272"/>
      <c r="S364" s="272"/>
      <c r="T364" s="272"/>
      <c r="U364" s="272"/>
      <c r="V364" s="272"/>
      <c r="W364" s="272"/>
      <c r="X364" s="272"/>
      <c r="Y364" s="272"/>
      <c r="Z364" s="272"/>
    </row>
    <row r="365" spans="1:26" ht="15.75" customHeight="1">
      <c r="A365" s="351"/>
      <c r="B365" s="351"/>
      <c r="C365" s="351"/>
      <c r="D365" s="351"/>
      <c r="E365" s="351"/>
      <c r="F365" s="351"/>
      <c r="G365" s="351"/>
      <c r="H365" s="351"/>
      <c r="I365" s="351"/>
      <c r="J365" s="351"/>
      <c r="K365" s="351"/>
      <c r="L365" s="351"/>
      <c r="M365" s="351"/>
      <c r="N365" s="351"/>
      <c r="O365" s="272"/>
      <c r="P365" s="272"/>
      <c r="Q365" s="272"/>
      <c r="R365" s="272"/>
      <c r="S365" s="272"/>
      <c r="T365" s="272"/>
      <c r="U365" s="272"/>
      <c r="V365" s="272"/>
      <c r="W365" s="272"/>
      <c r="X365" s="272"/>
      <c r="Y365" s="272"/>
      <c r="Z365" s="272"/>
    </row>
    <row r="366" spans="1:26" ht="15.75" customHeight="1">
      <c r="A366" s="351"/>
      <c r="B366" s="351"/>
      <c r="C366" s="351"/>
      <c r="D366" s="351"/>
      <c r="E366" s="351"/>
      <c r="F366" s="351"/>
      <c r="G366" s="351"/>
      <c r="H366" s="351"/>
      <c r="I366" s="351"/>
      <c r="J366" s="351"/>
      <c r="K366" s="351"/>
      <c r="L366" s="351"/>
      <c r="M366" s="351"/>
      <c r="N366" s="351"/>
      <c r="O366" s="272"/>
      <c r="P366" s="272"/>
      <c r="Q366" s="272"/>
      <c r="R366" s="272"/>
      <c r="S366" s="272"/>
      <c r="T366" s="272"/>
      <c r="U366" s="272"/>
      <c r="V366" s="272"/>
      <c r="W366" s="272"/>
      <c r="X366" s="272"/>
      <c r="Y366" s="272"/>
      <c r="Z366" s="272"/>
    </row>
    <row r="367" spans="1:26" ht="15.75" customHeight="1">
      <c r="A367" s="351"/>
      <c r="B367" s="351"/>
      <c r="C367" s="351"/>
      <c r="D367" s="351"/>
      <c r="E367" s="351"/>
      <c r="F367" s="351"/>
      <c r="G367" s="351"/>
      <c r="H367" s="351"/>
      <c r="I367" s="351"/>
      <c r="J367" s="351"/>
      <c r="K367" s="351"/>
      <c r="L367" s="351"/>
      <c r="M367" s="351"/>
      <c r="N367" s="351"/>
      <c r="O367" s="272"/>
      <c r="P367" s="272"/>
      <c r="Q367" s="272"/>
      <c r="R367" s="272"/>
      <c r="S367" s="272"/>
      <c r="T367" s="272"/>
      <c r="U367" s="272"/>
      <c r="V367" s="272"/>
      <c r="W367" s="272"/>
      <c r="X367" s="272"/>
      <c r="Y367" s="272"/>
      <c r="Z367" s="272"/>
    </row>
    <row r="368" spans="1:26" ht="15.75" customHeight="1">
      <c r="A368" s="351"/>
      <c r="B368" s="351"/>
      <c r="C368" s="351"/>
      <c r="D368" s="351"/>
      <c r="E368" s="351"/>
      <c r="F368" s="351"/>
      <c r="G368" s="351"/>
      <c r="H368" s="351"/>
      <c r="I368" s="351"/>
      <c r="J368" s="351"/>
      <c r="K368" s="351"/>
      <c r="L368" s="351"/>
      <c r="M368" s="351"/>
      <c r="N368" s="351"/>
      <c r="O368" s="272"/>
      <c r="P368" s="272"/>
      <c r="Q368" s="272"/>
      <c r="R368" s="272"/>
      <c r="S368" s="272"/>
      <c r="T368" s="272"/>
      <c r="U368" s="272"/>
      <c r="V368" s="272"/>
      <c r="W368" s="272"/>
      <c r="X368" s="272"/>
      <c r="Y368" s="272"/>
      <c r="Z368" s="272"/>
    </row>
    <row r="369" spans="1:26" ht="15.75" customHeight="1">
      <c r="A369" s="351"/>
      <c r="B369" s="351"/>
      <c r="C369" s="351"/>
      <c r="D369" s="351"/>
      <c r="E369" s="351"/>
      <c r="F369" s="351"/>
      <c r="G369" s="351"/>
      <c r="H369" s="351"/>
      <c r="I369" s="351"/>
      <c r="J369" s="351"/>
      <c r="K369" s="351"/>
      <c r="L369" s="351"/>
      <c r="M369" s="351"/>
      <c r="N369" s="351"/>
      <c r="O369" s="272"/>
      <c r="P369" s="272"/>
      <c r="Q369" s="272"/>
      <c r="R369" s="272"/>
      <c r="S369" s="272"/>
      <c r="T369" s="272"/>
      <c r="U369" s="272"/>
      <c r="V369" s="272"/>
      <c r="W369" s="272"/>
      <c r="X369" s="272"/>
      <c r="Y369" s="272"/>
      <c r="Z369" s="272"/>
    </row>
    <row r="370" spans="1:26" ht="15.75" customHeight="1">
      <c r="A370" s="351"/>
      <c r="B370" s="351"/>
      <c r="C370" s="351"/>
      <c r="D370" s="351"/>
      <c r="E370" s="351"/>
      <c r="F370" s="351"/>
      <c r="G370" s="351"/>
      <c r="H370" s="351"/>
      <c r="I370" s="351"/>
      <c r="J370" s="351"/>
      <c r="K370" s="351"/>
      <c r="L370" s="351"/>
      <c r="M370" s="351"/>
      <c r="N370" s="351"/>
      <c r="O370" s="272"/>
      <c r="P370" s="272"/>
      <c r="Q370" s="272"/>
      <c r="R370" s="272"/>
      <c r="S370" s="272"/>
      <c r="T370" s="272"/>
      <c r="U370" s="272"/>
      <c r="V370" s="272"/>
      <c r="W370" s="272"/>
      <c r="X370" s="272"/>
      <c r="Y370" s="272"/>
      <c r="Z370" s="272"/>
    </row>
    <row r="371" spans="1:26" ht="15.75" customHeight="1">
      <c r="A371" s="351"/>
      <c r="B371" s="351"/>
      <c r="C371" s="351"/>
      <c r="D371" s="351"/>
      <c r="E371" s="351"/>
      <c r="F371" s="351"/>
      <c r="G371" s="351"/>
      <c r="H371" s="351"/>
      <c r="I371" s="351"/>
      <c r="J371" s="351"/>
      <c r="K371" s="351"/>
      <c r="L371" s="351"/>
      <c r="M371" s="351"/>
      <c r="N371" s="351"/>
      <c r="O371" s="272"/>
      <c r="P371" s="272"/>
      <c r="Q371" s="272"/>
      <c r="R371" s="272"/>
      <c r="S371" s="272"/>
      <c r="T371" s="272"/>
      <c r="U371" s="272"/>
      <c r="V371" s="272"/>
      <c r="W371" s="272"/>
      <c r="X371" s="272"/>
      <c r="Y371" s="272"/>
      <c r="Z371" s="272"/>
    </row>
    <row r="372" spans="1:26" ht="15.75" customHeight="1">
      <c r="A372" s="351"/>
      <c r="B372" s="351"/>
      <c r="C372" s="351"/>
      <c r="D372" s="351"/>
      <c r="E372" s="351"/>
      <c r="F372" s="351"/>
      <c r="G372" s="351"/>
      <c r="H372" s="351"/>
      <c r="I372" s="351"/>
      <c r="J372" s="351"/>
      <c r="K372" s="351"/>
      <c r="L372" s="351"/>
      <c r="M372" s="351"/>
      <c r="N372" s="351"/>
      <c r="O372" s="272"/>
      <c r="P372" s="272"/>
      <c r="Q372" s="272"/>
      <c r="R372" s="272"/>
      <c r="S372" s="272"/>
      <c r="T372" s="272"/>
      <c r="U372" s="272"/>
      <c r="V372" s="272"/>
      <c r="W372" s="272"/>
      <c r="X372" s="272"/>
      <c r="Y372" s="272"/>
      <c r="Z372" s="272"/>
    </row>
    <row r="373" spans="1:26" ht="15.75" customHeight="1">
      <c r="A373" s="351"/>
      <c r="B373" s="351"/>
      <c r="C373" s="351"/>
      <c r="D373" s="351"/>
      <c r="E373" s="351"/>
      <c r="F373" s="351"/>
      <c r="G373" s="351"/>
      <c r="H373" s="351"/>
      <c r="I373" s="351"/>
      <c r="J373" s="351"/>
      <c r="K373" s="351"/>
      <c r="L373" s="351"/>
      <c r="M373" s="351"/>
      <c r="N373" s="351"/>
      <c r="O373" s="272"/>
      <c r="P373" s="272"/>
      <c r="Q373" s="272"/>
      <c r="R373" s="272"/>
      <c r="S373" s="272"/>
      <c r="T373" s="272"/>
      <c r="U373" s="272"/>
      <c r="V373" s="272"/>
      <c r="W373" s="272"/>
      <c r="X373" s="272"/>
      <c r="Y373" s="272"/>
      <c r="Z373" s="272"/>
    </row>
    <row r="374" spans="1:26" ht="15.75" customHeight="1">
      <c r="A374" s="351"/>
      <c r="B374" s="351"/>
      <c r="C374" s="351"/>
      <c r="D374" s="351"/>
      <c r="E374" s="351"/>
      <c r="F374" s="351"/>
      <c r="G374" s="351"/>
      <c r="H374" s="351"/>
      <c r="I374" s="351"/>
      <c r="J374" s="351"/>
      <c r="K374" s="351"/>
      <c r="L374" s="351"/>
      <c r="M374" s="351"/>
      <c r="N374" s="351"/>
      <c r="O374" s="272"/>
      <c r="P374" s="272"/>
      <c r="Q374" s="272"/>
      <c r="R374" s="272"/>
      <c r="S374" s="272"/>
      <c r="T374" s="272"/>
      <c r="U374" s="272"/>
      <c r="V374" s="272"/>
      <c r="W374" s="272"/>
      <c r="X374" s="272"/>
      <c r="Y374" s="272"/>
      <c r="Z374" s="272"/>
    </row>
    <row r="375" spans="1:26" ht="15.75" customHeight="1">
      <c r="A375" s="351"/>
      <c r="B375" s="351"/>
      <c r="C375" s="351"/>
      <c r="D375" s="351"/>
      <c r="E375" s="351"/>
      <c r="F375" s="351"/>
      <c r="G375" s="351"/>
      <c r="H375" s="351"/>
      <c r="I375" s="351"/>
      <c r="J375" s="351"/>
      <c r="K375" s="351"/>
      <c r="L375" s="351"/>
      <c r="M375" s="351"/>
      <c r="N375" s="351"/>
      <c r="O375" s="272"/>
      <c r="P375" s="272"/>
      <c r="Q375" s="272"/>
      <c r="R375" s="272"/>
      <c r="S375" s="272"/>
      <c r="T375" s="272"/>
      <c r="U375" s="272"/>
      <c r="V375" s="272"/>
      <c r="W375" s="272"/>
      <c r="X375" s="272"/>
      <c r="Y375" s="272"/>
      <c r="Z375" s="272"/>
    </row>
    <row r="376" spans="1:26" ht="15.75" customHeight="1">
      <c r="A376" s="351"/>
      <c r="B376" s="351"/>
      <c r="C376" s="351"/>
      <c r="D376" s="351"/>
      <c r="E376" s="351"/>
      <c r="F376" s="351"/>
      <c r="G376" s="351"/>
      <c r="H376" s="351"/>
      <c r="I376" s="351"/>
      <c r="J376" s="351"/>
      <c r="K376" s="351"/>
      <c r="L376" s="351"/>
      <c r="M376" s="351"/>
      <c r="N376" s="351"/>
      <c r="O376" s="272"/>
      <c r="P376" s="272"/>
      <c r="Q376" s="272"/>
      <c r="R376" s="272"/>
      <c r="S376" s="272"/>
      <c r="T376" s="272"/>
      <c r="U376" s="272"/>
      <c r="V376" s="272"/>
      <c r="W376" s="272"/>
      <c r="X376" s="272"/>
      <c r="Y376" s="272"/>
      <c r="Z376" s="272"/>
    </row>
    <row r="377" spans="1:26" ht="15.75" customHeight="1">
      <c r="A377" s="351"/>
      <c r="B377" s="351"/>
      <c r="C377" s="351"/>
      <c r="D377" s="351"/>
      <c r="E377" s="351"/>
      <c r="F377" s="351"/>
      <c r="G377" s="351"/>
      <c r="H377" s="351"/>
      <c r="I377" s="351"/>
      <c r="J377" s="351"/>
      <c r="K377" s="351"/>
      <c r="L377" s="351"/>
      <c r="M377" s="351"/>
      <c r="N377" s="351"/>
      <c r="O377" s="272"/>
      <c r="P377" s="272"/>
      <c r="Q377" s="272"/>
      <c r="R377" s="272"/>
      <c r="S377" s="272"/>
      <c r="T377" s="272"/>
      <c r="U377" s="272"/>
      <c r="V377" s="272"/>
      <c r="W377" s="272"/>
      <c r="X377" s="272"/>
      <c r="Y377" s="272"/>
      <c r="Z377" s="272"/>
    </row>
    <row r="378" spans="1:26" ht="15.75" customHeight="1">
      <c r="A378" s="351"/>
      <c r="B378" s="351"/>
      <c r="C378" s="351"/>
      <c r="D378" s="351"/>
      <c r="E378" s="351"/>
      <c r="F378" s="351"/>
      <c r="G378" s="351"/>
      <c r="H378" s="351"/>
      <c r="I378" s="351"/>
      <c r="J378" s="351"/>
      <c r="K378" s="351"/>
      <c r="L378" s="351"/>
      <c r="M378" s="351"/>
      <c r="N378" s="351"/>
      <c r="O378" s="272"/>
      <c r="P378" s="272"/>
      <c r="Q378" s="272"/>
      <c r="R378" s="272"/>
      <c r="S378" s="272"/>
      <c r="T378" s="272"/>
      <c r="U378" s="272"/>
      <c r="V378" s="272"/>
      <c r="W378" s="272"/>
      <c r="X378" s="272"/>
      <c r="Y378" s="272"/>
      <c r="Z378" s="272"/>
    </row>
    <row r="379" spans="1:26" ht="15.75" customHeight="1">
      <c r="A379" s="351"/>
      <c r="B379" s="351"/>
      <c r="C379" s="351"/>
      <c r="D379" s="351"/>
      <c r="E379" s="351"/>
      <c r="F379" s="351"/>
      <c r="G379" s="351"/>
      <c r="H379" s="351"/>
      <c r="I379" s="351"/>
      <c r="J379" s="351"/>
      <c r="K379" s="351"/>
      <c r="L379" s="351"/>
      <c r="M379" s="351"/>
      <c r="N379" s="351"/>
      <c r="O379" s="272"/>
      <c r="P379" s="272"/>
      <c r="Q379" s="272"/>
      <c r="R379" s="272"/>
      <c r="S379" s="272"/>
      <c r="T379" s="272"/>
      <c r="U379" s="272"/>
      <c r="V379" s="272"/>
      <c r="W379" s="272"/>
      <c r="X379" s="272"/>
      <c r="Y379" s="272"/>
      <c r="Z379" s="272"/>
    </row>
    <row r="380" spans="1:26" ht="15.75" customHeight="1">
      <c r="A380" s="351"/>
      <c r="B380" s="351"/>
      <c r="C380" s="351"/>
      <c r="D380" s="351"/>
      <c r="E380" s="351"/>
      <c r="F380" s="351"/>
      <c r="G380" s="351"/>
      <c r="H380" s="351"/>
      <c r="I380" s="351"/>
      <c r="J380" s="351"/>
      <c r="K380" s="351"/>
      <c r="L380" s="351"/>
      <c r="M380" s="351"/>
      <c r="N380" s="351"/>
      <c r="O380" s="272"/>
      <c r="P380" s="272"/>
      <c r="Q380" s="272"/>
      <c r="R380" s="272"/>
      <c r="S380" s="272"/>
      <c r="T380" s="272"/>
      <c r="U380" s="272"/>
      <c r="V380" s="272"/>
      <c r="W380" s="272"/>
      <c r="X380" s="272"/>
      <c r="Y380" s="272"/>
      <c r="Z380" s="272"/>
    </row>
    <row r="381" spans="1:26" ht="15.75" customHeight="1">
      <c r="A381" s="351"/>
      <c r="B381" s="351"/>
      <c r="C381" s="351"/>
      <c r="D381" s="351"/>
      <c r="E381" s="351"/>
      <c r="F381" s="351"/>
      <c r="G381" s="351"/>
      <c r="H381" s="351"/>
      <c r="I381" s="351"/>
      <c r="J381" s="351"/>
      <c r="K381" s="351"/>
      <c r="L381" s="351"/>
      <c r="M381" s="351"/>
      <c r="N381" s="351"/>
      <c r="O381" s="272"/>
      <c r="P381" s="272"/>
      <c r="Q381" s="272"/>
      <c r="R381" s="272"/>
      <c r="S381" s="272"/>
      <c r="T381" s="272"/>
      <c r="U381" s="272"/>
      <c r="V381" s="272"/>
      <c r="W381" s="272"/>
      <c r="X381" s="272"/>
      <c r="Y381" s="272"/>
      <c r="Z381" s="272"/>
    </row>
    <row r="382" spans="1:26" ht="15.75" customHeight="1">
      <c r="A382" s="351"/>
      <c r="B382" s="351"/>
      <c r="C382" s="351"/>
      <c r="D382" s="351"/>
      <c r="E382" s="351"/>
      <c r="F382" s="351"/>
      <c r="G382" s="351"/>
      <c r="H382" s="351"/>
      <c r="I382" s="351"/>
      <c r="J382" s="351"/>
      <c r="K382" s="351"/>
      <c r="L382" s="351"/>
      <c r="M382" s="351"/>
      <c r="N382" s="351"/>
      <c r="O382" s="272"/>
      <c r="P382" s="272"/>
      <c r="Q382" s="272"/>
      <c r="R382" s="272"/>
      <c r="S382" s="272"/>
      <c r="T382" s="272"/>
      <c r="U382" s="272"/>
      <c r="V382" s="272"/>
      <c r="W382" s="272"/>
      <c r="X382" s="272"/>
      <c r="Y382" s="272"/>
      <c r="Z382" s="272"/>
    </row>
    <row r="383" spans="1:26" ht="15.75" customHeight="1">
      <c r="A383" s="351"/>
      <c r="B383" s="351"/>
      <c r="C383" s="351"/>
      <c r="D383" s="351"/>
      <c r="E383" s="351"/>
      <c r="F383" s="351"/>
      <c r="G383" s="351"/>
      <c r="H383" s="351"/>
      <c r="I383" s="351"/>
      <c r="J383" s="351"/>
      <c r="K383" s="351"/>
      <c r="L383" s="351"/>
      <c r="M383" s="351"/>
      <c r="N383" s="351"/>
      <c r="O383" s="272"/>
      <c r="P383" s="272"/>
      <c r="Q383" s="272"/>
      <c r="R383" s="272"/>
      <c r="S383" s="272"/>
      <c r="T383" s="272"/>
      <c r="U383" s="272"/>
      <c r="V383" s="272"/>
      <c r="W383" s="272"/>
      <c r="X383" s="272"/>
      <c r="Y383" s="272"/>
      <c r="Z383" s="272"/>
    </row>
    <row r="384" spans="1:26" ht="15.75" customHeight="1">
      <c r="A384" s="351"/>
      <c r="B384" s="351"/>
      <c r="C384" s="351"/>
      <c r="D384" s="351"/>
      <c r="E384" s="351"/>
      <c r="F384" s="351"/>
      <c r="G384" s="351"/>
      <c r="H384" s="351"/>
      <c r="I384" s="351"/>
      <c r="J384" s="351"/>
      <c r="K384" s="351"/>
      <c r="L384" s="351"/>
      <c r="M384" s="351"/>
      <c r="N384" s="351"/>
      <c r="O384" s="272"/>
      <c r="P384" s="272"/>
      <c r="Q384" s="272"/>
      <c r="R384" s="272"/>
      <c r="S384" s="272"/>
      <c r="T384" s="272"/>
      <c r="U384" s="272"/>
      <c r="V384" s="272"/>
      <c r="W384" s="272"/>
      <c r="X384" s="272"/>
      <c r="Y384" s="272"/>
      <c r="Z384" s="272"/>
    </row>
    <row r="385" spans="1:26" ht="15.75" customHeight="1">
      <c r="A385" s="351"/>
      <c r="B385" s="351"/>
      <c r="C385" s="351"/>
      <c r="D385" s="351"/>
      <c r="E385" s="351"/>
      <c r="F385" s="351"/>
      <c r="G385" s="351"/>
      <c r="H385" s="351"/>
      <c r="I385" s="351"/>
      <c r="J385" s="351"/>
      <c r="K385" s="351"/>
      <c r="L385" s="351"/>
      <c r="M385" s="351"/>
      <c r="N385" s="351"/>
      <c r="O385" s="272"/>
      <c r="P385" s="272"/>
      <c r="Q385" s="272"/>
      <c r="R385" s="272"/>
      <c r="S385" s="272"/>
      <c r="T385" s="272"/>
      <c r="U385" s="272"/>
      <c r="V385" s="272"/>
      <c r="W385" s="272"/>
      <c r="X385" s="272"/>
      <c r="Y385" s="272"/>
      <c r="Z385" s="272"/>
    </row>
    <row r="386" spans="1:26" ht="15.75" customHeight="1">
      <c r="A386" s="351"/>
      <c r="B386" s="351"/>
      <c r="C386" s="351"/>
      <c r="D386" s="351"/>
      <c r="E386" s="351"/>
      <c r="F386" s="351"/>
      <c r="G386" s="351"/>
      <c r="H386" s="351"/>
      <c r="I386" s="351"/>
      <c r="J386" s="351"/>
      <c r="K386" s="351"/>
      <c r="L386" s="351"/>
      <c r="M386" s="351"/>
      <c r="N386" s="351"/>
      <c r="O386" s="272"/>
      <c r="P386" s="272"/>
      <c r="Q386" s="272"/>
      <c r="R386" s="272"/>
      <c r="S386" s="272"/>
      <c r="T386" s="272"/>
      <c r="U386" s="272"/>
      <c r="V386" s="272"/>
      <c r="W386" s="272"/>
      <c r="X386" s="272"/>
      <c r="Y386" s="272"/>
      <c r="Z386" s="272"/>
    </row>
    <row r="387" spans="1:26" ht="15.75" customHeight="1">
      <c r="A387" s="351"/>
      <c r="B387" s="351"/>
      <c r="C387" s="351"/>
      <c r="D387" s="351"/>
      <c r="E387" s="351"/>
      <c r="F387" s="351"/>
      <c r="G387" s="351"/>
      <c r="H387" s="351"/>
      <c r="I387" s="351"/>
      <c r="J387" s="351"/>
      <c r="K387" s="351"/>
      <c r="L387" s="351"/>
      <c r="M387" s="351"/>
      <c r="N387" s="351"/>
      <c r="O387" s="272"/>
      <c r="P387" s="272"/>
      <c r="Q387" s="272"/>
      <c r="R387" s="272"/>
      <c r="S387" s="272"/>
      <c r="T387" s="272"/>
      <c r="U387" s="272"/>
      <c r="V387" s="272"/>
      <c r="W387" s="272"/>
      <c r="X387" s="272"/>
      <c r="Y387" s="272"/>
      <c r="Z387" s="272"/>
    </row>
    <row r="388" spans="1:26" ht="15.75" customHeight="1">
      <c r="A388" s="351"/>
      <c r="B388" s="351"/>
      <c r="C388" s="351"/>
      <c r="D388" s="351"/>
      <c r="E388" s="351"/>
      <c r="F388" s="351"/>
      <c r="G388" s="351"/>
      <c r="H388" s="351"/>
      <c r="I388" s="351"/>
      <c r="J388" s="351"/>
      <c r="K388" s="351"/>
      <c r="L388" s="351"/>
      <c r="M388" s="351"/>
      <c r="N388" s="351"/>
      <c r="O388" s="272"/>
      <c r="P388" s="272"/>
      <c r="Q388" s="272"/>
      <c r="R388" s="272"/>
      <c r="S388" s="272"/>
      <c r="T388" s="272"/>
      <c r="U388" s="272"/>
      <c r="V388" s="272"/>
      <c r="W388" s="272"/>
      <c r="X388" s="272"/>
      <c r="Y388" s="272"/>
      <c r="Z388" s="272"/>
    </row>
    <row r="389" spans="1:26" ht="15.75" customHeight="1">
      <c r="A389" s="351"/>
      <c r="B389" s="351"/>
      <c r="C389" s="351"/>
      <c r="D389" s="351"/>
      <c r="E389" s="351"/>
      <c r="F389" s="351"/>
      <c r="G389" s="351"/>
      <c r="H389" s="351"/>
      <c r="I389" s="351"/>
      <c r="J389" s="351"/>
      <c r="K389" s="351"/>
      <c r="L389" s="351"/>
      <c r="M389" s="351"/>
      <c r="N389" s="351"/>
      <c r="O389" s="272"/>
      <c r="P389" s="272"/>
      <c r="Q389" s="272"/>
      <c r="R389" s="272"/>
      <c r="S389" s="272"/>
      <c r="T389" s="272"/>
      <c r="U389" s="272"/>
      <c r="V389" s="272"/>
      <c r="W389" s="272"/>
      <c r="X389" s="272"/>
      <c r="Y389" s="272"/>
      <c r="Z389" s="272"/>
    </row>
    <row r="390" spans="1:26" ht="15.75" customHeight="1">
      <c r="A390" s="351"/>
      <c r="B390" s="351"/>
      <c r="C390" s="351"/>
      <c r="D390" s="351"/>
      <c r="E390" s="351"/>
      <c r="F390" s="351"/>
      <c r="G390" s="351"/>
      <c r="H390" s="351"/>
      <c r="I390" s="351"/>
      <c r="J390" s="351"/>
      <c r="K390" s="351"/>
      <c r="L390" s="351"/>
      <c r="M390" s="351"/>
      <c r="N390" s="351"/>
      <c r="O390" s="272"/>
      <c r="P390" s="272"/>
      <c r="Q390" s="272"/>
      <c r="R390" s="272"/>
      <c r="S390" s="272"/>
      <c r="T390" s="272"/>
      <c r="U390" s="272"/>
      <c r="V390" s="272"/>
      <c r="W390" s="272"/>
      <c r="X390" s="272"/>
      <c r="Y390" s="272"/>
      <c r="Z390" s="272"/>
    </row>
    <row r="391" spans="1:26" ht="15.75" customHeight="1">
      <c r="A391" s="351"/>
      <c r="B391" s="351"/>
      <c r="C391" s="351"/>
      <c r="D391" s="351"/>
      <c r="E391" s="351"/>
      <c r="F391" s="351"/>
      <c r="G391" s="351"/>
      <c r="H391" s="351"/>
      <c r="I391" s="351"/>
      <c r="J391" s="351"/>
      <c r="K391" s="351"/>
      <c r="L391" s="351"/>
      <c r="M391" s="351"/>
      <c r="N391" s="351"/>
      <c r="O391" s="272"/>
      <c r="P391" s="272"/>
      <c r="Q391" s="272"/>
      <c r="R391" s="272"/>
      <c r="S391" s="272"/>
      <c r="T391" s="272"/>
      <c r="U391" s="272"/>
      <c r="V391" s="272"/>
      <c r="W391" s="272"/>
      <c r="X391" s="272"/>
      <c r="Y391" s="272"/>
      <c r="Z391" s="272"/>
    </row>
    <row r="392" spans="1:26" ht="15.75" customHeight="1">
      <c r="A392" s="351"/>
      <c r="B392" s="351"/>
      <c r="C392" s="351"/>
      <c r="D392" s="351"/>
      <c r="E392" s="351"/>
      <c r="F392" s="351"/>
      <c r="G392" s="351"/>
      <c r="H392" s="351"/>
      <c r="I392" s="351"/>
      <c r="J392" s="351"/>
      <c r="K392" s="351"/>
      <c r="L392" s="351"/>
      <c r="M392" s="351"/>
      <c r="N392" s="351"/>
      <c r="O392" s="272"/>
      <c r="P392" s="272"/>
      <c r="Q392" s="272"/>
      <c r="R392" s="272"/>
      <c r="S392" s="272"/>
      <c r="T392" s="272"/>
      <c r="U392" s="272"/>
      <c r="V392" s="272"/>
      <c r="W392" s="272"/>
      <c r="X392" s="272"/>
      <c r="Y392" s="272"/>
      <c r="Z392" s="272"/>
    </row>
    <row r="393" spans="1:26" ht="15.75" customHeight="1">
      <c r="A393" s="351"/>
      <c r="B393" s="351"/>
      <c r="C393" s="351"/>
      <c r="D393" s="351"/>
      <c r="E393" s="351"/>
      <c r="F393" s="351"/>
      <c r="G393" s="351"/>
      <c r="H393" s="351"/>
      <c r="I393" s="351"/>
      <c r="J393" s="351"/>
      <c r="K393" s="351"/>
      <c r="L393" s="351"/>
      <c r="M393" s="351"/>
      <c r="N393" s="351"/>
      <c r="O393" s="272"/>
      <c r="P393" s="272"/>
      <c r="Q393" s="272"/>
      <c r="R393" s="272"/>
      <c r="S393" s="272"/>
      <c r="T393" s="272"/>
      <c r="U393" s="272"/>
      <c r="V393" s="272"/>
      <c r="W393" s="272"/>
      <c r="X393" s="272"/>
      <c r="Y393" s="272"/>
      <c r="Z393" s="272"/>
    </row>
    <row r="394" spans="1:26" ht="15.75" customHeight="1">
      <c r="A394" s="351"/>
      <c r="B394" s="351"/>
      <c r="C394" s="351"/>
      <c r="D394" s="351"/>
      <c r="E394" s="351"/>
      <c r="F394" s="351"/>
      <c r="G394" s="351"/>
      <c r="H394" s="351"/>
      <c r="I394" s="351"/>
      <c r="J394" s="351"/>
      <c r="K394" s="351"/>
      <c r="L394" s="351"/>
      <c r="M394" s="351"/>
      <c r="N394" s="351"/>
      <c r="O394" s="272"/>
      <c r="P394" s="272"/>
      <c r="Q394" s="272"/>
      <c r="R394" s="272"/>
      <c r="S394" s="272"/>
      <c r="T394" s="272"/>
      <c r="U394" s="272"/>
      <c r="V394" s="272"/>
      <c r="W394" s="272"/>
      <c r="X394" s="272"/>
      <c r="Y394" s="272"/>
      <c r="Z394" s="272"/>
    </row>
    <row r="395" spans="1:26" ht="15.75" customHeight="1">
      <c r="A395" s="351"/>
      <c r="B395" s="351"/>
      <c r="C395" s="351"/>
      <c r="D395" s="351"/>
      <c r="E395" s="351"/>
      <c r="F395" s="351"/>
      <c r="G395" s="351"/>
      <c r="H395" s="351"/>
      <c r="I395" s="351"/>
      <c r="J395" s="351"/>
      <c r="K395" s="351"/>
      <c r="L395" s="351"/>
      <c r="M395" s="351"/>
      <c r="N395" s="351"/>
      <c r="O395" s="272"/>
      <c r="P395" s="272"/>
      <c r="Q395" s="272"/>
      <c r="R395" s="272"/>
      <c r="S395" s="272"/>
      <c r="T395" s="272"/>
      <c r="U395" s="272"/>
      <c r="V395" s="272"/>
      <c r="W395" s="272"/>
      <c r="X395" s="272"/>
      <c r="Y395" s="272"/>
      <c r="Z395" s="272"/>
    </row>
    <row r="396" spans="1:26" ht="15.75" customHeight="1">
      <c r="A396" s="351"/>
      <c r="B396" s="351"/>
      <c r="C396" s="351"/>
      <c r="D396" s="351"/>
      <c r="E396" s="351"/>
      <c r="F396" s="351"/>
      <c r="G396" s="351"/>
      <c r="H396" s="351"/>
      <c r="I396" s="351"/>
      <c r="J396" s="351"/>
      <c r="K396" s="351"/>
      <c r="L396" s="351"/>
      <c r="M396" s="351"/>
      <c r="N396" s="351"/>
      <c r="O396" s="272"/>
      <c r="P396" s="272"/>
      <c r="Q396" s="272"/>
      <c r="R396" s="272"/>
      <c r="S396" s="272"/>
      <c r="T396" s="272"/>
      <c r="U396" s="272"/>
      <c r="V396" s="272"/>
      <c r="W396" s="272"/>
      <c r="X396" s="272"/>
      <c r="Y396" s="272"/>
      <c r="Z396" s="272"/>
    </row>
    <row r="397" spans="1:26" ht="15.75" customHeight="1">
      <c r="A397" s="351"/>
      <c r="B397" s="351"/>
      <c r="C397" s="351"/>
      <c r="D397" s="351"/>
      <c r="E397" s="351"/>
      <c r="F397" s="351"/>
      <c r="G397" s="351"/>
      <c r="H397" s="351"/>
      <c r="I397" s="351"/>
      <c r="J397" s="351"/>
      <c r="K397" s="351"/>
      <c r="L397" s="351"/>
      <c r="M397" s="351"/>
      <c r="N397" s="351"/>
      <c r="O397" s="272"/>
      <c r="P397" s="272"/>
      <c r="Q397" s="272"/>
      <c r="R397" s="272"/>
      <c r="S397" s="272"/>
      <c r="T397" s="272"/>
      <c r="U397" s="272"/>
      <c r="V397" s="272"/>
      <c r="W397" s="272"/>
      <c r="X397" s="272"/>
      <c r="Y397" s="272"/>
      <c r="Z397" s="272"/>
    </row>
    <row r="398" spans="1:26" ht="15.75" customHeight="1">
      <c r="A398" s="351"/>
      <c r="B398" s="351"/>
      <c r="C398" s="351"/>
      <c r="D398" s="351"/>
      <c r="E398" s="351"/>
      <c r="F398" s="351"/>
      <c r="G398" s="351"/>
      <c r="H398" s="351"/>
      <c r="I398" s="351"/>
      <c r="J398" s="351"/>
      <c r="K398" s="351"/>
      <c r="L398" s="351"/>
      <c r="M398" s="351"/>
      <c r="N398" s="351"/>
      <c r="O398" s="272"/>
      <c r="P398" s="272"/>
      <c r="Q398" s="272"/>
      <c r="R398" s="272"/>
      <c r="S398" s="272"/>
      <c r="T398" s="272"/>
      <c r="U398" s="272"/>
      <c r="V398" s="272"/>
      <c r="W398" s="272"/>
      <c r="X398" s="272"/>
      <c r="Y398" s="272"/>
      <c r="Z398" s="272"/>
    </row>
    <row r="399" spans="1:26" ht="15.75" customHeight="1">
      <c r="A399" s="351"/>
      <c r="B399" s="351"/>
      <c r="C399" s="351"/>
      <c r="D399" s="351"/>
      <c r="E399" s="351"/>
      <c r="F399" s="351"/>
      <c r="G399" s="351"/>
      <c r="H399" s="351"/>
      <c r="I399" s="351"/>
      <c r="J399" s="351"/>
      <c r="K399" s="351"/>
      <c r="L399" s="351"/>
      <c r="M399" s="351"/>
      <c r="N399" s="351"/>
      <c r="O399" s="272"/>
      <c r="P399" s="272"/>
      <c r="Q399" s="272"/>
      <c r="R399" s="272"/>
      <c r="S399" s="272"/>
      <c r="T399" s="272"/>
      <c r="U399" s="272"/>
      <c r="V399" s="272"/>
      <c r="W399" s="272"/>
      <c r="X399" s="272"/>
      <c r="Y399" s="272"/>
      <c r="Z399" s="272"/>
    </row>
    <row r="400" spans="1:26" ht="15.75" customHeight="1">
      <c r="A400" s="351"/>
      <c r="B400" s="351"/>
      <c r="C400" s="351"/>
      <c r="D400" s="351"/>
      <c r="E400" s="351"/>
      <c r="F400" s="351"/>
      <c r="G400" s="351"/>
      <c r="H400" s="351"/>
      <c r="I400" s="351"/>
      <c r="J400" s="351"/>
      <c r="K400" s="351"/>
      <c r="L400" s="351"/>
      <c r="M400" s="351"/>
      <c r="N400" s="351"/>
      <c r="O400" s="272"/>
      <c r="P400" s="272"/>
      <c r="Q400" s="272"/>
      <c r="R400" s="272"/>
      <c r="S400" s="272"/>
      <c r="T400" s="272"/>
      <c r="U400" s="272"/>
      <c r="V400" s="272"/>
      <c r="W400" s="272"/>
      <c r="X400" s="272"/>
      <c r="Y400" s="272"/>
      <c r="Z400" s="272"/>
    </row>
    <row r="401" spans="1:26" ht="15.75" customHeight="1">
      <c r="A401" s="351"/>
      <c r="B401" s="351"/>
      <c r="C401" s="351"/>
      <c r="D401" s="351"/>
      <c r="E401" s="351"/>
      <c r="F401" s="351"/>
      <c r="G401" s="351"/>
      <c r="H401" s="351"/>
      <c r="I401" s="351"/>
      <c r="J401" s="351"/>
      <c r="K401" s="351"/>
      <c r="L401" s="351"/>
      <c r="M401" s="351"/>
      <c r="N401" s="351"/>
      <c r="O401" s="272"/>
      <c r="P401" s="272"/>
      <c r="Q401" s="272"/>
      <c r="R401" s="272"/>
      <c r="S401" s="272"/>
      <c r="T401" s="272"/>
      <c r="U401" s="272"/>
      <c r="V401" s="272"/>
      <c r="W401" s="272"/>
      <c r="X401" s="272"/>
      <c r="Y401" s="272"/>
      <c r="Z401" s="272"/>
    </row>
    <row r="402" spans="1:26" ht="15.75" customHeight="1">
      <c r="A402" s="351"/>
      <c r="B402" s="351"/>
      <c r="C402" s="351"/>
      <c r="D402" s="351"/>
      <c r="E402" s="351"/>
      <c r="F402" s="351"/>
      <c r="G402" s="351"/>
      <c r="H402" s="351"/>
      <c r="I402" s="351"/>
      <c r="J402" s="351"/>
      <c r="K402" s="351"/>
      <c r="L402" s="351"/>
      <c r="M402" s="351"/>
      <c r="N402" s="351"/>
      <c r="O402" s="272"/>
      <c r="P402" s="272"/>
      <c r="Q402" s="272"/>
      <c r="R402" s="272"/>
      <c r="S402" s="272"/>
      <c r="T402" s="272"/>
      <c r="U402" s="272"/>
      <c r="V402" s="272"/>
      <c r="W402" s="272"/>
      <c r="X402" s="272"/>
      <c r="Y402" s="272"/>
      <c r="Z402" s="272"/>
    </row>
    <row r="403" spans="1:26" ht="15.75" customHeight="1">
      <c r="A403" s="351"/>
      <c r="B403" s="351"/>
      <c r="C403" s="351"/>
      <c r="D403" s="351"/>
      <c r="E403" s="351"/>
      <c r="F403" s="351"/>
      <c r="G403" s="351"/>
      <c r="H403" s="351"/>
      <c r="I403" s="351"/>
      <c r="J403" s="351"/>
      <c r="K403" s="351"/>
      <c r="L403" s="351"/>
      <c r="M403" s="351"/>
      <c r="N403" s="351"/>
      <c r="O403" s="272"/>
      <c r="P403" s="272"/>
      <c r="Q403" s="272"/>
      <c r="R403" s="272"/>
      <c r="S403" s="272"/>
      <c r="T403" s="272"/>
      <c r="U403" s="272"/>
      <c r="V403" s="272"/>
      <c r="W403" s="272"/>
      <c r="X403" s="272"/>
      <c r="Y403" s="272"/>
      <c r="Z403" s="272"/>
    </row>
    <row r="404" spans="1:26" ht="15.75" customHeight="1">
      <c r="A404" s="351"/>
      <c r="B404" s="351"/>
      <c r="C404" s="351"/>
      <c r="D404" s="351"/>
      <c r="E404" s="351"/>
      <c r="F404" s="351"/>
      <c r="G404" s="351"/>
      <c r="H404" s="351"/>
      <c r="I404" s="351"/>
      <c r="J404" s="351"/>
      <c r="K404" s="351"/>
      <c r="L404" s="351"/>
      <c r="M404" s="351"/>
      <c r="N404" s="351"/>
      <c r="O404" s="272"/>
      <c r="P404" s="272"/>
      <c r="Q404" s="272"/>
      <c r="R404" s="272"/>
      <c r="S404" s="272"/>
      <c r="T404" s="272"/>
      <c r="U404" s="272"/>
      <c r="V404" s="272"/>
      <c r="W404" s="272"/>
      <c r="X404" s="272"/>
      <c r="Y404" s="272"/>
      <c r="Z404" s="272"/>
    </row>
    <row r="405" spans="1:26" ht="15.75" customHeight="1">
      <c r="A405" s="351"/>
      <c r="B405" s="351"/>
      <c r="C405" s="351"/>
      <c r="D405" s="351"/>
      <c r="E405" s="351"/>
      <c r="F405" s="351"/>
      <c r="G405" s="351"/>
      <c r="H405" s="351"/>
      <c r="I405" s="351"/>
      <c r="J405" s="351"/>
      <c r="K405" s="351"/>
      <c r="L405" s="351"/>
      <c r="M405" s="351"/>
      <c r="N405" s="351"/>
      <c r="O405" s="272"/>
      <c r="P405" s="272"/>
      <c r="Q405" s="272"/>
      <c r="R405" s="272"/>
      <c r="S405" s="272"/>
      <c r="T405" s="272"/>
      <c r="U405" s="272"/>
      <c r="V405" s="272"/>
      <c r="W405" s="272"/>
      <c r="X405" s="272"/>
      <c r="Y405" s="272"/>
      <c r="Z405" s="272"/>
    </row>
    <row r="406" spans="1:26" ht="15.75" customHeight="1">
      <c r="A406" s="351"/>
      <c r="B406" s="351"/>
      <c r="C406" s="351"/>
      <c r="D406" s="351"/>
      <c r="E406" s="351"/>
      <c r="F406" s="351"/>
      <c r="G406" s="351"/>
      <c r="H406" s="351"/>
      <c r="I406" s="351"/>
      <c r="J406" s="351"/>
      <c r="K406" s="351"/>
      <c r="L406" s="351"/>
      <c r="M406" s="351"/>
      <c r="N406" s="351"/>
      <c r="O406" s="272"/>
      <c r="P406" s="272"/>
      <c r="Q406" s="272"/>
      <c r="R406" s="272"/>
      <c r="S406" s="272"/>
      <c r="T406" s="272"/>
      <c r="U406" s="272"/>
      <c r="V406" s="272"/>
      <c r="W406" s="272"/>
      <c r="X406" s="272"/>
      <c r="Y406" s="272"/>
      <c r="Z406" s="272"/>
    </row>
    <row r="407" spans="1:26" ht="15.75" customHeight="1">
      <c r="A407" s="351"/>
      <c r="B407" s="351"/>
      <c r="C407" s="351"/>
      <c r="D407" s="351"/>
      <c r="E407" s="351"/>
      <c r="F407" s="351"/>
      <c r="G407" s="351"/>
      <c r="H407" s="351"/>
      <c r="I407" s="351"/>
      <c r="J407" s="351"/>
      <c r="K407" s="351"/>
      <c r="L407" s="351"/>
      <c r="M407" s="351"/>
      <c r="N407" s="351"/>
      <c r="O407" s="272"/>
      <c r="P407" s="272"/>
      <c r="Q407" s="272"/>
      <c r="R407" s="272"/>
      <c r="S407" s="272"/>
      <c r="T407" s="272"/>
      <c r="U407" s="272"/>
      <c r="V407" s="272"/>
      <c r="W407" s="272"/>
      <c r="X407" s="272"/>
      <c r="Y407" s="272"/>
      <c r="Z407" s="272"/>
    </row>
    <row r="408" spans="1:26" ht="15.75" customHeight="1">
      <c r="A408" s="351"/>
      <c r="B408" s="351"/>
      <c r="C408" s="351"/>
      <c r="D408" s="351"/>
      <c r="E408" s="351"/>
      <c r="F408" s="351"/>
      <c r="G408" s="351"/>
      <c r="H408" s="351"/>
      <c r="I408" s="351"/>
      <c r="J408" s="351"/>
      <c r="K408" s="351"/>
      <c r="L408" s="351"/>
      <c r="M408" s="351"/>
      <c r="N408" s="351"/>
      <c r="O408" s="272"/>
      <c r="P408" s="272"/>
      <c r="Q408" s="272"/>
      <c r="R408" s="272"/>
      <c r="S408" s="272"/>
      <c r="T408" s="272"/>
      <c r="U408" s="272"/>
      <c r="V408" s="272"/>
      <c r="W408" s="272"/>
      <c r="X408" s="272"/>
      <c r="Y408" s="272"/>
      <c r="Z408" s="272"/>
    </row>
    <row r="409" spans="1:26" ht="15.75" customHeight="1">
      <c r="A409" s="351"/>
      <c r="B409" s="351"/>
      <c r="C409" s="351"/>
      <c r="D409" s="351"/>
      <c r="E409" s="351"/>
      <c r="F409" s="351"/>
      <c r="G409" s="351"/>
      <c r="H409" s="351"/>
      <c r="I409" s="351"/>
      <c r="J409" s="351"/>
      <c r="K409" s="351"/>
      <c r="L409" s="351"/>
      <c r="M409" s="351"/>
      <c r="N409" s="351"/>
      <c r="O409" s="272"/>
      <c r="P409" s="272"/>
      <c r="Q409" s="272"/>
      <c r="R409" s="272"/>
      <c r="S409" s="272"/>
      <c r="T409" s="272"/>
      <c r="U409" s="272"/>
      <c r="V409" s="272"/>
      <c r="W409" s="272"/>
      <c r="X409" s="272"/>
      <c r="Y409" s="272"/>
      <c r="Z409" s="272"/>
    </row>
    <row r="410" spans="1:26" ht="15.75" customHeight="1">
      <c r="A410" s="351"/>
      <c r="B410" s="351"/>
      <c r="C410" s="351"/>
      <c r="D410" s="351"/>
      <c r="E410" s="351"/>
      <c r="F410" s="351"/>
      <c r="G410" s="351"/>
      <c r="H410" s="351"/>
      <c r="I410" s="351"/>
      <c r="J410" s="351"/>
      <c r="K410" s="351"/>
      <c r="L410" s="351"/>
      <c r="M410" s="351"/>
      <c r="N410" s="351"/>
      <c r="O410" s="272"/>
      <c r="P410" s="272"/>
      <c r="Q410" s="272"/>
      <c r="R410" s="272"/>
      <c r="S410" s="272"/>
      <c r="T410" s="272"/>
      <c r="U410" s="272"/>
      <c r="V410" s="272"/>
      <c r="W410" s="272"/>
      <c r="X410" s="272"/>
      <c r="Y410" s="272"/>
      <c r="Z410" s="272"/>
    </row>
    <row r="411" spans="1:26" ht="15.75" customHeight="1">
      <c r="A411" s="351"/>
      <c r="B411" s="351"/>
      <c r="C411" s="351"/>
      <c r="D411" s="351"/>
      <c r="E411" s="351"/>
      <c r="F411" s="351"/>
      <c r="G411" s="351"/>
      <c r="H411" s="351"/>
      <c r="I411" s="351"/>
      <c r="J411" s="351"/>
      <c r="K411" s="351"/>
      <c r="L411" s="351"/>
      <c r="M411" s="351"/>
      <c r="N411" s="351"/>
      <c r="O411" s="272"/>
      <c r="P411" s="272"/>
      <c r="Q411" s="272"/>
      <c r="R411" s="272"/>
      <c r="S411" s="272"/>
      <c r="T411" s="272"/>
      <c r="U411" s="272"/>
      <c r="V411" s="272"/>
      <c r="W411" s="272"/>
      <c r="X411" s="272"/>
      <c r="Y411" s="272"/>
      <c r="Z411" s="272"/>
    </row>
    <row r="412" spans="1:26" ht="15.75" customHeight="1">
      <c r="A412" s="351"/>
      <c r="B412" s="351"/>
      <c r="C412" s="351"/>
      <c r="D412" s="351"/>
      <c r="E412" s="351"/>
      <c r="F412" s="351"/>
      <c r="G412" s="351"/>
      <c r="H412" s="351"/>
      <c r="I412" s="351"/>
      <c r="J412" s="351"/>
      <c r="K412" s="351"/>
      <c r="L412" s="351"/>
      <c r="M412" s="351"/>
      <c r="N412" s="351"/>
      <c r="O412" s="272"/>
      <c r="P412" s="272"/>
      <c r="Q412" s="272"/>
      <c r="R412" s="272"/>
      <c r="S412" s="272"/>
      <c r="T412" s="272"/>
      <c r="U412" s="272"/>
      <c r="V412" s="272"/>
      <c r="W412" s="272"/>
      <c r="X412" s="272"/>
      <c r="Y412" s="272"/>
      <c r="Z412" s="272"/>
    </row>
    <row r="413" spans="1:26" ht="15.75" customHeight="1">
      <c r="A413" s="351"/>
      <c r="B413" s="351"/>
      <c r="C413" s="351"/>
      <c r="D413" s="351"/>
      <c r="E413" s="351"/>
      <c r="F413" s="351"/>
      <c r="G413" s="351"/>
      <c r="H413" s="351"/>
      <c r="I413" s="351"/>
      <c r="J413" s="351"/>
      <c r="K413" s="351"/>
      <c r="L413" s="351"/>
      <c r="M413" s="351"/>
      <c r="N413" s="351"/>
      <c r="O413" s="272"/>
      <c r="P413" s="272"/>
      <c r="Q413" s="272"/>
      <c r="R413" s="272"/>
      <c r="S413" s="272"/>
      <c r="T413" s="272"/>
      <c r="U413" s="272"/>
      <c r="V413" s="272"/>
      <c r="W413" s="272"/>
      <c r="X413" s="272"/>
      <c r="Y413" s="272"/>
      <c r="Z413" s="272"/>
    </row>
    <row r="414" spans="1:26" ht="15.75" customHeight="1">
      <c r="A414" s="351"/>
      <c r="B414" s="351"/>
      <c r="C414" s="351"/>
      <c r="D414" s="351"/>
      <c r="E414" s="351"/>
      <c r="F414" s="351"/>
      <c r="G414" s="351"/>
      <c r="H414" s="351"/>
      <c r="I414" s="351"/>
      <c r="J414" s="351"/>
      <c r="K414" s="351"/>
      <c r="L414" s="351"/>
      <c r="M414" s="351"/>
      <c r="N414" s="351"/>
      <c r="O414" s="272"/>
      <c r="P414" s="272"/>
      <c r="Q414" s="272"/>
      <c r="R414" s="272"/>
      <c r="S414" s="272"/>
      <c r="T414" s="272"/>
      <c r="U414" s="272"/>
      <c r="V414" s="272"/>
      <c r="W414" s="272"/>
      <c r="X414" s="272"/>
      <c r="Y414" s="272"/>
      <c r="Z414" s="272"/>
    </row>
    <row r="415" spans="1:26" ht="15.75" customHeight="1">
      <c r="A415" s="351"/>
      <c r="B415" s="351"/>
      <c r="C415" s="351"/>
      <c r="D415" s="351"/>
      <c r="E415" s="351"/>
      <c r="F415" s="351"/>
      <c r="G415" s="351"/>
      <c r="H415" s="351"/>
      <c r="I415" s="351"/>
      <c r="J415" s="351"/>
      <c r="K415" s="351"/>
      <c r="L415" s="351"/>
      <c r="M415" s="351"/>
      <c r="N415" s="351"/>
      <c r="O415" s="272"/>
      <c r="P415" s="272"/>
      <c r="Q415" s="272"/>
      <c r="R415" s="272"/>
      <c r="S415" s="272"/>
      <c r="T415" s="272"/>
      <c r="U415" s="272"/>
      <c r="V415" s="272"/>
      <c r="W415" s="272"/>
      <c r="X415" s="272"/>
      <c r="Y415" s="272"/>
      <c r="Z415" s="272"/>
    </row>
    <row r="416" spans="1:26" ht="15.75" customHeight="1">
      <c r="A416" s="351"/>
      <c r="B416" s="351"/>
      <c r="C416" s="351"/>
      <c r="D416" s="351"/>
      <c r="E416" s="351"/>
      <c r="F416" s="351"/>
      <c r="G416" s="351"/>
      <c r="H416" s="351"/>
      <c r="I416" s="351"/>
      <c r="J416" s="351"/>
      <c r="K416" s="351"/>
      <c r="L416" s="351"/>
      <c r="M416" s="351"/>
      <c r="N416" s="351"/>
      <c r="O416" s="272"/>
      <c r="P416" s="272"/>
      <c r="Q416" s="272"/>
      <c r="R416" s="272"/>
      <c r="S416" s="272"/>
      <c r="T416" s="272"/>
      <c r="U416" s="272"/>
      <c r="V416" s="272"/>
      <c r="W416" s="272"/>
      <c r="X416" s="272"/>
      <c r="Y416" s="272"/>
      <c r="Z416" s="272"/>
    </row>
    <row r="417" spans="1:26" ht="15.75" customHeight="1">
      <c r="A417" s="351"/>
      <c r="B417" s="351"/>
      <c r="C417" s="351"/>
      <c r="D417" s="351"/>
      <c r="E417" s="351"/>
      <c r="F417" s="351"/>
      <c r="G417" s="351"/>
      <c r="H417" s="351"/>
      <c r="I417" s="351"/>
      <c r="J417" s="351"/>
      <c r="K417" s="351"/>
      <c r="L417" s="351"/>
      <c r="M417" s="351"/>
      <c r="N417" s="351"/>
      <c r="O417" s="272"/>
      <c r="P417" s="272"/>
      <c r="Q417" s="272"/>
      <c r="R417" s="272"/>
      <c r="S417" s="272"/>
      <c r="T417" s="272"/>
      <c r="U417" s="272"/>
      <c r="V417" s="272"/>
      <c r="W417" s="272"/>
      <c r="X417" s="272"/>
      <c r="Y417" s="272"/>
      <c r="Z417" s="272"/>
    </row>
    <row r="418" spans="1:26" ht="15.75" customHeight="1">
      <c r="A418" s="351"/>
      <c r="B418" s="351"/>
      <c r="C418" s="351"/>
      <c r="D418" s="351"/>
      <c r="E418" s="351"/>
      <c r="F418" s="351"/>
      <c r="G418" s="351"/>
      <c r="H418" s="351"/>
      <c r="I418" s="351"/>
      <c r="J418" s="351"/>
      <c r="K418" s="351"/>
      <c r="L418" s="351"/>
      <c r="M418" s="351"/>
      <c r="N418" s="351"/>
      <c r="O418" s="272"/>
      <c r="P418" s="272"/>
      <c r="Q418" s="272"/>
      <c r="R418" s="272"/>
      <c r="S418" s="272"/>
      <c r="T418" s="272"/>
      <c r="U418" s="272"/>
      <c r="V418" s="272"/>
      <c r="W418" s="272"/>
      <c r="X418" s="272"/>
      <c r="Y418" s="272"/>
      <c r="Z418" s="272"/>
    </row>
    <row r="419" spans="1:26" ht="15.75" customHeight="1">
      <c r="A419" s="351"/>
      <c r="B419" s="351"/>
      <c r="C419" s="351"/>
      <c r="D419" s="351"/>
      <c r="E419" s="351"/>
      <c r="F419" s="351"/>
      <c r="G419" s="351"/>
      <c r="H419" s="351"/>
      <c r="I419" s="351"/>
      <c r="J419" s="351"/>
      <c r="K419" s="351"/>
      <c r="L419" s="351"/>
      <c r="M419" s="351"/>
      <c r="N419" s="351"/>
      <c r="O419" s="272"/>
      <c r="P419" s="272"/>
      <c r="Q419" s="272"/>
      <c r="R419" s="272"/>
      <c r="S419" s="272"/>
      <c r="T419" s="272"/>
      <c r="U419" s="272"/>
      <c r="V419" s="272"/>
      <c r="W419" s="272"/>
      <c r="X419" s="272"/>
      <c r="Y419" s="272"/>
      <c r="Z419" s="272"/>
    </row>
    <row r="420" spans="1:26" ht="15.75" customHeight="1">
      <c r="A420" s="351"/>
      <c r="B420" s="351"/>
      <c r="C420" s="351"/>
      <c r="D420" s="351"/>
      <c r="E420" s="351"/>
      <c r="F420" s="351"/>
      <c r="G420" s="351"/>
      <c r="H420" s="351"/>
      <c r="I420" s="351"/>
      <c r="J420" s="351"/>
      <c r="K420" s="351"/>
      <c r="L420" s="351"/>
      <c r="M420" s="351"/>
      <c r="N420" s="351"/>
      <c r="O420" s="272"/>
      <c r="P420" s="272"/>
      <c r="Q420" s="272"/>
      <c r="R420" s="272"/>
      <c r="S420" s="272"/>
      <c r="T420" s="272"/>
      <c r="U420" s="272"/>
      <c r="V420" s="272"/>
      <c r="W420" s="272"/>
      <c r="X420" s="272"/>
      <c r="Y420" s="272"/>
      <c r="Z420" s="272"/>
    </row>
    <row r="421" spans="1:26" ht="15.75" customHeight="1">
      <c r="A421" s="351"/>
      <c r="B421" s="351"/>
      <c r="C421" s="351"/>
      <c r="D421" s="351"/>
      <c r="E421" s="351"/>
      <c r="F421" s="351"/>
      <c r="G421" s="351"/>
      <c r="H421" s="351"/>
      <c r="I421" s="351"/>
      <c r="J421" s="351"/>
      <c r="K421" s="351"/>
      <c r="L421" s="351"/>
      <c r="M421" s="351"/>
      <c r="N421" s="351"/>
      <c r="O421" s="272"/>
      <c r="P421" s="272"/>
      <c r="Q421" s="272"/>
      <c r="R421" s="272"/>
      <c r="S421" s="272"/>
      <c r="T421" s="272"/>
      <c r="U421" s="272"/>
      <c r="V421" s="272"/>
      <c r="W421" s="272"/>
      <c r="X421" s="272"/>
      <c r="Y421" s="272"/>
      <c r="Z421" s="272"/>
    </row>
    <row r="422" spans="1:26" ht="15.75" customHeight="1">
      <c r="A422" s="351"/>
      <c r="B422" s="351"/>
      <c r="C422" s="351"/>
      <c r="D422" s="351"/>
      <c r="E422" s="351"/>
      <c r="F422" s="351"/>
      <c r="G422" s="351"/>
      <c r="H422" s="351"/>
      <c r="I422" s="351"/>
      <c r="J422" s="351"/>
      <c r="K422" s="351"/>
      <c r="L422" s="351"/>
      <c r="M422" s="351"/>
      <c r="N422" s="351"/>
      <c r="O422" s="272"/>
      <c r="P422" s="272"/>
      <c r="Q422" s="272"/>
      <c r="R422" s="272"/>
      <c r="S422" s="272"/>
      <c r="T422" s="272"/>
      <c r="U422" s="272"/>
      <c r="V422" s="272"/>
      <c r="W422" s="272"/>
      <c r="X422" s="272"/>
      <c r="Y422" s="272"/>
      <c r="Z422" s="272"/>
    </row>
    <row r="423" spans="1:26" ht="15.75" customHeight="1">
      <c r="A423" s="351"/>
      <c r="B423" s="351"/>
      <c r="C423" s="351"/>
      <c r="D423" s="351"/>
      <c r="E423" s="351"/>
      <c r="F423" s="351"/>
      <c r="G423" s="351"/>
      <c r="H423" s="351"/>
      <c r="I423" s="351"/>
      <c r="J423" s="351"/>
      <c r="K423" s="351"/>
      <c r="L423" s="351"/>
      <c r="M423" s="351"/>
      <c r="N423" s="351"/>
      <c r="O423" s="272"/>
      <c r="P423" s="272"/>
      <c r="Q423" s="272"/>
      <c r="R423" s="272"/>
      <c r="S423" s="272"/>
      <c r="T423" s="272"/>
      <c r="U423" s="272"/>
      <c r="V423" s="272"/>
      <c r="W423" s="272"/>
      <c r="X423" s="272"/>
      <c r="Y423" s="272"/>
      <c r="Z423" s="272"/>
    </row>
    <row r="424" spans="1:26" ht="15.75" customHeight="1">
      <c r="A424" s="351"/>
      <c r="B424" s="351"/>
      <c r="C424" s="351"/>
      <c r="D424" s="351"/>
      <c r="E424" s="351"/>
      <c r="F424" s="351"/>
      <c r="G424" s="351"/>
      <c r="H424" s="351"/>
      <c r="I424" s="351"/>
      <c r="J424" s="351"/>
      <c r="K424" s="351"/>
      <c r="L424" s="351"/>
      <c r="M424" s="351"/>
      <c r="N424" s="351"/>
      <c r="O424" s="272"/>
      <c r="P424" s="272"/>
      <c r="Q424" s="272"/>
      <c r="R424" s="272"/>
      <c r="S424" s="272"/>
      <c r="T424" s="272"/>
      <c r="U424" s="272"/>
      <c r="V424" s="272"/>
      <c r="W424" s="272"/>
      <c r="X424" s="272"/>
      <c r="Y424" s="272"/>
      <c r="Z424" s="272"/>
    </row>
    <row r="425" spans="1:26" ht="15.75" customHeight="1">
      <c r="A425" s="351"/>
      <c r="B425" s="351"/>
      <c r="C425" s="351"/>
      <c r="D425" s="351"/>
      <c r="E425" s="351"/>
      <c r="F425" s="351"/>
      <c r="G425" s="351"/>
      <c r="H425" s="351"/>
      <c r="I425" s="351"/>
      <c r="J425" s="351"/>
      <c r="K425" s="351"/>
      <c r="L425" s="351"/>
      <c r="M425" s="351"/>
      <c r="N425" s="351"/>
      <c r="O425" s="272"/>
      <c r="P425" s="272"/>
      <c r="Q425" s="272"/>
      <c r="R425" s="272"/>
      <c r="S425" s="272"/>
      <c r="T425" s="272"/>
      <c r="U425" s="272"/>
      <c r="V425" s="272"/>
      <c r="W425" s="272"/>
      <c r="X425" s="272"/>
      <c r="Y425" s="272"/>
      <c r="Z425" s="272"/>
    </row>
    <row r="426" spans="1:26" ht="15.75" customHeight="1">
      <c r="A426" s="351"/>
      <c r="B426" s="351"/>
      <c r="C426" s="351"/>
      <c r="D426" s="351"/>
      <c r="E426" s="351"/>
      <c r="F426" s="351"/>
      <c r="G426" s="351"/>
      <c r="H426" s="351"/>
      <c r="I426" s="351"/>
      <c r="J426" s="351"/>
      <c r="K426" s="351"/>
      <c r="L426" s="351"/>
      <c r="M426" s="351"/>
      <c r="N426" s="351"/>
      <c r="O426" s="272"/>
      <c r="P426" s="272"/>
      <c r="Q426" s="272"/>
      <c r="R426" s="272"/>
      <c r="S426" s="272"/>
      <c r="T426" s="272"/>
      <c r="U426" s="272"/>
      <c r="V426" s="272"/>
      <c r="W426" s="272"/>
      <c r="X426" s="272"/>
      <c r="Y426" s="272"/>
      <c r="Z426" s="272"/>
    </row>
    <row r="427" spans="1:26" ht="15.75" customHeight="1">
      <c r="A427" s="351"/>
      <c r="B427" s="351"/>
      <c r="C427" s="351"/>
      <c r="D427" s="351"/>
      <c r="E427" s="351"/>
      <c r="F427" s="351"/>
      <c r="G427" s="351"/>
      <c r="H427" s="351"/>
      <c r="I427" s="351"/>
      <c r="J427" s="351"/>
      <c r="K427" s="351"/>
      <c r="L427" s="351"/>
      <c r="M427" s="351"/>
      <c r="N427" s="351"/>
      <c r="O427" s="272"/>
      <c r="P427" s="272"/>
      <c r="Q427" s="272"/>
      <c r="R427" s="272"/>
      <c r="S427" s="272"/>
      <c r="T427" s="272"/>
      <c r="U427" s="272"/>
      <c r="V427" s="272"/>
      <c r="W427" s="272"/>
      <c r="X427" s="272"/>
      <c r="Y427" s="272"/>
      <c r="Z427" s="272"/>
    </row>
    <row r="428" spans="1:26" ht="15.75" customHeight="1">
      <c r="A428" s="351"/>
      <c r="B428" s="351"/>
      <c r="C428" s="351"/>
      <c r="D428" s="351"/>
      <c r="E428" s="351"/>
      <c r="F428" s="351"/>
      <c r="G428" s="351"/>
      <c r="H428" s="351"/>
      <c r="I428" s="351"/>
      <c r="J428" s="351"/>
      <c r="K428" s="351"/>
      <c r="L428" s="351"/>
      <c r="M428" s="351"/>
      <c r="N428" s="351"/>
      <c r="O428" s="272"/>
      <c r="P428" s="272"/>
      <c r="Q428" s="272"/>
      <c r="R428" s="272"/>
      <c r="S428" s="272"/>
      <c r="T428" s="272"/>
      <c r="U428" s="272"/>
      <c r="V428" s="272"/>
      <c r="W428" s="272"/>
      <c r="X428" s="272"/>
      <c r="Y428" s="272"/>
      <c r="Z428" s="272"/>
    </row>
    <row r="429" spans="1:26" ht="15.75" customHeight="1">
      <c r="A429" s="351"/>
      <c r="B429" s="351"/>
      <c r="C429" s="351"/>
      <c r="D429" s="351"/>
      <c r="E429" s="351"/>
      <c r="F429" s="351"/>
      <c r="G429" s="351"/>
      <c r="H429" s="351"/>
      <c r="I429" s="351"/>
      <c r="J429" s="351"/>
      <c r="K429" s="351"/>
      <c r="L429" s="351"/>
      <c r="M429" s="351"/>
      <c r="N429" s="351"/>
      <c r="O429" s="272"/>
      <c r="P429" s="272"/>
      <c r="Q429" s="272"/>
      <c r="R429" s="272"/>
      <c r="S429" s="272"/>
      <c r="T429" s="272"/>
      <c r="U429" s="272"/>
      <c r="V429" s="272"/>
      <c r="W429" s="272"/>
      <c r="X429" s="272"/>
      <c r="Y429" s="272"/>
      <c r="Z429" s="272"/>
    </row>
    <row r="430" spans="1:26" ht="15.75" customHeight="1">
      <c r="A430" s="351"/>
      <c r="B430" s="351"/>
      <c r="C430" s="351"/>
      <c r="D430" s="351"/>
      <c r="E430" s="351"/>
      <c r="F430" s="351"/>
      <c r="G430" s="351"/>
      <c r="H430" s="351"/>
      <c r="I430" s="351"/>
      <c r="J430" s="351"/>
      <c r="K430" s="351"/>
      <c r="L430" s="351"/>
      <c r="M430" s="351"/>
      <c r="N430" s="351"/>
      <c r="O430" s="272"/>
      <c r="P430" s="272"/>
      <c r="Q430" s="272"/>
      <c r="R430" s="272"/>
      <c r="S430" s="272"/>
      <c r="T430" s="272"/>
      <c r="U430" s="272"/>
      <c r="V430" s="272"/>
      <c r="W430" s="272"/>
      <c r="X430" s="272"/>
      <c r="Y430" s="272"/>
      <c r="Z430" s="272"/>
    </row>
    <row r="431" spans="1:26" ht="15.75" customHeight="1">
      <c r="A431" s="351"/>
      <c r="B431" s="351"/>
      <c r="C431" s="351"/>
      <c r="D431" s="351"/>
      <c r="E431" s="351"/>
      <c r="F431" s="351"/>
      <c r="G431" s="351"/>
      <c r="H431" s="351"/>
      <c r="I431" s="351"/>
      <c r="J431" s="351"/>
      <c r="K431" s="351"/>
      <c r="L431" s="351"/>
      <c r="M431" s="351"/>
      <c r="N431" s="351"/>
      <c r="O431" s="272"/>
      <c r="P431" s="272"/>
      <c r="Q431" s="272"/>
      <c r="R431" s="272"/>
      <c r="S431" s="272"/>
      <c r="T431" s="272"/>
      <c r="U431" s="272"/>
      <c r="V431" s="272"/>
      <c r="W431" s="272"/>
      <c r="X431" s="272"/>
      <c r="Y431" s="272"/>
      <c r="Z431" s="272"/>
    </row>
    <row r="432" spans="1:26" ht="15.75" customHeight="1">
      <c r="A432" s="351"/>
      <c r="B432" s="351"/>
      <c r="C432" s="351"/>
      <c r="D432" s="351"/>
      <c r="E432" s="351"/>
      <c r="F432" s="351"/>
      <c r="G432" s="351"/>
      <c r="H432" s="351"/>
      <c r="I432" s="351"/>
      <c r="J432" s="351"/>
      <c r="K432" s="351"/>
      <c r="L432" s="351"/>
      <c r="M432" s="351"/>
      <c r="N432" s="351"/>
      <c r="O432" s="272"/>
      <c r="P432" s="272"/>
      <c r="Q432" s="272"/>
      <c r="R432" s="272"/>
      <c r="S432" s="272"/>
      <c r="T432" s="272"/>
      <c r="U432" s="272"/>
      <c r="V432" s="272"/>
      <c r="W432" s="272"/>
      <c r="X432" s="272"/>
      <c r="Y432" s="272"/>
      <c r="Z432" s="272"/>
    </row>
    <row r="433" spans="1:26" ht="15.75" customHeight="1">
      <c r="A433" s="351"/>
      <c r="B433" s="351"/>
      <c r="C433" s="351"/>
      <c r="D433" s="351"/>
      <c r="E433" s="351"/>
      <c r="F433" s="351"/>
      <c r="G433" s="351"/>
      <c r="H433" s="351"/>
      <c r="I433" s="351"/>
      <c r="J433" s="351"/>
      <c r="K433" s="351"/>
      <c r="L433" s="351"/>
      <c r="M433" s="351"/>
      <c r="N433" s="351"/>
      <c r="O433" s="272"/>
      <c r="P433" s="272"/>
      <c r="Q433" s="272"/>
      <c r="R433" s="272"/>
      <c r="S433" s="272"/>
      <c r="T433" s="272"/>
      <c r="U433" s="272"/>
      <c r="V433" s="272"/>
      <c r="W433" s="272"/>
      <c r="X433" s="272"/>
      <c r="Y433" s="272"/>
      <c r="Z433" s="272"/>
    </row>
    <row r="434" spans="1:26" ht="15.75" customHeight="1">
      <c r="A434" s="351"/>
      <c r="B434" s="351"/>
      <c r="C434" s="351"/>
      <c r="D434" s="351"/>
      <c r="E434" s="351"/>
      <c r="F434" s="351"/>
      <c r="G434" s="351"/>
      <c r="H434" s="351"/>
      <c r="I434" s="351"/>
      <c r="J434" s="351"/>
      <c r="K434" s="351"/>
      <c r="L434" s="351"/>
      <c r="M434" s="351"/>
      <c r="N434" s="351"/>
      <c r="O434" s="272"/>
      <c r="P434" s="272"/>
      <c r="Q434" s="272"/>
      <c r="R434" s="272"/>
      <c r="S434" s="272"/>
      <c r="T434" s="272"/>
      <c r="U434" s="272"/>
      <c r="V434" s="272"/>
      <c r="W434" s="272"/>
      <c r="X434" s="272"/>
      <c r="Y434" s="272"/>
      <c r="Z434" s="272"/>
    </row>
    <row r="435" spans="1:26" ht="15.75" customHeight="1">
      <c r="A435" s="351"/>
      <c r="B435" s="351"/>
      <c r="C435" s="351"/>
      <c r="D435" s="351"/>
      <c r="E435" s="351"/>
      <c r="F435" s="351"/>
      <c r="G435" s="351"/>
      <c r="H435" s="351"/>
      <c r="I435" s="351"/>
      <c r="J435" s="351"/>
      <c r="K435" s="351"/>
      <c r="L435" s="351"/>
      <c r="M435" s="351"/>
      <c r="N435" s="351"/>
      <c r="O435" s="272"/>
      <c r="P435" s="272"/>
      <c r="Q435" s="272"/>
      <c r="R435" s="272"/>
      <c r="S435" s="272"/>
      <c r="T435" s="272"/>
      <c r="U435" s="272"/>
      <c r="V435" s="272"/>
      <c r="W435" s="272"/>
      <c r="X435" s="272"/>
      <c r="Y435" s="272"/>
      <c r="Z435" s="272"/>
    </row>
    <row r="436" spans="1:26" ht="15.75" customHeight="1">
      <c r="A436" s="351"/>
      <c r="B436" s="351"/>
      <c r="C436" s="351"/>
      <c r="D436" s="351"/>
      <c r="E436" s="351"/>
      <c r="F436" s="351"/>
      <c r="G436" s="351"/>
      <c r="H436" s="351"/>
      <c r="I436" s="351"/>
      <c r="J436" s="351"/>
      <c r="K436" s="351"/>
      <c r="L436" s="351"/>
      <c r="M436" s="351"/>
      <c r="N436" s="351"/>
      <c r="O436" s="272"/>
      <c r="P436" s="272"/>
      <c r="Q436" s="272"/>
      <c r="R436" s="272"/>
      <c r="S436" s="272"/>
      <c r="T436" s="272"/>
      <c r="U436" s="272"/>
      <c r="V436" s="272"/>
      <c r="W436" s="272"/>
      <c r="X436" s="272"/>
      <c r="Y436" s="272"/>
      <c r="Z436" s="272"/>
    </row>
    <row r="437" spans="1:26" ht="15.75" customHeight="1">
      <c r="A437" s="351"/>
      <c r="B437" s="351"/>
      <c r="C437" s="351"/>
      <c r="D437" s="351"/>
      <c r="E437" s="351"/>
      <c r="F437" s="351"/>
      <c r="G437" s="351"/>
      <c r="H437" s="351"/>
      <c r="I437" s="351"/>
      <c r="J437" s="351"/>
      <c r="K437" s="351"/>
      <c r="L437" s="351"/>
      <c r="M437" s="351"/>
      <c r="N437" s="351"/>
      <c r="O437" s="272"/>
      <c r="P437" s="272"/>
      <c r="Q437" s="272"/>
      <c r="R437" s="272"/>
      <c r="S437" s="272"/>
      <c r="T437" s="272"/>
      <c r="U437" s="272"/>
      <c r="V437" s="272"/>
      <c r="W437" s="272"/>
      <c r="X437" s="272"/>
      <c r="Y437" s="272"/>
      <c r="Z437" s="272"/>
    </row>
    <row r="438" spans="1:26" ht="15.75" customHeight="1">
      <c r="A438" s="351"/>
      <c r="B438" s="351"/>
      <c r="C438" s="351"/>
      <c r="D438" s="351"/>
      <c r="E438" s="351"/>
      <c r="F438" s="351"/>
      <c r="G438" s="351"/>
      <c r="H438" s="351"/>
      <c r="I438" s="351"/>
      <c r="J438" s="351"/>
      <c r="K438" s="351"/>
      <c r="L438" s="351"/>
      <c r="M438" s="351"/>
      <c r="N438" s="351"/>
      <c r="O438" s="272"/>
      <c r="P438" s="272"/>
      <c r="Q438" s="272"/>
      <c r="R438" s="272"/>
      <c r="S438" s="272"/>
      <c r="T438" s="272"/>
      <c r="U438" s="272"/>
      <c r="V438" s="272"/>
      <c r="W438" s="272"/>
      <c r="X438" s="272"/>
      <c r="Y438" s="272"/>
      <c r="Z438" s="272"/>
    </row>
    <row r="439" spans="1:26" ht="15.75" customHeight="1">
      <c r="A439" s="351"/>
      <c r="B439" s="351"/>
      <c r="C439" s="351"/>
      <c r="D439" s="351"/>
      <c r="E439" s="351"/>
      <c r="F439" s="351"/>
      <c r="G439" s="351"/>
      <c r="H439" s="351"/>
      <c r="I439" s="351"/>
      <c r="J439" s="351"/>
      <c r="K439" s="351"/>
      <c r="L439" s="351"/>
      <c r="M439" s="351"/>
      <c r="N439" s="351"/>
      <c r="O439" s="272"/>
      <c r="P439" s="272"/>
      <c r="Q439" s="272"/>
      <c r="R439" s="272"/>
      <c r="S439" s="272"/>
      <c r="T439" s="272"/>
      <c r="U439" s="272"/>
      <c r="V439" s="272"/>
      <c r="W439" s="272"/>
      <c r="X439" s="272"/>
      <c r="Y439" s="272"/>
      <c r="Z439" s="272"/>
    </row>
    <row r="440" spans="1:26" ht="15.75" customHeight="1">
      <c r="A440" s="351"/>
      <c r="B440" s="351"/>
      <c r="C440" s="351"/>
      <c r="D440" s="351"/>
      <c r="E440" s="351"/>
      <c r="F440" s="351"/>
      <c r="G440" s="351"/>
      <c r="H440" s="351"/>
      <c r="I440" s="351"/>
      <c r="J440" s="351"/>
      <c r="K440" s="351"/>
      <c r="L440" s="351"/>
      <c r="M440" s="351"/>
      <c r="N440" s="351"/>
      <c r="O440" s="272"/>
      <c r="P440" s="272"/>
      <c r="Q440" s="272"/>
      <c r="R440" s="272"/>
      <c r="S440" s="272"/>
      <c r="T440" s="272"/>
      <c r="U440" s="272"/>
      <c r="V440" s="272"/>
      <c r="W440" s="272"/>
      <c r="X440" s="272"/>
      <c r="Y440" s="272"/>
      <c r="Z440" s="272"/>
    </row>
    <row r="441" spans="1:26" ht="15.75" customHeight="1">
      <c r="A441" s="351"/>
      <c r="B441" s="351"/>
      <c r="C441" s="351"/>
      <c r="D441" s="351"/>
      <c r="E441" s="351"/>
      <c r="F441" s="351"/>
      <c r="G441" s="351"/>
      <c r="H441" s="351"/>
      <c r="I441" s="351"/>
      <c r="J441" s="351"/>
      <c r="K441" s="351"/>
      <c r="L441" s="351"/>
      <c r="M441" s="351"/>
      <c r="N441" s="351"/>
      <c r="O441" s="272"/>
      <c r="P441" s="272"/>
      <c r="Q441" s="272"/>
      <c r="R441" s="272"/>
      <c r="S441" s="272"/>
      <c r="T441" s="272"/>
      <c r="U441" s="272"/>
      <c r="V441" s="272"/>
      <c r="W441" s="272"/>
      <c r="X441" s="272"/>
      <c r="Y441" s="272"/>
      <c r="Z441" s="272"/>
    </row>
    <row r="442" spans="1:26" ht="15.75" customHeight="1">
      <c r="A442" s="351"/>
      <c r="B442" s="351"/>
      <c r="C442" s="351"/>
      <c r="D442" s="351"/>
      <c r="E442" s="351"/>
      <c r="F442" s="351"/>
      <c r="G442" s="351"/>
      <c r="H442" s="351"/>
      <c r="I442" s="351"/>
      <c r="J442" s="351"/>
      <c r="K442" s="351"/>
      <c r="L442" s="351"/>
      <c r="M442" s="351"/>
      <c r="N442" s="351"/>
      <c r="O442" s="272"/>
      <c r="P442" s="272"/>
      <c r="Q442" s="272"/>
      <c r="R442" s="272"/>
      <c r="S442" s="272"/>
      <c r="T442" s="272"/>
      <c r="U442" s="272"/>
      <c r="V442" s="272"/>
      <c r="W442" s="272"/>
      <c r="X442" s="272"/>
      <c r="Y442" s="272"/>
      <c r="Z442" s="272"/>
    </row>
    <row r="443" spans="1:26" ht="15.75" customHeight="1">
      <c r="A443" s="351"/>
      <c r="B443" s="351"/>
      <c r="C443" s="351"/>
      <c r="D443" s="351"/>
      <c r="E443" s="351"/>
      <c r="F443" s="351"/>
      <c r="G443" s="351"/>
      <c r="H443" s="351"/>
      <c r="I443" s="351"/>
      <c r="J443" s="351"/>
      <c r="K443" s="351"/>
      <c r="L443" s="351"/>
      <c r="M443" s="351"/>
      <c r="N443" s="351"/>
      <c r="O443" s="272"/>
      <c r="P443" s="272"/>
      <c r="Q443" s="272"/>
      <c r="R443" s="272"/>
      <c r="S443" s="272"/>
      <c r="T443" s="272"/>
      <c r="U443" s="272"/>
      <c r="V443" s="272"/>
      <c r="W443" s="272"/>
      <c r="X443" s="272"/>
      <c r="Y443" s="272"/>
      <c r="Z443" s="272"/>
    </row>
    <row r="444" spans="1:26" ht="15.75" customHeight="1">
      <c r="A444" s="351"/>
      <c r="B444" s="351"/>
      <c r="C444" s="351"/>
      <c r="D444" s="351"/>
      <c r="E444" s="351"/>
      <c r="F444" s="351"/>
      <c r="G444" s="351"/>
      <c r="H444" s="351"/>
      <c r="I444" s="351"/>
      <c r="J444" s="351"/>
      <c r="K444" s="351"/>
      <c r="L444" s="351"/>
      <c r="M444" s="351"/>
      <c r="N444" s="351"/>
      <c r="O444" s="272"/>
      <c r="P444" s="272"/>
      <c r="Q444" s="272"/>
      <c r="R444" s="272"/>
      <c r="S444" s="272"/>
      <c r="T444" s="272"/>
      <c r="U444" s="272"/>
      <c r="V444" s="272"/>
      <c r="W444" s="272"/>
      <c r="X444" s="272"/>
      <c r="Y444" s="272"/>
      <c r="Z444" s="272"/>
    </row>
    <row r="445" spans="1:26" ht="15.75" customHeight="1">
      <c r="A445" s="351"/>
      <c r="B445" s="351"/>
      <c r="C445" s="351"/>
      <c r="D445" s="351"/>
      <c r="E445" s="351"/>
      <c r="F445" s="351"/>
      <c r="G445" s="351"/>
      <c r="H445" s="351"/>
      <c r="I445" s="351"/>
      <c r="J445" s="351"/>
      <c r="K445" s="351"/>
      <c r="L445" s="351"/>
      <c r="M445" s="351"/>
      <c r="N445" s="351"/>
      <c r="O445" s="272"/>
      <c r="P445" s="272"/>
      <c r="Q445" s="272"/>
      <c r="R445" s="272"/>
      <c r="S445" s="272"/>
      <c r="T445" s="272"/>
      <c r="U445" s="272"/>
      <c r="V445" s="272"/>
      <c r="W445" s="272"/>
      <c r="X445" s="272"/>
      <c r="Y445" s="272"/>
      <c r="Z445" s="272"/>
    </row>
    <row r="446" spans="1:26" ht="15.75" customHeight="1">
      <c r="A446" s="351"/>
      <c r="B446" s="351"/>
      <c r="C446" s="351"/>
      <c r="D446" s="351"/>
      <c r="E446" s="351"/>
      <c r="F446" s="351"/>
      <c r="G446" s="351"/>
      <c r="H446" s="351"/>
      <c r="I446" s="351"/>
      <c r="J446" s="351"/>
      <c r="K446" s="351"/>
      <c r="L446" s="351"/>
      <c r="M446" s="351"/>
      <c r="N446" s="351"/>
      <c r="O446" s="272"/>
      <c r="P446" s="272"/>
      <c r="Q446" s="272"/>
      <c r="R446" s="272"/>
      <c r="S446" s="272"/>
      <c r="T446" s="272"/>
      <c r="U446" s="272"/>
      <c r="V446" s="272"/>
      <c r="W446" s="272"/>
      <c r="X446" s="272"/>
      <c r="Y446" s="272"/>
      <c r="Z446" s="272"/>
    </row>
    <row r="447" spans="1:26" ht="15.75" customHeight="1">
      <c r="A447" s="351"/>
      <c r="B447" s="351"/>
      <c r="C447" s="351"/>
      <c r="D447" s="351"/>
      <c r="E447" s="351"/>
      <c r="F447" s="351"/>
      <c r="G447" s="351"/>
      <c r="H447" s="351"/>
      <c r="I447" s="351"/>
      <c r="J447" s="351"/>
      <c r="K447" s="351"/>
      <c r="L447" s="351"/>
      <c r="M447" s="351"/>
      <c r="N447" s="351"/>
      <c r="O447" s="272"/>
      <c r="P447" s="272"/>
      <c r="Q447" s="272"/>
      <c r="R447" s="272"/>
      <c r="S447" s="272"/>
      <c r="T447" s="272"/>
      <c r="U447" s="272"/>
      <c r="V447" s="272"/>
      <c r="W447" s="272"/>
      <c r="X447" s="272"/>
      <c r="Y447" s="272"/>
      <c r="Z447" s="272"/>
    </row>
    <row r="448" spans="1:26" ht="15.75" customHeight="1">
      <c r="A448" s="351"/>
      <c r="B448" s="351"/>
      <c r="C448" s="351"/>
      <c r="D448" s="351"/>
      <c r="E448" s="351"/>
      <c r="F448" s="351"/>
      <c r="G448" s="351"/>
      <c r="H448" s="351"/>
      <c r="I448" s="351"/>
      <c r="J448" s="351"/>
      <c r="K448" s="351"/>
      <c r="L448" s="351"/>
      <c r="M448" s="351"/>
      <c r="N448" s="351"/>
      <c r="O448" s="272"/>
      <c r="P448" s="272"/>
      <c r="Q448" s="272"/>
      <c r="R448" s="272"/>
      <c r="S448" s="272"/>
      <c r="T448" s="272"/>
      <c r="U448" s="272"/>
      <c r="V448" s="272"/>
      <c r="W448" s="272"/>
      <c r="X448" s="272"/>
      <c r="Y448" s="272"/>
      <c r="Z448" s="272"/>
    </row>
    <row r="449" spans="1:26" ht="15.75" customHeight="1">
      <c r="A449" s="351"/>
      <c r="B449" s="351"/>
      <c r="C449" s="351"/>
      <c r="D449" s="351"/>
      <c r="E449" s="351"/>
      <c r="F449" s="351"/>
      <c r="G449" s="351"/>
      <c r="H449" s="351"/>
      <c r="I449" s="351"/>
      <c r="J449" s="351"/>
      <c r="K449" s="351"/>
      <c r="L449" s="351"/>
      <c r="M449" s="351"/>
      <c r="N449" s="351"/>
      <c r="O449" s="272"/>
      <c r="P449" s="272"/>
      <c r="Q449" s="272"/>
      <c r="R449" s="272"/>
      <c r="S449" s="272"/>
      <c r="T449" s="272"/>
      <c r="U449" s="272"/>
      <c r="V449" s="272"/>
      <c r="W449" s="272"/>
      <c r="X449" s="272"/>
      <c r="Y449" s="272"/>
      <c r="Z449" s="272"/>
    </row>
    <row r="450" spans="1:26" ht="15.75" customHeight="1">
      <c r="A450" s="351"/>
      <c r="B450" s="351"/>
      <c r="C450" s="351"/>
      <c r="D450" s="351"/>
      <c r="E450" s="351"/>
      <c r="F450" s="351"/>
      <c r="G450" s="351"/>
      <c r="H450" s="351"/>
      <c r="I450" s="351"/>
      <c r="J450" s="351"/>
      <c r="K450" s="351"/>
      <c r="L450" s="351"/>
      <c r="M450" s="351"/>
      <c r="N450" s="351"/>
      <c r="O450" s="272"/>
      <c r="P450" s="272"/>
      <c r="Q450" s="272"/>
      <c r="R450" s="272"/>
      <c r="S450" s="272"/>
      <c r="T450" s="272"/>
      <c r="U450" s="272"/>
      <c r="V450" s="272"/>
      <c r="W450" s="272"/>
      <c r="X450" s="272"/>
      <c r="Y450" s="272"/>
      <c r="Z450" s="272"/>
    </row>
    <row r="451" spans="1:26" ht="15.75" customHeight="1">
      <c r="A451" s="351"/>
      <c r="B451" s="351"/>
      <c r="C451" s="351"/>
      <c r="D451" s="351"/>
      <c r="E451" s="351"/>
      <c r="F451" s="351"/>
      <c r="G451" s="351"/>
      <c r="H451" s="351"/>
      <c r="I451" s="351"/>
      <c r="J451" s="351"/>
      <c r="K451" s="351"/>
      <c r="L451" s="351"/>
      <c r="M451" s="351"/>
      <c r="N451" s="351"/>
      <c r="O451" s="272"/>
      <c r="P451" s="272"/>
      <c r="Q451" s="272"/>
      <c r="R451" s="272"/>
      <c r="S451" s="272"/>
      <c r="T451" s="272"/>
      <c r="U451" s="272"/>
      <c r="V451" s="272"/>
      <c r="W451" s="272"/>
      <c r="X451" s="272"/>
      <c r="Y451" s="272"/>
      <c r="Z451" s="272"/>
    </row>
    <row r="452" spans="1:26" ht="15.75" customHeight="1">
      <c r="A452" s="351"/>
      <c r="B452" s="351"/>
      <c r="C452" s="351"/>
      <c r="D452" s="351"/>
      <c r="E452" s="351"/>
      <c r="F452" s="351"/>
      <c r="G452" s="351"/>
      <c r="H452" s="351"/>
      <c r="I452" s="351"/>
      <c r="J452" s="351"/>
      <c r="K452" s="351"/>
      <c r="L452" s="351"/>
      <c r="M452" s="351"/>
      <c r="N452" s="351"/>
      <c r="O452" s="272"/>
      <c r="P452" s="272"/>
      <c r="Q452" s="272"/>
      <c r="R452" s="272"/>
      <c r="S452" s="272"/>
      <c r="T452" s="272"/>
      <c r="U452" s="272"/>
      <c r="V452" s="272"/>
      <c r="W452" s="272"/>
      <c r="X452" s="272"/>
      <c r="Y452" s="272"/>
      <c r="Z452" s="272"/>
    </row>
    <row r="453" spans="1:26" ht="15.75" customHeight="1">
      <c r="A453" s="351"/>
      <c r="B453" s="351"/>
      <c r="C453" s="351"/>
      <c r="D453" s="351"/>
      <c r="E453" s="351"/>
      <c r="F453" s="351"/>
      <c r="G453" s="351"/>
      <c r="H453" s="351"/>
      <c r="I453" s="351"/>
      <c r="J453" s="351"/>
      <c r="K453" s="351"/>
      <c r="L453" s="351"/>
      <c r="M453" s="351"/>
      <c r="N453" s="351"/>
      <c r="O453" s="272"/>
      <c r="P453" s="272"/>
      <c r="Q453" s="272"/>
      <c r="R453" s="272"/>
      <c r="S453" s="272"/>
      <c r="T453" s="272"/>
      <c r="U453" s="272"/>
      <c r="V453" s="272"/>
      <c r="W453" s="272"/>
      <c r="X453" s="272"/>
      <c r="Y453" s="272"/>
      <c r="Z453" s="272"/>
    </row>
    <row r="454" spans="1:26" ht="15.75" customHeight="1">
      <c r="A454" s="351"/>
      <c r="B454" s="351"/>
      <c r="C454" s="351"/>
      <c r="D454" s="351"/>
      <c r="E454" s="351"/>
      <c r="F454" s="351"/>
      <c r="G454" s="351"/>
      <c r="H454" s="351"/>
      <c r="I454" s="351"/>
      <c r="J454" s="351"/>
      <c r="K454" s="351"/>
      <c r="L454" s="351"/>
      <c r="M454" s="351"/>
      <c r="N454" s="351"/>
      <c r="O454" s="272"/>
      <c r="P454" s="272"/>
      <c r="Q454" s="272"/>
      <c r="R454" s="272"/>
      <c r="S454" s="272"/>
      <c r="T454" s="272"/>
      <c r="U454" s="272"/>
      <c r="V454" s="272"/>
      <c r="W454" s="272"/>
      <c r="X454" s="272"/>
      <c r="Y454" s="272"/>
      <c r="Z454" s="272"/>
    </row>
    <row r="455" spans="1:26" ht="15.75" customHeight="1">
      <c r="A455" s="351"/>
      <c r="B455" s="351"/>
      <c r="C455" s="351"/>
      <c r="D455" s="351"/>
      <c r="E455" s="351"/>
      <c r="F455" s="351"/>
      <c r="G455" s="351"/>
      <c r="H455" s="351"/>
      <c r="I455" s="351"/>
      <c r="J455" s="351"/>
      <c r="K455" s="351"/>
      <c r="L455" s="351"/>
      <c r="M455" s="351"/>
      <c r="N455" s="351"/>
      <c r="O455" s="272"/>
      <c r="P455" s="272"/>
      <c r="Q455" s="272"/>
      <c r="R455" s="272"/>
      <c r="S455" s="272"/>
      <c r="T455" s="272"/>
      <c r="U455" s="272"/>
      <c r="V455" s="272"/>
      <c r="W455" s="272"/>
      <c r="X455" s="272"/>
      <c r="Y455" s="272"/>
      <c r="Z455" s="272"/>
    </row>
    <row r="456" spans="1:26" ht="15.75" customHeight="1">
      <c r="A456" s="351"/>
      <c r="B456" s="351"/>
      <c r="C456" s="351"/>
      <c r="D456" s="351"/>
      <c r="E456" s="351"/>
      <c r="F456" s="351"/>
      <c r="G456" s="351"/>
      <c r="H456" s="351"/>
      <c r="I456" s="351"/>
      <c r="J456" s="351"/>
      <c r="K456" s="351"/>
      <c r="L456" s="351"/>
      <c r="M456" s="351"/>
      <c r="N456" s="351"/>
      <c r="O456" s="272"/>
      <c r="P456" s="272"/>
      <c r="Q456" s="272"/>
      <c r="R456" s="272"/>
      <c r="S456" s="272"/>
      <c r="T456" s="272"/>
      <c r="U456" s="272"/>
      <c r="V456" s="272"/>
      <c r="W456" s="272"/>
      <c r="X456" s="272"/>
      <c r="Y456" s="272"/>
      <c r="Z456" s="272"/>
    </row>
    <row r="457" spans="1:26" ht="15.75" customHeight="1">
      <c r="A457" s="351"/>
      <c r="B457" s="351"/>
      <c r="C457" s="351"/>
      <c r="D457" s="351"/>
      <c r="E457" s="351"/>
      <c r="F457" s="351"/>
      <c r="G457" s="351"/>
      <c r="H457" s="351"/>
      <c r="I457" s="351"/>
      <c r="J457" s="351"/>
      <c r="K457" s="351"/>
      <c r="L457" s="351"/>
      <c r="M457" s="351"/>
      <c r="N457" s="351"/>
      <c r="O457" s="272"/>
      <c r="P457" s="272"/>
      <c r="Q457" s="272"/>
      <c r="R457" s="272"/>
      <c r="S457" s="272"/>
      <c r="T457" s="272"/>
      <c r="U457" s="272"/>
      <c r="V457" s="272"/>
      <c r="W457" s="272"/>
      <c r="X457" s="272"/>
      <c r="Y457" s="272"/>
      <c r="Z457" s="272"/>
    </row>
    <row r="458" spans="1:26" ht="15.75" customHeight="1">
      <c r="A458" s="351"/>
      <c r="B458" s="351"/>
      <c r="C458" s="351"/>
      <c r="D458" s="351"/>
      <c r="E458" s="351"/>
      <c r="F458" s="351"/>
      <c r="G458" s="351"/>
      <c r="H458" s="351"/>
      <c r="I458" s="351"/>
      <c r="J458" s="351"/>
      <c r="K458" s="351"/>
      <c r="L458" s="351"/>
      <c r="M458" s="351"/>
      <c r="N458" s="351"/>
      <c r="O458" s="272"/>
      <c r="P458" s="272"/>
      <c r="Q458" s="272"/>
      <c r="R458" s="272"/>
      <c r="S458" s="272"/>
      <c r="T458" s="272"/>
      <c r="U458" s="272"/>
      <c r="V458" s="272"/>
      <c r="W458" s="272"/>
      <c r="X458" s="272"/>
      <c r="Y458" s="272"/>
      <c r="Z458" s="272"/>
    </row>
    <row r="459" spans="1:26" ht="15.75" customHeight="1">
      <c r="A459" s="351"/>
      <c r="B459" s="351"/>
      <c r="C459" s="351"/>
      <c r="D459" s="351"/>
      <c r="E459" s="351"/>
      <c r="F459" s="351"/>
      <c r="G459" s="351"/>
      <c r="H459" s="351"/>
      <c r="I459" s="351"/>
      <c r="J459" s="351"/>
      <c r="K459" s="351"/>
      <c r="L459" s="351"/>
      <c r="M459" s="351"/>
      <c r="N459" s="351"/>
      <c r="O459" s="272"/>
      <c r="P459" s="272"/>
      <c r="Q459" s="272"/>
      <c r="R459" s="272"/>
      <c r="S459" s="272"/>
      <c r="T459" s="272"/>
      <c r="U459" s="272"/>
      <c r="V459" s="272"/>
      <c r="W459" s="272"/>
      <c r="X459" s="272"/>
      <c r="Y459" s="272"/>
      <c r="Z459" s="272"/>
    </row>
    <row r="460" spans="1:26" ht="15.75" customHeight="1">
      <c r="A460" s="351"/>
      <c r="B460" s="351"/>
      <c r="C460" s="351"/>
      <c r="D460" s="351"/>
      <c r="E460" s="351"/>
      <c r="F460" s="351"/>
      <c r="G460" s="351"/>
      <c r="H460" s="351"/>
      <c r="I460" s="351"/>
      <c r="J460" s="351"/>
      <c r="K460" s="351"/>
      <c r="L460" s="351"/>
      <c r="M460" s="351"/>
      <c r="N460" s="351"/>
      <c r="O460" s="272"/>
      <c r="P460" s="272"/>
      <c r="Q460" s="272"/>
      <c r="R460" s="272"/>
      <c r="S460" s="272"/>
      <c r="T460" s="272"/>
      <c r="U460" s="272"/>
      <c r="V460" s="272"/>
      <c r="W460" s="272"/>
      <c r="X460" s="272"/>
      <c r="Y460" s="272"/>
      <c r="Z460" s="272"/>
    </row>
    <row r="461" spans="1:26" ht="15.75" customHeight="1">
      <c r="A461" s="351"/>
      <c r="B461" s="351"/>
      <c r="C461" s="351"/>
      <c r="D461" s="351"/>
      <c r="E461" s="351"/>
      <c r="F461" s="351"/>
      <c r="G461" s="351"/>
      <c r="H461" s="351"/>
      <c r="I461" s="351"/>
      <c r="J461" s="351"/>
      <c r="K461" s="351"/>
      <c r="L461" s="351"/>
      <c r="M461" s="351"/>
      <c r="N461" s="351"/>
      <c r="O461" s="272"/>
      <c r="P461" s="272"/>
      <c r="Q461" s="272"/>
      <c r="R461" s="272"/>
      <c r="S461" s="272"/>
      <c r="T461" s="272"/>
      <c r="U461" s="272"/>
      <c r="V461" s="272"/>
      <c r="W461" s="272"/>
      <c r="X461" s="272"/>
      <c r="Y461" s="272"/>
      <c r="Z461" s="272"/>
    </row>
    <row r="462" spans="1:26" ht="15.75" customHeight="1">
      <c r="A462" s="351"/>
      <c r="B462" s="351"/>
      <c r="C462" s="351"/>
      <c r="D462" s="351"/>
      <c r="E462" s="351"/>
      <c r="F462" s="351"/>
      <c r="G462" s="351"/>
      <c r="H462" s="351"/>
      <c r="I462" s="351"/>
      <c r="J462" s="351"/>
      <c r="K462" s="351"/>
      <c r="L462" s="351"/>
      <c r="M462" s="351"/>
      <c r="N462" s="351"/>
      <c r="O462" s="272"/>
      <c r="P462" s="272"/>
      <c r="Q462" s="272"/>
      <c r="R462" s="272"/>
      <c r="S462" s="272"/>
      <c r="T462" s="272"/>
      <c r="U462" s="272"/>
      <c r="V462" s="272"/>
      <c r="W462" s="272"/>
      <c r="X462" s="272"/>
      <c r="Y462" s="272"/>
      <c r="Z462" s="272"/>
    </row>
    <row r="463" spans="1:26" ht="15.75" customHeight="1">
      <c r="A463" s="351"/>
      <c r="B463" s="351"/>
      <c r="C463" s="351"/>
      <c r="D463" s="351"/>
      <c r="E463" s="351"/>
      <c r="F463" s="351"/>
      <c r="G463" s="351"/>
      <c r="H463" s="351"/>
      <c r="I463" s="351"/>
      <c r="J463" s="351"/>
      <c r="K463" s="351"/>
      <c r="L463" s="351"/>
      <c r="M463" s="351"/>
      <c r="N463" s="351"/>
      <c r="O463" s="272"/>
      <c r="P463" s="272"/>
      <c r="Q463" s="272"/>
      <c r="R463" s="272"/>
      <c r="S463" s="272"/>
      <c r="T463" s="272"/>
      <c r="U463" s="272"/>
      <c r="V463" s="272"/>
      <c r="W463" s="272"/>
      <c r="X463" s="272"/>
      <c r="Y463" s="272"/>
      <c r="Z463" s="272"/>
    </row>
    <row r="464" spans="1:26" ht="15.75" customHeight="1">
      <c r="A464" s="351"/>
      <c r="B464" s="351"/>
      <c r="C464" s="351"/>
      <c r="D464" s="351"/>
      <c r="E464" s="351"/>
      <c r="F464" s="351"/>
      <c r="G464" s="351"/>
      <c r="H464" s="351"/>
      <c r="I464" s="351"/>
      <c r="J464" s="351"/>
      <c r="K464" s="351"/>
      <c r="L464" s="351"/>
      <c r="M464" s="351"/>
      <c r="N464" s="351"/>
      <c r="O464" s="272"/>
      <c r="P464" s="272"/>
      <c r="Q464" s="272"/>
      <c r="R464" s="272"/>
      <c r="S464" s="272"/>
      <c r="T464" s="272"/>
      <c r="U464" s="272"/>
      <c r="V464" s="272"/>
      <c r="W464" s="272"/>
      <c r="X464" s="272"/>
      <c r="Y464" s="272"/>
      <c r="Z464" s="272"/>
    </row>
    <row r="465" spans="1:26" ht="15.75" customHeight="1">
      <c r="A465" s="351"/>
      <c r="B465" s="351"/>
      <c r="C465" s="351"/>
      <c r="D465" s="351"/>
      <c r="E465" s="351"/>
      <c r="F465" s="351"/>
      <c r="G465" s="351"/>
      <c r="H465" s="351"/>
      <c r="I465" s="351"/>
      <c r="J465" s="351"/>
      <c r="K465" s="351"/>
      <c r="L465" s="351"/>
      <c r="M465" s="351"/>
      <c r="N465" s="351"/>
      <c r="O465" s="272"/>
      <c r="P465" s="272"/>
      <c r="Q465" s="272"/>
      <c r="R465" s="272"/>
      <c r="S465" s="272"/>
      <c r="T465" s="272"/>
      <c r="U465" s="272"/>
      <c r="V465" s="272"/>
      <c r="W465" s="272"/>
      <c r="X465" s="272"/>
      <c r="Y465" s="272"/>
      <c r="Z465" s="272"/>
    </row>
    <row r="466" spans="1:26" ht="15.75" customHeight="1">
      <c r="A466" s="351"/>
      <c r="B466" s="351"/>
      <c r="C466" s="351"/>
      <c r="D466" s="351"/>
      <c r="E466" s="351"/>
      <c r="F466" s="351"/>
      <c r="G466" s="351"/>
      <c r="H466" s="351"/>
      <c r="I466" s="351"/>
      <c r="J466" s="351"/>
      <c r="K466" s="351"/>
      <c r="L466" s="351"/>
      <c r="M466" s="351"/>
      <c r="N466" s="351"/>
      <c r="O466" s="272"/>
      <c r="P466" s="272"/>
      <c r="Q466" s="272"/>
      <c r="R466" s="272"/>
      <c r="S466" s="272"/>
      <c r="T466" s="272"/>
      <c r="U466" s="272"/>
      <c r="V466" s="272"/>
      <c r="W466" s="272"/>
      <c r="X466" s="272"/>
      <c r="Y466" s="272"/>
      <c r="Z466" s="272"/>
    </row>
    <row r="467" spans="1:26" ht="15.75" customHeight="1">
      <c r="A467" s="351"/>
      <c r="B467" s="351"/>
      <c r="C467" s="351"/>
      <c r="D467" s="351"/>
      <c r="E467" s="351"/>
      <c r="F467" s="351"/>
      <c r="G467" s="351"/>
      <c r="H467" s="351"/>
      <c r="I467" s="351"/>
      <c r="J467" s="351"/>
      <c r="K467" s="351"/>
      <c r="L467" s="351"/>
      <c r="M467" s="351"/>
      <c r="N467" s="351"/>
      <c r="O467" s="272"/>
      <c r="P467" s="272"/>
      <c r="Q467" s="272"/>
      <c r="R467" s="272"/>
      <c r="S467" s="272"/>
      <c r="T467" s="272"/>
      <c r="U467" s="272"/>
      <c r="V467" s="272"/>
      <c r="W467" s="272"/>
      <c r="X467" s="272"/>
      <c r="Y467" s="272"/>
      <c r="Z467" s="272"/>
    </row>
    <row r="468" spans="1:26" ht="15.75" customHeight="1">
      <c r="A468" s="351"/>
      <c r="B468" s="351"/>
      <c r="C468" s="351"/>
      <c r="D468" s="351"/>
      <c r="E468" s="351"/>
      <c r="F468" s="351"/>
      <c r="G468" s="351"/>
      <c r="H468" s="351"/>
      <c r="I468" s="351"/>
      <c r="J468" s="351"/>
      <c r="K468" s="351"/>
      <c r="L468" s="351"/>
      <c r="M468" s="351"/>
      <c r="N468" s="351"/>
      <c r="O468" s="272"/>
      <c r="P468" s="272"/>
      <c r="Q468" s="272"/>
      <c r="R468" s="272"/>
      <c r="S468" s="272"/>
      <c r="T468" s="272"/>
      <c r="U468" s="272"/>
      <c r="V468" s="272"/>
      <c r="W468" s="272"/>
      <c r="X468" s="272"/>
      <c r="Y468" s="272"/>
      <c r="Z468" s="272"/>
    </row>
    <row r="469" spans="1:26" ht="15.75" customHeight="1">
      <c r="A469" s="351"/>
      <c r="B469" s="351"/>
      <c r="C469" s="351"/>
      <c r="D469" s="351"/>
      <c r="E469" s="351"/>
      <c r="F469" s="351"/>
      <c r="G469" s="351"/>
      <c r="H469" s="351"/>
      <c r="I469" s="351"/>
      <c r="J469" s="351"/>
      <c r="K469" s="351"/>
      <c r="L469" s="351"/>
      <c r="M469" s="351"/>
      <c r="N469" s="351"/>
      <c r="O469" s="272"/>
      <c r="P469" s="272"/>
      <c r="Q469" s="272"/>
      <c r="R469" s="272"/>
      <c r="S469" s="272"/>
      <c r="T469" s="272"/>
      <c r="U469" s="272"/>
      <c r="V469" s="272"/>
      <c r="W469" s="272"/>
      <c r="X469" s="272"/>
      <c r="Y469" s="272"/>
      <c r="Z469" s="272"/>
    </row>
    <row r="470" spans="1:26" ht="15.75" customHeight="1">
      <c r="A470" s="351"/>
      <c r="B470" s="351"/>
      <c r="C470" s="351"/>
      <c r="D470" s="351"/>
      <c r="E470" s="351"/>
      <c r="F470" s="351"/>
      <c r="G470" s="351"/>
      <c r="H470" s="351"/>
      <c r="I470" s="351"/>
      <c r="J470" s="351"/>
      <c r="K470" s="351"/>
      <c r="L470" s="351"/>
      <c r="M470" s="351"/>
      <c r="N470" s="351"/>
      <c r="O470" s="272"/>
      <c r="P470" s="272"/>
      <c r="Q470" s="272"/>
      <c r="R470" s="272"/>
      <c r="S470" s="272"/>
      <c r="T470" s="272"/>
      <c r="U470" s="272"/>
      <c r="V470" s="272"/>
      <c r="W470" s="272"/>
      <c r="X470" s="272"/>
      <c r="Y470" s="272"/>
      <c r="Z470" s="272"/>
    </row>
    <row r="471" spans="1:26" ht="15.75" customHeight="1">
      <c r="A471" s="351"/>
      <c r="B471" s="351"/>
      <c r="C471" s="351"/>
      <c r="D471" s="351"/>
      <c r="E471" s="351"/>
      <c r="F471" s="351"/>
      <c r="G471" s="351"/>
      <c r="H471" s="351"/>
      <c r="I471" s="351"/>
      <c r="J471" s="351"/>
      <c r="K471" s="351"/>
      <c r="L471" s="351"/>
      <c r="M471" s="351"/>
      <c r="N471" s="351"/>
      <c r="O471" s="272"/>
      <c r="P471" s="272"/>
      <c r="Q471" s="272"/>
      <c r="R471" s="272"/>
      <c r="S471" s="272"/>
      <c r="T471" s="272"/>
      <c r="U471" s="272"/>
      <c r="V471" s="272"/>
      <c r="W471" s="272"/>
      <c r="X471" s="272"/>
      <c r="Y471" s="272"/>
      <c r="Z471" s="272"/>
    </row>
    <row r="472" spans="1:26" ht="15.75" customHeight="1">
      <c r="A472" s="351"/>
      <c r="B472" s="351"/>
      <c r="C472" s="351"/>
      <c r="D472" s="351"/>
      <c r="E472" s="351"/>
      <c r="F472" s="351"/>
      <c r="G472" s="351"/>
      <c r="H472" s="351"/>
      <c r="I472" s="351"/>
      <c r="J472" s="351"/>
      <c r="K472" s="351"/>
      <c r="L472" s="351"/>
      <c r="M472" s="351"/>
      <c r="N472" s="351"/>
      <c r="O472" s="272"/>
      <c r="P472" s="272"/>
      <c r="Q472" s="272"/>
      <c r="R472" s="272"/>
      <c r="S472" s="272"/>
      <c r="T472" s="272"/>
      <c r="U472" s="272"/>
      <c r="V472" s="272"/>
      <c r="W472" s="272"/>
      <c r="X472" s="272"/>
      <c r="Y472" s="272"/>
      <c r="Z472" s="272"/>
    </row>
    <row r="473" spans="1:26" ht="15.75" customHeight="1">
      <c r="A473" s="351"/>
      <c r="B473" s="351"/>
      <c r="C473" s="351"/>
      <c r="D473" s="351"/>
      <c r="E473" s="351"/>
      <c r="F473" s="351"/>
      <c r="G473" s="351"/>
      <c r="H473" s="351"/>
      <c r="I473" s="351"/>
      <c r="J473" s="351"/>
      <c r="K473" s="351"/>
      <c r="L473" s="351"/>
      <c r="M473" s="351"/>
      <c r="N473" s="351"/>
      <c r="O473" s="272"/>
      <c r="P473" s="272"/>
      <c r="Q473" s="272"/>
      <c r="R473" s="272"/>
      <c r="S473" s="272"/>
      <c r="T473" s="272"/>
      <c r="U473" s="272"/>
      <c r="V473" s="272"/>
      <c r="W473" s="272"/>
      <c r="X473" s="272"/>
      <c r="Y473" s="272"/>
      <c r="Z473" s="272"/>
    </row>
    <row r="474" spans="1:26" ht="15.75" customHeight="1">
      <c r="A474" s="351"/>
      <c r="B474" s="351"/>
      <c r="C474" s="351"/>
      <c r="D474" s="351"/>
      <c r="E474" s="351"/>
      <c r="F474" s="351"/>
      <c r="G474" s="351"/>
      <c r="H474" s="351"/>
      <c r="I474" s="351"/>
      <c r="J474" s="351"/>
      <c r="K474" s="351"/>
      <c r="L474" s="351"/>
      <c r="M474" s="351"/>
      <c r="N474" s="351"/>
      <c r="O474" s="272"/>
      <c r="P474" s="272"/>
      <c r="Q474" s="272"/>
      <c r="R474" s="272"/>
      <c r="S474" s="272"/>
      <c r="T474" s="272"/>
      <c r="U474" s="272"/>
      <c r="V474" s="272"/>
      <c r="W474" s="272"/>
      <c r="X474" s="272"/>
      <c r="Y474" s="272"/>
      <c r="Z474" s="272"/>
    </row>
    <row r="475" spans="1:26" ht="15.75" customHeight="1">
      <c r="A475" s="351"/>
      <c r="B475" s="351"/>
      <c r="C475" s="351"/>
      <c r="D475" s="351"/>
      <c r="E475" s="351"/>
      <c r="F475" s="351"/>
      <c r="G475" s="351"/>
      <c r="H475" s="351"/>
      <c r="I475" s="351"/>
      <c r="J475" s="351"/>
      <c r="K475" s="351"/>
      <c r="L475" s="351"/>
      <c r="M475" s="351"/>
      <c r="N475" s="351"/>
      <c r="O475" s="272"/>
      <c r="P475" s="272"/>
      <c r="Q475" s="272"/>
      <c r="R475" s="272"/>
      <c r="S475" s="272"/>
      <c r="T475" s="272"/>
      <c r="U475" s="272"/>
      <c r="V475" s="272"/>
      <c r="W475" s="272"/>
      <c r="X475" s="272"/>
      <c r="Y475" s="272"/>
      <c r="Z475" s="272"/>
    </row>
    <row r="476" spans="1:26" ht="15.75" customHeight="1">
      <c r="A476" s="351"/>
      <c r="B476" s="351"/>
      <c r="C476" s="351"/>
      <c r="D476" s="351"/>
      <c r="E476" s="351"/>
      <c r="F476" s="351"/>
      <c r="G476" s="351"/>
      <c r="H476" s="351"/>
      <c r="I476" s="351"/>
      <c r="J476" s="351"/>
      <c r="K476" s="351"/>
      <c r="L476" s="351"/>
      <c r="M476" s="351"/>
      <c r="N476" s="351"/>
      <c r="O476" s="272"/>
      <c r="P476" s="272"/>
      <c r="Q476" s="272"/>
      <c r="R476" s="272"/>
      <c r="S476" s="272"/>
      <c r="T476" s="272"/>
      <c r="U476" s="272"/>
      <c r="V476" s="272"/>
      <c r="W476" s="272"/>
      <c r="X476" s="272"/>
      <c r="Y476" s="272"/>
      <c r="Z476" s="272"/>
    </row>
    <row r="477" spans="1:26" ht="15.75" customHeight="1">
      <c r="A477" s="351"/>
      <c r="B477" s="351"/>
      <c r="C477" s="351"/>
      <c r="D477" s="351"/>
      <c r="E477" s="351"/>
      <c r="F477" s="351"/>
      <c r="G477" s="351"/>
      <c r="H477" s="351"/>
      <c r="I477" s="351"/>
      <c r="J477" s="351"/>
      <c r="K477" s="351"/>
      <c r="L477" s="351"/>
      <c r="M477" s="351"/>
      <c r="N477" s="351"/>
      <c r="O477" s="272"/>
      <c r="P477" s="272"/>
      <c r="Q477" s="272"/>
      <c r="R477" s="272"/>
      <c r="S477" s="272"/>
      <c r="T477" s="272"/>
      <c r="U477" s="272"/>
      <c r="V477" s="272"/>
      <c r="W477" s="272"/>
      <c r="X477" s="272"/>
      <c r="Y477" s="272"/>
      <c r="Z477" s="272"/>
    </row>
    <row r="478" spans="1:26" ht="15.75" customHeight="1">
      <c r="A478" s="351"/>
      <c r="B478" s="351"/>
      <c r="C478" s="351"/>
      <c r="D478" s="351"/>
      <c r="E478" s="351"/>
      <c r="F478" s="351"/>
      <c r="G478" s="351"/>
      <c r="H478" s="351"/>
      <c r="I478" s="351"/>
      <c r="J478" s="351"/>
      <c r="K478" s="351"/>
      <c r="L478" s="351"/>
      <c r="M478" s="351"/>
      <c r="N478" s="351"/>
      <c r="O478" s="272"/>
      <c r="P478" s="272"/>
      <c r="Q478" s="272"/>
      <c r="R478" s="272"/>
      <c r="S478" s="272"/>
      <c r="T478" s="272"/>
      <c r="U478" s="272"/>
      <c r="V478" s="272"/>
      <c r="W478" s="272"/>
      <c r="X478" s="272"/>
      <c r="Y478" s="272"/>
      <c r="Z478" s="272"/>
    </row>
    <row r="479" spans="1:26" ht="15.75" customHeight="1">
      <c r="A479" s="351"/>
      <c r="B479" s="351"/>
      <c r="C479" s="351"/>
      <c r="D479" s="351"/>
      <c r="E479" s="351"/>
      <c r="F479" s="351"/>
      <c r="G479" s="351"/>
      <c r="H479" s="351"/>
      <c r="I479" s="351"/>
      <c r="J479" s="351"/>
      <c r="K479" s="351"/>
      <c r="L479" s="351"/>
      <c r="M479" s="351"/>
      <c r="N479" s="351"/>
      <c r="O479" s="272"/>
      <c r="P479" s="272"/>
      <c r="Q479" s="272"/>
      <c r="R479" s="272"/>
      <c r="S479" s="272"/>
      <c r="T479" s="272"/>
      <c r="U479" s="272"/>
      <c r="V479" s="272"/>
      <c r="W479" s="272"/>
      <c r="X479" s="272"/>
      <c r="Y479" s="272"/>
      <c r="Z479" s="272"/>
    </row>
    <row r="480" spans="1:26" ht="15.75" customHeight="1">
      <c r="A480" s="351"/>
      <c r="B480" s="351"/>
      <c r="C480" s="351"/>
      <c r="D480" s="351"/>
      <c r="E480" s="351"/>
      <c r="F480" s="351"/>
      <c r="G480" s="351"/>
      <c r="H480" s="351"/>
      <c r="I480" s="351"/>
      <c r="J480" s="351"/>
      <c r="K480" s="351"/>
      <c r="L480" s="351"/>
      <c r="M480" s="351"/>
      <c r="N480" s="351"/>
      <c r="O480" s="272"/>
      <c r="P480" s="272"/>
      <c r="Q480" s="272"/>
      <c r="R480" s="272"/>
      <c r="S480" s="272"/>
      <c r="T480" s="272"/>
      <c r="U480" s="272"/>
      <c r="V480" s="272"/>
      <c r="W480" s="272"/>
      <c r="X480" s="272"/>
      <c r="Y480" s="272"/>
      <c r="Z480" s="272"/>
    </row>
    <row r="481" spans="1:26" ht="15.75" customHeight="1">
      <c r="A481" s="351"/>
      <c r="B481" s="351"/>
      <c r="C481" s="351"/>
      <c r="D481" s="351"/>
      <c r="E481" s="351"/>
      <c r="F481" s="351"/>
      <c r="G481" s="351"/>
      <c r="H481" s="351"/>
      <c r="I481" s="351"/>
      <c r="J481" s="351"/>
      <c r="K481" s="351"/>
      <c r="L481" s="351"/>
      <c r="M481" s="351"/>
      <c r="N481" s="351"/>
      <c r="O481" s="272"/>
      <c r="P481" s="272"/>
      <c r="Q481" s="272"/>
      <c r="R481" s="272"/>
      <c r="S481" s="272"/>
      <c r="T481" s="272"/>
      <c r="U481" s="272"/>
      <c r="V481" s="272"/>
      <c r="W481" s="272"/>
      <c r="X481" s="272"/>
      <c r="Y481" s="272"/>
      <c r="Z481" s="272"/>
    </row>
    <row r="482" spans="1:26" ht="15.75" customHeight="1">
      <c r="A482" s="351"/>
      <c r="B482" s="351"/>
      <c r="C482" s="351"/>
      <c r="D482" s="351"/>
      <c r="E482" s="351"/>
      <c r="F482" s="351"/>
      <c r="G482" s="351"/>
      <c r="H482" s="351"/>
      <c r="I482" s="351"/>
      <c r="J482" s="351"/>
      <c r="K482" s="351"/>
      <c r="L482" s="351"/>
      <c r="M482" s="351"/>
      <c r="N482" s="351"/>
      <c r="O482" s="272"/>
      <c r="P482" s="272"/>
      <c r="Q482" s="272"/>
      <c r="R482" s="272"/>
      <c r="S482" s="272"/>
      <c r="T482" s="272"/>
      <c r="U482" s="272"/>
      <c r="V482" s="272"/>
      <c r="W482" s="272"/>
      <c r="X482" s="272"/>
      <c r="Y482" s="272"/>
      <c r="Z482" s="272"/>
    </row>
    <row r="483" spans="1:26" ht="15.75" customHeight="1">
      <c r="A483" s="351"/>
      <c r="B483" s="351"/>
      <c r="C483" s="351"/>
      <c r="D483" s="351"/>
      <c r="E483" s="351"/>
      <c r="F483" s="351"/>
      <c r="G483" s="351"/>
      <c r="H483" s="351"/>
      <c r="I483" s="351"/>
      <c r="J483" s="351"/>
      <c r="K483" s="351"/>
      <c r="L483" s="351"/>
      <c r="M483" s="351"/>
      <c r="N483" s="351"/>
      <c r="O483" s="272"/>
      <c r="P483" s="272"/>
      <c r="Q483" s="272"/>
      <c r="R483" s="272"/>
      <c r="S483" s="272"/>
      <c r="T483" s="272"/>
      <c r="U483" s="272"/>
      <c r="V483" s="272"/>
      <c r="W483" s="272"/>
      <c r="X483" s="272"/>
      <c r="Y483" s="272"/>
      <c r="Z483" s="272"/>
    </row>
    <row r="484" spans="1:26" ht="15.75" customHeight="1">
      <c r="A484" s="351"/>
      <c r="B484" s="351"/>
      <c r="C484" s="351"/>
      <c r="D484" s="351"/>
      <c r="E484" s="351"/>
      <c r="F484" s="351"/>
      <c r="G484" s="351"/>
      <c r="H484" s="351"/>
      <c r="I484" s="351"/>
      <c r="J484" s="351"/>
      <c r="K484" s="351"/>
      <c r="L484" s="351"/>
      <c r="M484" s="351"/>
      <c r="N484" s="351"/>
      <c r="O484" s="272"/>
      <c r="P484" s="272"/>
      <c r="Q484" s="272"/>
      <c r="R484" s="272"/>
      <c r="S484" s="272"/>
      <c r="T484" s="272"/>
      <c r="U484" s="272"/>
      <c r="V484" s="272"/>
      <c r="W484" s="272"/>
      <c r="X484" s="272"/>
      <c r="Y484" s="272"/>
      <c r="Z484" s="272"/>
    </row>
    <row r="485" spans="1:26" ht="15.75" customHeight="1">
      <c r="A485" s="351"/>
      <c r="B485" s="351"/>
      <c r="C485" s="351"/>
      <c r="D485" s="351"/>
      <c r="E485" s="351"/>
      <c r="F485" s="351"/>
      <c r="G485" s="351"/>
      <c r="H485" s="351"/>
      <c r="I485" s="351"/>
      <c r="J485" s="351"/>
      <c r="K485" s="351"/>
      <c r="L485" s="351"/>
      <c r="M485" s="351"/>
      <c r="N485" s="351"/>
      <c r="O485" s="272"/>
      <c r="P485" s="272"/>
      <c r="Q485" s="272"/>
      <c r="R485" s="272"/>
      <c r="S485" s="272"/>
      <c r="T485" s="272"/>
      <c r="U485" s="272"/>
      <c r="V485" s="272"/>
      <c r="W485" s="272"/>
      <c r="X485" s="272"/>
      <c r="Y485" s="272"/>
      <c r="Z485" s="272"/>
    </row>
    <row r="486" spans="1:26" ht="15.75" customHeight="1">
      <c r="A486" s="351"/>
      <c r="B486" s="351"/>
      <c r="C486" s="351"/>
      <c r="D486" s="351"/>
      <c r="E486" s="351"/>
      <c r="F486" s="351"/>
      <c r="G486" s="351"/>
      <c r="H486" s="351"/>
      <c r="I486" s="351"/>
      <c r="J486" s="351"/>
      <c r="K486" s="351"/>
      <c r="L486" s="351"/>
      <c r="M486" s="351"/>
      <c r="N486" s="351"/>
      <c r="O486" s="272"/>
      <c r="P486" s="272"/>
      <c r="Q486" s="272"/>
      <c r="R486" s="272"/>
      <c r="S486" s="272"/>
      <c r="T486" s="272"/>
      <c r="U486" s="272"/>
      <c r="V486" s="272"/>
      <c r="W486" s="272"/>
      <c r="X486" s="272"/>
      <c r="Y486" s="272"/>
      <c r="Z486" s="272"/>
    </row>
    <row r="487" spans="1:26" ht="15.75" customHeight="1">
      <c r="A487" s="351"/>
      <c r="B487" s="351"/>
      <c r="C487" s="351"/>
      <c r="D487" s="351"/>
      <c r="E487" s="351"/>
      <c r="F487" s="351"/>
      <c r="G487" s="351"/>
      <c r="H487" s="351"/>
      <c r="I487" s="351"/>
      <c r="J487" s="351"/>
      <c r="K487" s="351"/>
      <c r="L487" s="351"/>
      <c r="M487" s="351"/>
      <c r="N487" s="351"/>
      <c r="O487" s="272"/>
      <c r="P487" s="272"/>
      <c r="Q487" s="272"/>
      <c r="R487" s="272"/>
      <c r="S487" s="272"/>
      <c r="T487" s="272"/>
      <c r="U487" s="272"/>
      <c r="V487" s="272"/>
      <c r="W487" s="272"/>
      <c r="X487" s="272"/>
      <c r="Y487" s="272"/>
      <c r="Z487" s="272"/>
    </row>
    <row r="488" spans="1:26" ht="15.75" customHeight="1">
      <c r="A488" s="351"/>
      <c r="B488" s="351"/>
      <c r="C488" s="351"/>
      <c r="D488" s="351"/>
      <c r="E488" s="351"/>
      <c r="F488" s="351"/>
      <c r="G488" s="351"/>
      <c r="H488" s="351"/>
      <c r="I488" s="351"/>
      <c r="J488" s="351"/>
      <c r="K488" s="351"/>
      <c r="L488" s="351"/>
      <c r="M488" s="351"/>
      <c r="N488" s="351"/>
      <c r="O488" s="272"/>
      <c r="P488" s="272"/>
      <c r="Q488" s="272"/>
      <c r="R488" s="272"/>
      <c r="S488" s="272"/>
      <c r="T488" s="272"/>
      <c r="U488" s="272"/>
      <c r="V488" s="272"/>
      <c r="W488" s="272"/>
      <c r="X488" s="272"/>
      <c r="Y488" s="272"/>
      <c r="Z488" s="272"/>
    </row>
    <row r="489" spans="1:26" ht="15.75" customHeight="1">
      <c r="A489" s="351"/>
      <c r="B489" s="351"/>
      <c r="C489" s="351"/>
      <c r="D489" s="351"/>
      <c r="E489" s="351"/>
      <c r="F489" s="351"/>
      <c r="G489" s="351"/>
      <c r="H489" s="351"/>
      <c r="I489" s="351"/>
      <c r="J489" s="351"/>
      <c r="K489" s="351"/>
      <c r="L489" s="351"/>
      <c r="M489" s="351"/>
      <c r="N489" s="351"/>
      <c r="O489" s="272"/>
      <c r="P489" s="272"/>
      <c r="Q489" s="272"/>
      <c r="R489" s="272"/>
      <c r="S489" s="272"/>
      <c r="T489" s="272"/>
      <c r="U489" s="272"/>
      <c r="V489" s="272"/>
      <c r="W489" s="272"/>
      <c r="X489" s="272"/>
      <c r="Y489" s="272"/>
      <c r="Z489" s="272"/>
    </row>
    <row r="490" spans="1:26" ht="15.75" customHeight="1">
      <c r="A490" s="351"/>
      <c r="B490" s="351"/>
      <c r="C490" s="351"/>
      <c r="D490" s="351"/>
      <c r="E490" s="351"/>
      <c r="F490" s="351"/>
      <c r="G490" s="351"/>
      <c r="H490" s="351"/>
      <c r="I490" s="351"/>
      <c r="J490" s="351"/>
      <c r="K490" s="351"/>
      <c r="L490" s="351"/>
      <c r="M490" s="351"/>
      <c r="N490" s="351"/>
      <c r="O490" s="272"/>
      <c r="P490" s="272"/>
      <c r="Q490" s="272"/>
      <c r="R490" s="272"/>
      <c r="S490" s="272"/>
      <c r="T490" s="272"/>
      <c r="U490" s="272"/>
      <c r="V490" s="272"/>
      <c r="W490" s="272"/>
      <c r="X490" s="272"/>
      <c r="Y490" s="272"/>
      <c r="Z490" s="272"/>
    </row>
    <row r="491" spans="1:26" ht="15.75" customHeight="1">
      <c r="A491" s="351"/>
      <c r="B491" s="351"/>
      <c r="C491" s="351"/>
      <c r="D491" s="351"/>
      <c r="E491" s="351"/>
      <c r="F491" s="351"/>
      <c r="G491" s="351"/>
      <c r="H491" s="351"/>
      <c r="I491" s="351"/>
      <c r="J491" s="351"/>
      <c r="K491" s="351"/>
      <c r="L491" s="351"/>
      <c r="M491" s="351"/>
      <c r="N491" s="351"/>
      <c r="O491" s="272"/>
      <c r="P491" s="272"/>
      <c r="Q491" s="272"/>
      <c r="R491" s="272"/>
      <c r="S491" s="272"/>
      <c r="T491" s="272"/>
      <c r="U491" s="272"/>
      <c r="V491" s="272"/>
      <c r="W491" s="272"/>
      <c r="X491" s="272"/>
      <c r="Y491" s="272"/>
      <c r="Z491" s="272"/>
    </row>
    <row r="492" spans="1:26" ht="15.75" customHeight="1">
      <c r="A492" s="351"/>
      <c r="B492" s="351"/>
      <c r="C492" s="351"/>
      <c r="D492" s="351"/>
      <c r="E492" s="351"/>
      <c r="F492" s="351"/>
      <c r="G492" s="351"/>
      <c r="H492" s="351"/>
      <c r="I492" s="351"/>
      <c r="J492" s="351"/>
      <c r="K492" s="351"/>
      <c r="L492" s="351"/>
      <c r="M492" s="351"/>
      <c r="N492" s="351"/>
      <c r="O492" s="272"/>
      <c r="P492" s="272"/>
      <c r="Q492" s="272"/>
      <c r="R492" s="272"/>
      <c r="S492" s="272"/>
      <c r="T492" s="272"/>
      <c r="U492" s="272"/>
      <c r="V492" s="272"/>
      <c r="W492" s="272"/>
      <c r="X492" s="272"/>
      <c r="Y492" s="272"/>
      <c r="Z492" s="272"/>
    </row>
    <row r="493" spans="1:26" ht="15.75" customHeight="1">
      <c r="A493" s="351"/>
      <c r="B493" s="351"/>
      <c r="C493" s="351"/>
      <c r="D493" s="351"/>
      <c r="E493" s="351"/>
      <c r="F493" s="351"/>
      <c r="G493" s="351"/>
      <c r="H493" s="351"/>
      <c r="I493" s="351"/>
      <c r="J493" s="351"/>
      <c r="K493" s="351"/>
      <c r="L493" s="351"/>
      <c r="M493" s="351"/>
      <c r="N493" s="351"/>
      <c r="O493" s="272"/>
      <c r="P493" s="272"/>
      <c r="Q493" s="272"/>
      <c r="R493" s="272"/>
      <c r="S493" s="272"/>
      <c r="T493" s="272"/>
      <c r="U493" s="272"/>
      <c r="V493" s="272"/>
      <c r="W493" s="272"/>
      <c r="X493" s="272"/>
      <c r="Y493" s="272"/>
      <c r="Z493" s="272"/>
    </row>
    <row r="494" spans="1:26" ht="15.75" customHeight="1">
      <c r="A494" s="351"/>
      <c r="B494" s="351"/>
      <c r="C494" s="351"/>
      <c r="D494" s="351"/>
      <c r="E494" s="351"/>
      <c r="F494" s="351"/>
      <c r="G494" s="351"/>
      <c r="H494" s="351"/>
      <c r="I494" s="351"/>
      <c r="J494" s="351"/>
      <c r="K494" s="351"/>
      <c r="L494" s="351"/>
      <c r="M494" s="351"/>
      <c r="N494" s="351"/>
      <c r="O494" s="272"/>
      <c r="P494" s="272"/>
      <c r="Q494" s="272"/>
      <c r="R494" s="272"/>
      <c r="S494" s="272"/>
      <c r="T494" s="272"/>
      <c r="U494" s="272"/>
      <c r="V494" s="272"/>
      <c r="W494" s="272"/>
      <c r="X494" s="272"/>
      <c r="Y494" s="272"/>
      <c r="Z494" s="272"/>
    </row>
    <row r="495" spans="1:26" ht="15.75" customHeight="1">
      <c r="A495" s="351"/>
      <c r="B495" s="351"/>
      <c r="C495" s="351"/>
      <c r="D495" s="351"/>
      <c r="E495" s="351"/>
      <c r="F495" s="351"/>
      <c r="G495" s="351"/>
      <c r="H495" s="351"/>
      <c r="I495" s="351"/>
      <c r="J495" s="351"/>
      <c r="K495" s="351"/>
      <c r="L495" s="351"/>
      <c r="M495" s="351"/>
      <c r="N495" s="351"/>
      <c r="O495" s="272"/>
      <c r="P495" s="272"/>
      <c r="Q495" s="272"/>
      <c r="R495" s="272"/>
      <c r="S495" s="272"/>
      <c r="T495" s="272"/>
      <c r="U495" s="272"/>
      <c r="V495" s="272"/>
      <c r="W495" s="272"/>
      <c r="X495" s="272"/>
      <c r="Y495" s="272"/>
      <c r="Z495" s="272"/>
    </row>
    <row r="496" spans="1:26" ht="15.75" customHeight="1">
      <c r="A496" s="351"/>
      <c r="B496" s="351"/>
      <c r="C496" s="351"/>
      <c r="D496" s="351"/>
      <c r="E496" s="351"/>
      <c r="F496" s="351"/>
      <c r="G496" s="351"/>
      <c r="H496" s="351"/>
      <c r="I496" s="351"/>
      <c r="J496" s="351"/>
      <c r="K496" s="351"/>
      <c r="L496" s="351"/>
      <c r="M496" s="351"/>
      <c r="N496" s="351"/>
      <c r="O496" s="272"/>
      <c r="P496" s="272"/>
      <c r="Q496" s="272"/>
      <c r="R496" s="272"/>
      <c r="S496" s="272"/>
      <c r="T496" s="272"/>
      <c r="U496" s="272"/>
      <c r="V496" s="272"/>
      <c r="W496" s="272"/>
      <c r="X496" s="272"/>
      <c r="Y496" s="272"/>
      <c r="Z496" s="272"/>
    </row>
    <row r="497" spans="1:26" ht="15.75" customHeight="1">
      <c r="A497" s="351"/>
      <c r="B497" s="351"/>
      <c r="C497" s="351"/>
      <c r="D497" s="351"/>
      <c r="E497" s="351"/>
      <c r="F497" s="351"/>
      <c r="G497" s="351"/>
      <c r="H497" s="351"/>
      <c r="I497" s="351"/>
      <c r="J497" s="351"/>
      <c r="K497" s="351"/>
      <c r="L497" s="351"/>
      <c r="M497" s="351"/>
      <c r="N497" s="351"/>
      <c r="O497" s="272"/>
      <c r="P497" s="272"/>
      <c r="Q497" s="272"/>
      <c r="R497" s="272"/>
      <c r="S497" s="272"/>
      <c r="T497" s="272"/>
      <c r="U497" s="272"/>
      <c r="V497" s="272"/>
      <c r="W497" s="272"/>
      <c r="X497" s="272"/>
      <c r="Y497" s="272"/>
      <c r="Z497" s="272"/>
    </row>
    <row r="498" spans="1:26" ht="15.75" customHeight="1">
      <c r="A498" s="351"/>
      <c r="B498" s="351"/>
      <c r="C498" s="351"/>
      <c r="D498" s="351"/>
      <c r="E498" s="351"/>
      <c r="F498" s="351"/>
      <c r="G498" s="351"/>
      <c r="H498" s="351"/>
      <c r="I498" s="351"/>
      <c r="J498" s="351"/>
      <c r="K498" s="351"/>
      <c r="L498" s="351"/>
      <c r="M498" s="351"/>
      <c r="N498" s="351"/>
      <c r="O498" s="272"/>
      <c r="P498" s="272"/>
      <c r="Q498" s="272"/>
      <c r="R498" s="272"/>
      <c r="S498" s="272"/>
      <c r="T498" s="272"/>
      <c r="U498" s="272"/>
      <c r="V498" s="272"/>
      <c r="W498" s="272"/>
      <c r="X498" s="272"/>
      <c r="Y498" s="272"/>
      <c r="Z498" s="272"/>
    </row>
    <row r="499" spans="1:26" ht="15.75" customHeight="1">
      <c r="A499" s="351"/>
      <c r="B499" s="351"/>
      <c r="C499" s="351"/>
      <c r="D499" s="351"/>
      <c r="E499" s="351"/>
      <c r="F499" s="351"/>
      <c r="G499" s="351"/>
      <c r="H499" s="351"/>
      <c r="I499" s="351"/>
      <c r="J499" s="351"/>
      <c r="K499" s="351"/>
      <c r="L499" s="351"/>
      <c r="M499" s="351"/>
      <c r="N499" s="351"/>
      <c r="O499" s="272"/>
      <c r="P499" s="272"/>
      <c r="Q499" s="272"/>
      <c r="R499" s="272"/>
      <c r="S499" s="272"/>
      <c r="T499" s="272"/>
      <c r="U499" s="272"/>
      <c r="V499" s="272"/>
      <c r="W499" s="272"/>
      <c r="X499" s="272"/>
      <c r="Y499" s="272"/>
      <c r="Z499" s="272"/>
    </row>
    <row r="500" spans="1:26" ht="15.75" customHeight="1">
      <c r="A500" s="351"/>
      <c r="B500" s="351"/>
      <c r="C500" s="351"/>
      <c r="D500" s="351"/>
      <c r="E500" s="351"/>
      <c r="F500" s="351"/>
      <c r="G500" s="351"/>
      <c r="H500" s="351"/>
      <c r="I500" s="351"/>
      <c r="J500" s="351"/>
      <c r="K500" s="351"/>
      <c r="L500" s="351"/>
      <c r="M500" s="351"/>
      <c r="N500" s="351"/>
      <c r="O500" s="272"/>
      <c r="P500" s="272"/>
      <c r="Q500" s="272"/>
      <c r="R500" s="272"/>
      <c r="S500" s="272"/>
      <c r="T500" s="272"/>
      <c r="U500" s="272"/>
      <c r="V500" s="272"/>
      <c r="W500" s="272"/>
      <c r="X500" s="272"/>
      <c r="Y500" s="272"/>
      <c r="Z500" s="272"/>
    </row>
    <row r="501" spans="1:26" ht="15.75" customHeight="1">
      <c r="A501" s="351"/>
      <c r="B501" s="351"/>
      <c r="C501" s="351"/>
      <c r="D501" s="351"/>
      <c r="E501" s="351"/>
      <c r="F501" s="351"/>
      <c r="G501" s="351"/>
      <c r="H501" s="351"/>
      <c r="I501" s="351"/>
      <c r="J501" s="351"/>
      <c r="K501" s="351"/>
      <c r="L501" s="351"/>
      <c r="M501" s="351"/>
      <c r="N501" s="351"/>
      <c r="O501" s="272"/>
      <c r="P501" s="272"/>
      <c r="Q501" s="272"/>
      <c r="R501" s="272"/>
      <c r="S501" s="272"/>
      <c r="T501" s="272"/>
      <c r="U501" s="272"/>
      <c r="V501" s="272"/>
      <c r="W501" s="272"/>
      <c r="X501" s="272"/>
      <c r="Y501" s="272"/>
      <c r="Z501" s="272"/>
    </row>
    <row r="502" spans="1:26" ht="15.75" customHeight="1">
      <c r="A502" s="351"/>
      <c r="B502" s="351"/>
      <c r="C502" s="351"/>
      <c r="D502" s="351"/>
      <c r="E502" s="351"/>
      <c r="F502" s="351"/>
      <c r="G502" s="351"/>
      <c r="H502" s="351"/>
      <c r="I502" s="351"/>
      <c r="J502" s="351"/>
      <c r="K502" s="351"/>
      <c r="L502" s="351"/>
      <c r="M502" s="351"/>
      <c r="N502" s="351"/>
      <c r="O502" s="272"/>
      <c r="P502" s="272"/>
      <c r="Q502" s="272"/>
      <c r="R502" s="272"/>
      <c r="S502" s="272"/>
      <c r="T502" s="272"/>
      <c r="U502" s="272"/>
      <c r="V502" s="272"/>
      <c r="W502" s="272"/>
      <c r="X502" s="272"/>
      <c r="Y502" s="272"/>
      <c r="Z502" s="272"/>
    </row>
    <row r="503" spans="1:26" ht="15.75" customHeight="1">
      <c r="A503" s="351"/>
      <c r="B503" s="351"/>
      <c r="C503" s="351"/>
      <c r="D503" s="351"/>
      <c r="E503" s="351"/>
      <c r="F503" s="351"/>
      <c r="G503" s="351"/>
      <c r="H503" s="351"/>
      <c r="I503" s="351"/>
      <c r="J503" s="351"/>
      <c r="K503" s="351"/>
      <c r="L503" s="351"/>
      <c r="M503" s="351"/>
      <c r="N503" s="351"/>
      <c r="O503" s="272"/>
      <c r="P503" s="272"/>
      <c r="Q503" s="272"/>
      <c r="R503" s="272"/>
      <c r="S503" s="272"/>
      <c r="T503" s="272"/>
      <c r="U503" s="272"/>
      <c r="V503" s="272"/>
      <c r="W503" s="272"/>
      <c r="X503" s="272"/>
      <c r="Y503" s="272"/>
      <c r="Z503" s="272"/>
    </row>
    <row r="504" spans="1:26" ht="15.75" customHeight="1">
      <c r="A504" s="351"/>
      <c r="B504" s="351"/>
      <c r="C504" s="351"/>
      <c r="D504" s="351"/>
      <c r="E504" s="351"/>
      <c r="F504" s="351"/>
      <c r="G504" s="351"/>
      <c r="H504" s="351"/>
      <c r="I504" s="351"/>
      <c r="J504" s="351"/>
      <c r="K504" s="351"/>
      <c r="L504" s="351"/>
      <c r="M504" s="351"/>
      <c r="N504" s="351"/>
      <c r="O504" s="272"/>
      <c r="P504" s="272"/>
      <c r="Q504" s="272"/>
      <c r="R504" s="272"/>
      <c r="S504" s="272"/>
      <c r="T504" s="272"/>
      <c r="U504" s="272"/>
      <c r="V504" s="272"/>
      <c r="W504" s="272"/>
      <c r="X504" s="272"/>
      <c r="Y504" s="272"/>
      <c r="Z504" s="272"/>
    </row>
    <row r="505" spans="1:26" ht="15.75" customHeight="1">
      <c r="A505" s="351"/>
      <c r="B505" s="351"/>
      <c r="C505" s="351"/>
      <c r="D505" s="351"/>
      <c r="E505" s="351"/>
      <c r="F505" s="351"/>
      <c r="G505" s="351"/>
      <c r="H505" s="351"/>
      <c r="I505" s="351"/>
      <c r="J505" s="351"/>
      <c r="K505" s="351"/>
      <c r="L505" s="351"/>
      <c r="M505" s="351"/>
      <c r="N505" s="351"/>
      <c r="O505" s="272"/>
      <c r="P505" s="272"/>
      <c r="Q505" s="272"/>
      <c r="R505" s="272"/>
      <c r="S505" s="272"/>
      <c r="T505" s="272"/>
      <c r="U505" s="272"/>
      <c r="V505" s="272"/>
      <c r="W505" s="272"/>
      <c r="X505" s="272"/>
      <c r="Y505" s="272"/>
      <c r="Z505" s="272"/>
    </row>
    <row r="506" spans="1:26" ht="15.75" customHeight="1">
      <c r="A506" s="351"/>
      <c r="B506" s="351"/>
      <c r="C506" s="351"/>
      <c r="D506" s="351"/>
      <c r="E506" s="351"/>
      <c r="F506" s="351"/>
      <c r="G506" s="351"/>
      <c r="H506" s="351"/>
      <c r="I506" s="351"/>
      <c r="J506" s="351"/>
      <c r="K506" s="351"/>
      <c r="L506" s="351"/>
      <c r="M506" s="351"/>
      <c r="N506" s="351"/>
      <c r="O506" s="272"/>
      <c r="P506" s="272"/>
      <c r="Q506" s="272"/>
      <c r="R506" s="272"/>
      <c r="S506" s="272"/>
      <c r="T506" s="272"/>
      <c r="U506" s="272"/>
      <c r="V506" s="272"/>
      <c r="W506" s="272"/>
      <c r="X506" s="272"/>
      <c r="Y506" s="272"/>
      <c r="Z506" s="272"/>
    </row>
    <row r="507" spans="1:26" ht="15.75" customHeight="1">
      <c r="A507" s="351"/>
      <c r="B507" s="351"/>
      <c r="C507" s="351"/>
      <c r="D507" s="351"/>
      <c r="E507" s="351"/>
      <c r="F507" s="351"/>
      <c r="G507" s="351"/>
      <c r="H507" s="351"/>
      <c r="I507" s="351"/>
      <c r="J507" s="351"/>
      <c r="K507" s="351"/>
      <c r="L507" s="351"/>
      <c r="M507" s="351"/>
      <c r="N507" s="351"/>
      <c r="O507" s="272"/>
      <c r="P507" s="272"/>
      <c r="Q507" s="272"/>
      <c r="R507" s="272"/>
      <c r="S507" s="272"/>
      <c r="T507" s="272"/>
      <c r="U507" s="272"/>
      <c r="V507" s="272"/>
      <c r="W507" s="272"/>
      <c r="X507" s="272"/>
      <c r="Y507" s="272"/>
      <c r="Z507" s="272"/>
    </row>
    <row r="508" spans="1:26" ht="15.75" customHeight="1">
      <c r="A508" s="351"/>
      <c r="B508" s="351"/>
      <c r="C508" s="351"/>
      <c r="D508" s="351"/>
      <c r="E508" s="351"/>
      <c r="F508" s="351"/>
      <c r="G508" s="351"/>
      <c r="H508" s="351"/>
      <c r="I508" s="351"/>
      <c r="J508" s="351"/>
      <c r="K508" s="351"/>
      <c r="L508" s="351"/>
      <c r="M508" s="351"/>
      <c r="N508" s="351"/>
      <c r="O508" s="272"/>
      <c r="P508" s="272"/>
      <c r="Q508" s="272"/>
      <c r="R508" s="272"/>
      <c r="S508" s="272"/>
      <c r="T508" s="272"/>
      <c r="U508" s="272"/>
      <c r="V508" s="272"/>
      <c r="W508" s="272"/>
      <c r="X508" s="272"/>
      <c r="Y508" s="272"/>
      <c r="Z508" s="272"/>
    </row>
    <row r="509" spans="1:26" ht="15.75" customHeight="1">
      <c r="A509" s="351"/>
      <c r="B509" s="351"/>
      <c r="C509" s="351"/>
      <c r="D509" s="351"/>
      <c r="E509" s="351"/>
      <c r="F509" s="351"/>
      <c r="G509" s="351"/>
      <c r="H509" s="351"/>
      <c r="I509" s="351"/>
      <c r="J509" s="351"/>
      <c r="K509" s="351"/>
      <c r="L509" s="351"/>
      <c r="M509" s="351"/>
      <c r="N509" s="351"/>
      <c r="O509" s="272"/>
      <c r="P509" s="272"/>
      <c r="Q509" s="272"/>
      <c r="R509" s="272"/>
      <c r="S509" s="272"/>
      <c r="T509" s="272"/>
      <c r="U509" s="272"/>
      <c r="V509" s="272"/>
      <c r="W509" s="272"/>
      <c r="X509" s="272"/>
      <c r="Y509" s="272"/>
      <c r="Z509" s="272"/>
    </row>
    <row r="510" spans="1:26" ht="15.75" customHeight="1">
      <c r="A510" s="351"/>
      <c r="B510" s="351"/>
      <c r="C510" s="351"/>
      <c r="D510" s="351"/>
      <c r="E510" s="351"/>
      <c r="F510" s="351"/>
      <c r="G510" s="351"/>
      <c r="H510" s="351"/>
      <c r="I510" s="351"/>
      <c r="J510" s="351"/>
      <c r="K510" s="351"/>
      <c r="L510" s="351"/>
      <c r="M510" s="351"/>
      <c r="N510" s="351"/>
      <c r="O510" s="272"/>
      <c r="P510" s="272"/>
      <c r="Q510" s="272"/>
      <c r="R510" s="272"/>
      <c r="S510" s="272"/>
      <c r="T510" s="272"/>
      <c r="U510" s="272"/>
      <c r="V510" s="272"/>
      <c r="W510" s="272"/>
      <c r="X510" s="272"/>
      <c r="Y510" s="272"/>
      <c r="Z510" s="272"/>
    </row>
    <row r="511" spans="1:26" ht="15.75" customHeight="1">
      <c r="A511" s="351"/>
      <c r="B511" s="351"/>
      <c r="C511" s="351"/>
      <c r="D511" s="351"/>
      <c r="E511" s="351"/>
      <c r="F511" s="351"/>
      <c r="G511" s="351"/>
      <c r="H511" s="351"/>
      <c r="I511" s="351"/>
      <c r="J511" s="351"/>
      <c r="K511" s="351"/>
      <c r="L511" s="351"/>
      <c r="M511" s="351"/>
      <c r="N511" s="351"/>
      <c r="O511" s="272"/>
      <c r="P511" s="272"/>
      <c r="Q511" s="272"/>
      <c r="R511" s="272"/>
      <c r="S511" s="272"/>
      <c r="T511" s="272"/>
      <c r="U511" s="272"/>
      <c r="V511" s="272"/>
      <c r="W511" s="272"/>
      <c r="X511" s="272"/>
      <c r="Y511" s="272"/>
      <c r="Z511" s="272"/>
    </row>
    <row r="512" spans="1:26" ht="15.75" customHeight="1">
      <c r="A512" s="351"/>
      <c r="B512" s="351"/>
      <c r="C512" s="351"/>
      <c r="D512" s="351"/>
      <c r="E512" s="351"/>
      <c r="F512" s="351"/>
      <c r="G512" s="351"/>
      <c r="H512" s="351"/>
      <c r="I512" s="351"/>
      <c r="J512" s="351"/>
      <c r="K512" s="351"/>
      <c r="L512" s="351"/>
      <c r="M512" s="351"/>
      <c r="N512" s="351"/>
      <c r="O512" s="272"/>
      <c r="P512" s="272"/>
      <c r="Q512" s="272"/>
      <c r="R512" s="272"/>
      <c r="S512" s="272"/>
      <c r="T512" s="272"/>
      <c r="U512" s="272"/>
      <c r="V512" s="272"/>
      <c r="W512" s="272"/>
      <c r="X512" s="272"/>
      <c r="Y512" s="272"/>
      <c r="Z512" s="272"/>
    </row>
    <row r="513" spans="1:26" ht="15.75" customHeight="1">
      <c r="A513" s="351"/>
      <c r="B513" s="351"/>
      <c r="C513" s="351"/>
      <c r="D513" s="351"/>
      <c r="E513" s="351"/>
      <c r="F513" s="351"/>
      <c r="G513" s="351"/>
      <c r="H513" s="351"/>
      <c r="I513" s="351"/>
      <c r="J513" s="351"/>
      <c r="K513" s="351"/>
      <c r="L513" s="351"/>
      <c r="M513" s="351"/>
      <c r="N513" s="351"/>
      <c r="O513" s="272"/>
      <c r="P513" s="272"/>
      <c r="Q513" s="272"/>
      <c r="R513" s="272"/>
      <c r="S513" s="272"/>
      <c r="T513" s="272"/>
      <c r="U513" s="272"/>
      <c r="V513" s="272"/>
      <c r="W513" s="272"/>
      <c r="X513" s="272"/>
      <c r="Y513" s="272"/>
      <c r="Z513" s="272"/>
    </row>
    <row r="514" spans="1:26" ht="15.75" customHeight="1">
      <c r="A514" s="351"/>
      <c r="B514" s="351"/>
      <c r="C514" s="351"/>
      <c r="D514" s="351"/>
      <c r="E514" s="351"/>
      <c r="F514" s="351"/>
      <c r="G514" s="351"/>
      <c r="H514" s="351"/>
      <c r="I514" s="351"/>
      <c r="J514" s="351"/>
      <c r="K514" s="351"/>
      <c r="L514" s="351"/>
      <c r="M514" s="351"/>
      <c r="N514" s="351"/>
      <c r="O514" s="272"/>
      <c r="P514" s="272"/>
      <c r="Q514" s="272"/>
      <c r="R514" s="272"/>
      <c r="S514" s="272"/>
      <c r="T514" s="272"/>
      <c r="U514" s="272"/>
      <c r="V514" s="272"/>
      <c r="W514" s="272"/>
      <c r="X514" s="272"/>
      <c r="Y514" s="272"/>
      <c r="Z514" s="272"/>
    </row>
    <row r="515" spans="1:26" ht="15.75" customHeight="1">
      <c r="A515" s="351"/>
      <c r="B515" s="351"/>
      <c r="C515" s="351"/>
      <c r="D515" s="351"/>
      <c r="E515" s="351"/>
      <c r="F515" s="351"/>
      <c r="G515" s="351"/>
      <c r="H515" s="351"/>
      <c r="I515" s="351"/>
      <c r="J515" s="351"/>
      <c r="K515" s="351"/>
      <c r="L515" s="351"/>
      <c r="M515" s="351"/>
      <c r="N515" s="351"/>
      <c r="O515" s="272"/>
      <c r="P515" s="272"/>
      <c r="Q515" s="272"/>
      <c r="R515" s="272"/>
      <c r="S515" s="272"/>
      <c r="T515" s="272"/>
      <c r="U515" s="272"/>
      <c r="V515" s="272"/>
      <c r="W515" s="272"/>
      <c r="X515" s="272"/>
      <c r="Y515" s="272"/>
      <c r="Z515" s="272"/>
    </row>
    <row r="516" spans="1:26" ht="15.75" customHeight="1">
      <c r="A516" s="351"/>
      <c r="B516" s="351"/>
      <c r="C516" s="351"/>
      <c r="D516" s="351"/>
      <c r="E516" s="351"/>
      <c r="F516" s="351"/>
      <c r="G516" s="351"/>
      <c r="H516" s="351"/>
      <c r="I516" s="351"/>
      <c r="J516" s="351"/>
      <c r="K516" s="351"/>
      <c r="L516" s="351"/>
      <c r="M516" s="351"/>
      <c r="N516" s="351"/>
      <c r="O516" s="272"/>
      <c r="P516" s="272"/>
      <c r="Q516" s="272"/>
      <c r="R516" s="272"/>
      <c r="S516" s="272"/>
      <c r="T516" s="272"/>
      <c r="U516" s="272"/>
      <c r="V516" s="272"/>
      <c r="W516" s="272"/>
      <c r="X516" s="272"/>
      <c r="Y516" s="272"/>
      <c r="Z516" s="272"/>
    </row>
    <row r="517" spans="1:26" ht="15.75" customHeight="1">
      <c r="A517" s="351"/>
      <c r="B517" s="351"/>
      <c r="C517" s="351"/>
      <c r="D517" s="351"/>
      <c r="E517" s="351"/>
      <c r="F517" s="351"/>
      <c r="G517" s="351"/>
      <c r="H517" s="351"/>
      <c r="I517" s="351"/>
      <c r="J517" s="351"/>
      <c r="K517" s="351"/>
      <c r="L517" s="351"/>
      <c r="M517" s="351"/>
      <c r="N517" s="351"/>
      <c r="O517" s="272"/>
      <c r="P517" s="272"/>
      <c r="Q517" s="272"/>
      <c r="R517" s="272"/>
      <c r="S517" s="272"/>
      <c r="T517" s="272"/>
      <c r="U517" s="272"/>
      <c r="V517" s="272"/>
      <c r="W517" s="272"/>
      <c r="X517" s="272"/>
      <c r="Y517" s="272"/>
      <c r="Z517" s="272"/>
    </row>
    <row r="518" spans="1:26" ht="15.75" customHeight="1">
      <c r="A518" s="351"/>
      <c r="B518" s="351"/>
      <c r="C518" s="351"/>
      <c r="D518" s="351"/>
      <c r="E518" s="351"/>
      <c r="F518" s="351"/>
      <c r="G518" s="351"/>
      <c r="H518" s="351"/>
      <c r="I518" s="351"/>
      <c r="J518" s="351"/>
      <c r="K518" s="351"/>
      <c r="L518" s="351"/>
      <c r="M518" s="351"/>
      <c r="N518" s="351"/>
      <c r="O518" s="272"/>
      <c r="P518" s="272"/>
      <c r="Q518" s="272"/>
      <c r="R518" s="272"/>
      <c r="S518" s="272"/>
      <c r="T518" s="272"/>
      <c r="U518" s="272"/>
      <c r="V518" s="272"/>
      <c r="W518" s="272"/>
      <c r="X518" s="272"/>
      <c r="Y518" s="272"/>
      <c r="Z518" s="272"/>
    </row>
    <row r="519" spans="1:26" ht="15.75" customHeight="1">
      <c r="A519" s="351"/>
      <c r="B519" s="351"/>
      <c r="C519" s="351"/>
      <c r="D519" s="351"/>
      <c r="E519" s="351"/>
      <c r="F519" s="351"/>
      <c r="G519" s="351"/>
      <c r="H519" s="351"/>
      <c r="I519" s="351"/>
      <c r="J519" s="351"/>
      <c r="K519" s="351"/>
      <c r="L519" s="351"/>
      <c r="M519" s="351"/>
      <c r="N519" s="351"/>
      <c r="O519" s="272"/>
      <c r="P519" s="272"/>
      <c r="Q519" s="272"/>
      <c r="R519" s="272"/>
      <c r="S519" s="272"/>
      <c r="T519" s="272"/>
      <c r="U519" s="272"/>
      <c r="V519" s="272"/>
      <c r="W519" s="272"/>
      <c r="X519" s="272"/>
      <c r="Y519" s="272"/>
      <c r="Z519" s="272"/>
    </row>
    <row r="520" spans="1:26" ht="15.75" customHeight="1">
      <c r="A520" s="351"/>
      <c r="B520" s="351"/>
      <c r="C520" s="351"/>
      <c r="D520" s="351"/>
      <c r="E520" s="351"/>
      <c r="F520" s="351"/>
      <c r="G520" s="351"/>
      <c r="H520" s="351"/>
      <c r="I520" s="351"/>
      <c r="J520" s="351"/>
      <c r="K520" s="351"/>
      <c r="L520" s="351"/>
      <c r="M520" s="351"/>
      <c r="N520" s="351"/>
      <c r="O520" s="272"/>
      <c r="P520" s="272"/>
      <c r="Q520" s="272"/>
      <c r="R520" s="272"/>
      <c r="S520" s="272"/>
      <c r="T520" s="272"/>
      <c r="U520" s="272"/>
      <c r="V520" s="272"/>
      <c r="W520" s="272"/>
      <c r="X520" s="272"/>
      <c r="Y520" s="272"/>
      <c r="Z520" s="272"/>
    </row>
    <row r="521" spans="1:26" ht="15.75" customHeight="1">
      <c r="A521" s="351"/>
      <c r="B521" s="351"/>
      <c r="C521" s="351"/>
      <c r="D521" s="351"/>
      <c r="E521" s="351"/>
      <c r="F521" s="351"/>
      <c r="G521" s="351"/>
      <c r="H521" s="351"/>
      <c r="I521" s="351"/>
      <c r="J521" s="351"/>
      <c r="K521" s="351"/>
      <c r="L521" s="351"/>
      <c r="M521" s="351"/>
      <c r="N521" s="351"/>
      <c r="O521" s="272"/>
      <c r="P521" s="272"/>
      <c r="Q521" s="272"/>
      <c r="R521" s="272"/>
      <c r="S521" s="272"/>
      <c r="T521" s="272"/>
      <c r="U521" s="272"/>
      <c r="V521" s="272"/>
      <c r="W521" s="272"/>
      <c r="X521" s="272"/>
      <c r="Y521" s="272"/>
      <c r="Z521" s="272"/>
    </row>
    <row r="522" spans="1:26" ht="15.75" customHeight="1">
      <c r="A522" s="351"/>
      <c r="B522" s="351"/>
      <c r="C522" s="351"/>
      <c r="D522" s="351"/>
      <c r="E522" s="351"/>
      <c r="F522" s="351"/>
      <c r="G522" s="351"/>
      <c r="H522" s="351"/>
      <c r="I522" s="351"/>
      <c r="J522" s="351"/>
      <c r="K522" s="351"/>
      <c r="L522" s="351"/>
      <c r="M522" s="351"/>
      <c r="N522" s="351"/>
      <c r="O522" s="272"/>
      <c r="P522" s="272"/>
      <c r="Q522" s="272"/>
      <c r="R522" s="272"/>
      <c r="S522" s="272"/>
      <c r="T522" s="272"/>
      <c r="U522" s="272"/>
      <c r="V522" s="272"/>
      <c r="W522" s="272"/>
      <c r="X522" s="272"/>
      <c r="Y522" s="272"/>
      <c r="Z522" s="272"/>
    </row>
    <row r="523" spans="1:26" ht="15.75" customHeight="1">
      <c r="A523" s="351"/>
      <c r="B523" s="351"/>
      <c r="C523" s="351"/>
      <c r="D523" s="351"/>
      <c r="E523" s="351"/>
      <c r="F523" s="351"/>
      <c r="G523" s="351"/>
      <c r="H523" s="351"/>
      <c r="I523" s="351"/>
      <c r="J523" s="351"/>
      <c r="K523" s="351"/>
      <c r="L523" s="351"/>
      <c r="M523" s="351"/>
      <c r="N523" s="351"/>
      <c r="O523" s="272"/>
      <c r="P523" s="272"/>
      <c r="Q523" s="272"/>
      <c r="R523" s="272"/>
      <c r="S523" s="272"/>
      <c r="T523" s="272"/>
      <c r="U523" s="272"/>
      <c r="V523" s="272"/>
      <c r="W523" s="272"/>
      <c r="X523" s="272"/>
      <c r="Y523" s="272"/>
      <c r="Z523" s="272"/>
    </row>
    <row r="524" spans="1:26" ht="15.75" customHeight="1">
      <c r="A524" s="351"/>
      <c r="B524" s="351"/>
      <c r="C524" s="351"/>
      <c r="D524" s="351"/>
      <c r="E524" s="351"/>
      <c r="F524" s="351"/>
      <c r="G524" s="351"/>
      <c r="H524" s="351"/>
      <c r="I524" s="351"/>
      <c r="J524" s="351"/>
      <c r="K524" s="351"/>
      <c r="L524" s="351"/>
      <c r="M524" s="351"/>
      <c r="N524" s="351"/>
      <c r="O524" s="272"/>
      <c r="P524" s="272"/>
      <c r="Q524" s="272"/>
      <c r="R524" s="272"/>
      <c r="S524" s="272"/>
      <c r="T524" s="272"/>
      <c r="U524" s="272"/>
      <c r="V524" s="272"/>
      <c r="W524" s="272"/>
      <c r="X524" s="272"/>
      <c r="Y524" s="272"/>
      <c r="Z524" s="272"/>
    </row>
    <row r="525" spans="1:26" ht="15.75" customHeight="1">
      <c r="A525" s="351"/>
      <c r="B525" s="351"/>
      <c r="C525" s="351"/>
      <c r="D525" s="351"/>
      <c r="E525" s="351"/>
      <c r="F525" s="351"/>
      <c r="G525" s="351"/>
      <c r="H525" s="351"/>
      <c r="I525" s="351"/>
      <c r="J525" s="351"/>
      <c r="K525" s="351"/>
      <c r="L525" s="351"/>
      <c r="M525" s="351"/>
      <c r="N525" s="351"/>
      <c r="O525" s="272"/>
      <c r="P525" s="272"/>
      <c r="Q525" s="272"/>
      <c r="R525" s="272"/>
      <c r="S525" s="272"/>
      <c r="T525" s="272"/>
      <c r="U525" s="272"/>
      <c r="V525" s="272"/>
      <c r="W525" s="272"/>
      <c r="X525" s="272"/>
      <c r="Y525" s="272"/>
      <c r="Z525" s="272"/>
    </row>
    <row r="526" spans="1:26" ht="15.75" customHeight="1">
      <c r="A526" s="351"/>
      <c r="B526" s="351"/>
      <c r="C526" s="351"/>
      <c r="D526" s="351"/>
      <c r="E526" s="351"/>
      <c r="F526" s="351"/>
      <c r="G526" s="351"/>
      <c r="H526" s="351"/>
      <c r="I526" s="351"/>
      <c r="J526" s="351"/>
      <c r="K526" s="351"/>
      <c r="L526" s="351"/>
      <c r="M526" s="351"/>
      <c r="N526" s="351"/>
      <c r="O526" s="272"/>
      <c r="P526" s="272"/>
      <c r="Q526" s="272"/>
      <c r="R526" s="272"/>
      <c r="S526" s="272"/>
      <c r="T526" s="272"/>
      <c r="U526" s="272"/>
      <c r="V526" s="272"/>
      <c r="W526" s="272"/>
      <c r="X526" s="272"/>
      <c r="Y526" s="272"/>
      <c r="Z526" s="272"/>
    </row>
    <row r="527" spans="1:26" ht="15.75" customHeight="1">
      <c r="A527" s="351"/>
      <c r="B527" s="351"/>
      <c r="C527" s="351"/>
      <c r="D527" s="351"/>
      <c r="E527" s="351"/>
      <c r="F527" s="351"/>
      <c r="G527" s="351"/>
      <c r="H527" s="351"/>
      <c r="I527" s="351"/>
      <c r="J527" s="351"/>
      <c r="K527" s="351"/>
      <c r="L527" s="351"/>
      <c r="M527" s="351"/>
      <c r="N527" s="351"/>
      <c r="O527" s="272"/>
      <c r="P527" s="272"/>
      <c r="Q527" s="272"/>
      <c r="R527" s="272"/>
      <c r="S527" s="272"/>
      <c r="T527" s="272"/>
      <c r="U527" s="272"/>
      <c r="V527" s="272"/>
      <c r="W527" s="272"/>
      <c r="X527" s="272"/>
      <c r="Y527" s="272"/>
      <c r="Z527" s="272"/>
    </row>
    <row r="528" spans="1:26" ht="15.75" customHeight="1">
      <c r="A528" s="351"/>
      <c r="B528" s="351"/>
      <c r="C528" s="351"/>
      <c r="D528" s="351"/>
      <c r="E528" s="351"/>
      <c r="F528" s="351"/>
      <c r="G528" s="351"/>
      <c r="H528" s="351"/>
      <c r="I528" s="351"/>
      <c r="J528" s="351"/>
      <c r="K528" s="351"/>
      <c r="L528" s="351"/>
      <c r="M528" s="351"/>
      <c r="N528" s="351"/>
      <c r="O528" s="272"/>
      <c r="P528" s="272"/>
      <c r="Q528" s="272"/>
      <c r="R528" s="272"/>
      <c r="S528" s="272"/>
      <c r="T528" s="272"/>
      <c r="U528" s="272"/>
      <c r="V528" s="272"/>
      <c r="W528" s="272"/>
      <c r="X528" s="272"/>
      <c r="Y528" s="272"/>
      <c r="Z528" s="272"/>
    </row>
    <row r="529" spans="1:26" ht="15.75" customHeight="1">
      <c r="A529" s="272"/>
      <c r="B529" s="272"/>
      <c r="C529" s="272"/>
      <c r="D529" s="272"/>
      <c r="E529" s="272"/>
      <c r="F529" s="272"/>
      <c r="G529" s="272"/>
      <c r="H529" s="272"/>
      <c r="I529" s="272"/>
      <c r="J529" s="272"/>
      <c r="K529" s="272"/>
      <c r="L529" s="272"/>
      <c r="M529" s="272"/>
      <c r="N529" s="272"/>
      <c r="O529" s="272"/>
      <c r="P529" s="272"/>
      <c r="Q529" s="272"/>
      <c r="R529" s="272"/>
      <c r="S529" s="272"/>
      <c r="T529" s="272"/>
      <c r="U529" s="272"/>
      <c r="V529" s="272"/>
      <c r="W529" s="272"/>
      <c r="X529" s="272"/>
      <c r="Y529" s="272"/>
      <c r="Z529" s="272"/>
    </row>
    <row r="530" spans="1:26" ht="15.75" customHeight="1">
      <c r="A530" s="272"/>
      <c r="B530" s="272"/>
      <c r="C530" s="272"/>
      <c r="D530" s="272"/>
      <c r="E530" s="272"/>
      <c r="F530" s="272"/>
      <c r="G530" s="272"/>
      <c r="H530" s="272"/>
      <c r="I530" s="272"/>
      <c r="J530" s="272"/>
      <c r="K530" s="272"/>
      <c r="L530" s="272"/>
      <c r="M530" s="272"/>
      <c r="N530" s="272"/>
      <c r="O530" s="272"/>
      <c r="P530" s="272"/>
      <c r="Q530" s="272"/>
      <c r="R530" s="272"/>
      <c r="S530" s="272"/>
      <c r="T530" s="272"/>
      <c r="U530" s="272"/>
      <c r="V530" s="272"/>
      <c r="W530" s="272"/>
      <c r="X530" s="272"/>
      <c r="Y530" s="272"/>
      <c r="Z530" s="272"/>
    </row>
    <row r="531" spans="1:26" ht="15.75" customHeight="1">
      <c r="A531" s="272"/>
      <c r="B531" s="272"/>
      <c r="C531" s="272"/>
      <c r="D531" s="272"/>
      <c r="E531" s="272"/>
      <c r="F531" s="272"/>
      <c r="G531" s="272"/>
      <c r="H531" s="272"/>
      <c r="I531" s="272"/>
      <c r="J531" s="272"/>
      <c r="K531" s="272"/>
      <c r="L531" s="272"/>
      <c r="M531" s="272"/>
      <c r="N531" s="272"/>
      <c r="O531" s="272"/>
      <c r="P531" s="272"/>
      <c r="Q531" s="272"/>
      <c r="R531" s="272"/>
      <c r="S531" s="272"/>
      <c r="T531" s="272"/>
      <c r="U531" s="272"/>
      <c r="V531" s="272"/>
      <c r="W531" s="272"/>
      <c r="X531" s="272"/>
      <c r="Y531" s="272"/>
      <c r="Z531" s="272"/>
    </row>
    <row r="532" spans="1:26" ht="15.75" customHeight="1">
      <c r="A532" s="272"/>
      <c r="B532" s="272"/>
      <c r="C532" s="272"/>
      <c r="D532" s="272"/>
      <c r="E532" s="272"/>
      <c r="F532" s="272"/>
      <c r="G532" s="272"/>
      <c r="H532" s="272"/>
      <c r="I532" s="272"/>
      <c r="J532" s="272"/>
      <c r="K532" s="272"/>
      <c r="L532" s="272"/>
      <c r="M532" s="272"/>
      <c r="N532" s="272"/>
      <c r="O532" s="272"/>
      <c r="P532" s="272"/>
      <c r="Q532" s="272"/>
      <c r="R532" s="272"/>
      <c r="S532" s="272"/>
      <c r="T532" s="272"/>
      <c r="U532" s="272"/>
      <c r="V532" s="272"/>
      <c r="W532" s="272"/>
      <c r="X532" s="272"/>
      <c r="Y532" s="272"/>
      <c r="Z532" s="272"/>
    </row>
    <row r="533" spans="1:26" ht="15.75" customHeight="1">
      <c r="A533" s="272"/>
      <c r="B533" s="272"/>
      <c r="C533" s="272"/>
      <c r="D533" s="272"/>
      <c r="E533" s="272"/>
      <c r="F533" s="272"/>
      <c r="G533" s="272"/>
      <c r="H533" s="272"/>
      <c r="I533" s="272"/>
      <c r="J533" s="272"/>
      <c r="K533" s="272"/>
      <c r="L533" s="272"/>
      <c r="M533" s="272"/>
      <c r="N533" s="272"/>
      <c r="O533" s="272"/>
      <c r="P533" s="272"/>
      <c r="Q533" s="272"/>
      <c r="R533" s="272"/>
      <c r="S533" s="272"/>
      <c r="T533" s="272"/>
      <c r="U533" s="272"/>
      <c r="V533" s="272"/>
      <c r="W533" s="272"/>
      <c r="X533" s="272"/>
      <c r="Y533" s="272"/>
      <c r="Z533" s="272"/>
    </row>
    <row r="534" spans="1:26" ht="15.75" customHeight="1">
      <c r="A534" s="272"/>
      <c r="B534" s="272"/>
      <c r="C534" s="272"/>
      <c r="D534" s="272"/>
      <c r="E534" s="272"/>
      <c r="F534" s="272"/>
      <c r="G534" s="272"/>
      <c r="H534" s="272"/>
      <c r="I534" s="272"/>
      <c r="J534" s="272"/>
      <c r="K534" s="272"/>
      <c r="L534" s="272"/>
      <c r="M534" s="272"/>
      <c r="N534" s="272"/>
      <c r="O534" s="272"/>
      <c r="P534" s="272"/>
      <c r="Q534" s="272"/>
      <c r="R534" s="272"/>
      <c r="S534" s="272"/>
      <c r="T534" s="272"/>
      <c r="U534" s="272"/>
      <c r="V534" s="272"/>
      <c r="W534" s="272"/>
      <c r="X534" s="272"/>
      <c r="Y534" s="272"/>
      <c r="Z534" s="272"/>
    </row>
    <row r="535" spans="1:26" ht="15.75" customHeight="1">
      <c r="A535" s="272"/>
      <c r="B535" s="272"/>
      <c r="C535" s="272"/>
      <c r="D535" s="272"/>
      <c r="E535" s="272"/>
      <c r="F535" s="272"/>
      <c r="G535" s="272"/>
      <c r="H535" s="272"/>
      <c r="I535" s="272"/>
      <c r="J535" s="272"/>
      <c r="K535" s="272"/>
      <c r="L535" s="272"/>
      <c r="M535" s="272"/>
      <c r="N535" s="272"/>
      <c r="O535" s="272"/>
      <c r="P535" s="272"/>
      <c r="Q535" s="272"/>
      <c r="R535" s="272"/>
      <c r="S535" s="272"/>
      <c r="T535" s="272"/>
      <c r="U535" s="272"/>
      <c r="V535" s="272"/>
      <c r="W535" s="272"/>
      <c r="X535" s="272"/>
      <c r="Y535" s="272"/>
      <c r="Z535" s="272"/>
    </row>
    <row r="536" spans="1:26" ht="15.75" customHeight="1">
      <c r="A536" s="272"/>
      <c r="B536" s="272"/>
      <c r="C536" s="272"/>
      <c r="D536" s="272"/>
      <c r="E536" s="272"/>
      <c r="F536" s="272"/>
      <c r="G536" s="272"/>
      <c r="H536" s="272"/>
      <c r="I536" s="272"/>
      <c r="J536" s="272"/>
      <c r="K536" s="272"/>
      <c r="L536" s="272"/>
      <c r="M536" s="272"/>
      <c r="N536" s="272"/>
      <c r="O536" s="272"/>
      <c r="P536" s="272"/>
      <c r="Q536" s="272"/>
      <c r="R536" s="272"/>
      <c r="S536" s="272"/>
      <c r="T536" s="272"/>
      <c r="U536" s="272"/>
      <c r="V536" s="272"/>
      <c r="W536" s="272"/>
      <c r="X536" s="272"/>
      <c r="Y536" s="272"/>
      <c r="Z536" s="272"/>
    </row>
    <row r="537" spans="1:26" ht="15.75" customHeight="1">
      <c r="A537" s="272"/>
      <c r="B537" s="272"/>
      <c r="C537" s="272"/>
      <c r="D537" s="272"/>
      <c r="E537" s="272"/>
      <c r="F537" s="272"/>
      <c r="G537" s="272"/>
      <c r="H537" s="272"/>
      <c r="I537" s="272"/>
      <c r="J537" s="272"/>
      <c r="K537" s="272"/>
      <c r="L537" s="272"/>
      <c r="M537" s="272"/>
      <c r="N537" s="272"/>
      <c r="O537" s="272"/>
      <c r="P537" s="272"/>
      <c r="Q537" s="272"/>
      <c r="R537" s="272"/>
      <c r="S537" s="272"/>
      <c r="T537" s="272"/>
      <c r="U537" s="272"/>
      <c r="V537" s="272"/>
      <c r="W537" s="272"/>
      <c r="X537" s="272"/>
      <c r="Y537" s="272"/>
      <c r="Z537" s="272"/>
    </row>
    <row r="538" spans="1:26" ht="15.75" customHeight="1">
      <c r="A538" s="272"/>
      <c r="B538" s="272"/>
      <c r="C538" s="272"/>
      <c r="D538" s="272"/>
      <c r="E538" s="272"/>
      <c r="F538" s="272"/>
      <c r="G538" s="272"/>
      <c r="H538" s="272"/>
      <c r="I538" s="272"/>
      <c r="J538" s="272"/>
      <c r="K538" s="272"/>
      <c r="L538" s="272"/>
      <c r="M538" s="272"/>
      <c r="N538" s="272"/>
      <c r="O538" s="272"/>
      <c r="P538" s="272"/>
      <c r="Q538" s="272"/>
      <c r="R538" s="272"/>
      <c r="S538" s="272"/>
      <c r="T538" s="272"/>
      <c r="U538" s="272"/>
      <c r="V538" s="272"/>
      <c r="W538" s="272"/>
      <c r="X538" s="272"/>
      <c r="Y538" s="272"/>
      <c r="Z538" s="272"/>
    </row>
    <row r="539" spans="1:26" ht="15.75" customHeight="1">
      <c r="A539" s="272"/>
      <c r="B539" s="272"/>
      <c r="C539" s="272"/>
      <c r="D539" s="272"/>
      <c r="E539" s="272"/>
      <c r="F539" s="272"/>
      <c r="G539" s="272"/>
      <c r="H539" s="272"/>
      <c r="I539" s="272"/>
      <c r="J539" s="272"/>
      <c r="K539" s="272"/>
      <c r="L539" s="272"/>
      <c r="M539" s="272"/>
      <c r="N539" s="272"/>
      <c r="O539" s="272"/>
      <c r="P539" s="272"/>
      <c r="Q539" s="272"/>
      <c r="R539" s="272"/>
      <c r="S539" s="272"/>
      <c r="T539" s="272"/>
      <c r="U539" s="272"/>
      <c r="V539" s="272"/>
      <c r="W539" s="272"/>
      <c r="X539" s="272"/>
      <c r="Y539" s="272"/>
      <c r="Z539" s="272"/>
    </row>
    <row r="540" spans="1:26" ht="15.75" customHeight="1">
      <c r="A540" s="272"/>
      <c r="B540" s="272"/>
      <c r="C540" s="272"/>
      <c r="D540" s="272"/>
      <c r="E540" s="272"/>
      <c r="F540" s="272"/>
      <c r="G540" s="272"/>
      <c r="H540" s="272"/>
      <c r="I540" s="272"/>
      <c r="J540" s="272"/>
      <c r="K540" s="272"/>
      <c r="L540" s="272"/>
      <c r="M540" s="272"/>
      <c r="N540" s="272"/>
      <c r="O540" s="272"/>
      <c r="P540" s="272"/>
      <c r="Q540" s="272"/>
      <c r="R540" s="272"/>
      <c r="S540" s="272"/>
      <c r="T540" s="272"/>
      <c r="U540" s="272"/>
      <c r="V540" s="272"/>
      <c r="W540" s="272"/>
      <c r="X540" s="272"/>
      <c r="Y540" s="272"/>
      <c r="Z540" s="272"/>
    </row>
    <row r="541" spans="1:26" ht="15.75" customHeight="1">
      <c r="A541" s="272"/>
      <c r="B541" s="272"/>
      <c r="C541" s="272"/>
      <c r="D541" s="272"/>
      <c r="E541" s="272"/>
      <c r="F541" s="272"/>
      <c r="G541" s="272"/>
      <c r="H541" s="272"/>
      <c r="I541" s="272"/>
      <c r="J541" s="272"/>
      <c r="K541" s="272"/>
      <c r="L541" s="272"/>
      <c r="M541" s="272"/>
      <c r="N541" s="272"/>
      <c r="O541" s="272"/>
      <c r="P541" s="272"/>
      <c r="Q541" s="272"/>
      <c r="R541" s="272"/>
      <c r="S541" s="272"/>
      <c r="T541" s="272"/>
      <c r="U541" s="272"/>
      <c r="V541" s="272"/>
      <c r="W541" s="272"/>
      <c r="X541" s="272"/>
      <c r="Y541" s="272"/>
      <c r="Z541" s="272"/>
    </row>
    <row r="542" spans="1:26" ht="15.75" customHeight="1">
      <c r="A542" s="272"/>
      <c r="B542" s="272"/>
      <c r="C542" s="272"/>
      <c r="D542" s="272"/>
      <c r="E542" s="272"/>
      <c r="F542" s="272"/>
      <c r="G542" s="272"/>
      <c r="H542" s="272"/>
      <c r="I542" s="272"/>
      <c r="J542" s="272"/>
      <c r="K542" s="272"/>
      <c r="L542" s="272"/>
      <c r="M542" s="272"/>
      <c r="N542" s="272"/>
      <c r="O542" s="272"/>
      <c r="P542" s="272"/>
      <c r="Q542" s="272"/>
      <c r="R542" s="272"/>
      <c r="S542" s="272"/>
      <c r="T542" s="272"/>
      <c r="U542" s="272"/>
      <c r="V542" s="272"/>
      <c r="W542" s="272"/>
      <c r="X542" s="272"/>
      <c r="Y542" s="272"/>
      <c r="Z542" s="272"/>
    </row>
    <row r="543" spans="1:26" ht="15.75" customHeight="1">
      <c r="A543" s="272"/>
      <c r="B543" s="272"/>
      <c r="C543" s="272"/>
      <c r="D543" s="272"/>
      <c r="E543" s="272"/>
      <c r="F543" s="272"/>
      <c r="G543" s="272"/>
      <c r="H543" s="272"/>
      <c r="I543" s="272"/>
      <c r="J543" s="272"/>
      <c r="K543" s="272"/>
      <c r="L543" s="272"/>
      <c r="M543" s="272"/>
      <c r="N543" s="272"/>
      <c r="O543" s="272"/>
      <c r="P543" s="272"/>
      <c r="Q543" s="272"/>
      <c r="R543" s="272"/>
      <c r="S543" s="272"/>
      <c r="T543" s="272"/>
      <c r="U543" s="272"/>
      <c r="V543" s="272"/>
      <c r="W543" s="272"/>
      <c r="X543" s="272"/>
      <c r="Y543" s="272"/>
      <c r="Z543" s="272"/>
    </row>
    <row r="544" spans="1:26" ht="15.75" customHeight="1">
      <c r="A544" s="272"/>
      <c r="B544" s="272"/>
      <c r="C544" s="272"/>
      <c r="D544" s="272"/>
      <c r="E544" s="272"/>
      <c r="F544" s="272"/>
      <c r="G544" s="272"/>
      <c r="H544" s="272"/>
      <c r="I544" s="272"/>
      <c r="J544" s="272"/>
      <c r="K544" s="272"/>
      <c r="L544" s="272"/>
      <c r="M544" s="272"/>
      <c r="N544" s="272"/>
      <c r="O544" s="272"/>
      <c r="P544" s="272"/>
      <c r="Q544" s="272"/>
      <c r="R544" s="272"/>
      <c r="S544" s="272"/>
      <c r="T544" s="272"/>
      <c r="U544" s="272"/>
      <c r="V544" s="272"/>
      <c r="W544" s="272"/>
      <c r="X544" s="272"/>
      <c r="Y544" s="272"/>
      <c r="Z544" s="272"/>
    </row>
    <row r="545" spans="1:26" ht="15.75" customHeight="1">
      <c r="A545" s="272"/>
      <c r="B545" s="272"/>
      <c r="C545" s="272"/>
      <c r="D545" s="272"/>
      <c r="E545" s="272"/>
      <c r="F545" s="272"/>
      <c r="G545" s="272"/>
      <c r="H545" s="272"/>
      <c r="I545" s="272"/>
      <c r="J545" s="272"/>
      <c r="K545" s="272"/>
      <c r="L545" s="272"/>
      <c r="M545" s="272"/>
      <c r="N545" s="272"/>
      <c r="O545" s="272"/>
      <c r="P545" s="272"/>
      <c r="Q545" s="272"/>
      <c r="R545" s="272"/>
      <c r="S545" s="272"/>
      <c r="T545" s="272"/>
      <c r="U545" s="272"/>
      <c r="V545" s="272"/>
      <c r="W545" s="272"/>
      <c r="X545" s="272"/>
      <c r="Y545" s="272"/>
      <c r="Z545" s="272"/>
    </row>
    <row r="546" spans="1:26" ht="15.75" customHeight="1">
      <c r="A546" s="272"/>
      <c r="B546" s="272"/>
      <c r="C546" s="272"/>
      <c r="D546" s="272"/>
      <c r="E546" s="272"/>
      <c r="F546" s="272"/>
      <c r="G546" s="272"/>
      <c r="H546" s="272"/>
      <c r="I546" s="272"/>
      <c r="J546" s="272"/>
      <c r="K546" s="272"/>
      <c r="L546" s="272"/>
      <c r="M546" s="272"/>
      <c r="N546" s="272"/>
      <c r="O546" s="272"/>
      <c r="P546" s="272"/>
      <c r="Q546" s="272"/>
      <c r="R546" s="272"/>
      <c r="S546" s="272"/>
      <c r="T546" s="272"/>
      <c r="U546" s="272"/>
      <c r="V546" s="272"/>
      <c r="W546" s="272"/>
      <c r="X546" s="272"/>
      <c r="Y546" s="272"/>
      <c r="Z546" s="272"/>
    </row>
    <row r="547" spans="1:26" ht="15.75" customHeight="1">
      <c r="A547" s="272"/>
      <c r="B547" s="272"/>
      <c r="C547" s="272"/>
      <c r="D547" s="272"/>
      <c r="E547" s="272"/>
      <c r="F547" s="272"/>
      <c r="G547" s="272"/>
      <c r="H547" s="272"/>
      <c r="I547" s="272"/>
      <c r="J547" s="272"/>
      <c r="K547" s="272"/>
      <c r="L547" s="272"/>
      <c r="M547" s="272"/>
      <c r="N547" s="272"/>
      <c r="O547" s="272"/>
      <c r="P547" s="272"/>
      <c r="Q547" s="272"/>
      <c r="R547" s="272"/>
      <c r="S547" s="272"/>
      <c r="T547" s="272"/>
      <c r="U547" s="272"/>
      <c r="V547" s="272"/>
      <c r="W547" s="272"/>
      <c r="X547" s="272"/>
      <c r="Y547" s="272"/>
      <c r="Z547" s="272"/>
    </row>
    <row r="548" spans="1:26" ht="15.75" customHeight="1">
      <c r="A548" s="272"/>
      <c r="B548" s="272"/>
      <c r="C548" s="272"/>
      <c r="D548" s="272"/>
      <c r="E548" s="272"/>
      <c r="F548" s="272"/>
      <c r="G548" s="272"/>
      <c r="H548" s="272"/>
      <c r="I548" s="272"/>
      <c r="J548" s="272"/>
      <c r="K548" s="272"/>
      <c r="L548" s="272"/>
      <c r="M548" s="272"/>
      <c r="N548" s="272"/>
      <c r="O548" s="272"/>
      <c r="P548" s="272"/>
      <c r="Q548" s="272"/>
      <c r="R548" s="272"/>
      <c r="S548" s="272"/>
      <c r="T548" s="272"/>
      <c r="U548" s="272"/>
      <c r="V548" s="272"/>
      <c r="W548" s="272"/>
      <c r="X548" s="272"/>
      <c r="Y548" s="272"/>
      <c r="Z548" s="272"/>
    </row>
    <row r="549" spans="1:26" ht="15.75" customHeight="1">
      <c r="A549" s="272"/>
      <c r="B549" s="272"/>
      <c r="C549" s="272"/>
      <c r="D549" s="272"/>
      <c r="E549" s="272"/>
      <c r="F549" s="272"/>
      <c r="G549" s="272"/>
      <c r="H549" s="272"/>
      <c r="I549" s="272"/>
      <c r="J549" s="272"/>
      <c r="K549" s="272"/>
      <c r="L549" s="272"/>
      <c r="M549" s="272"/>
      <c r="N549" s="272"/>
      <c r="O549" s="272"/>
      <c r="P549" s="272"/>
      <c r="Q549" s="272"/>
      <c r="R549" s="272"/>
      <c r="S549" s="272"/>
      <c r="T549" s="272"/>
      <c r="U549" s="272"/>
      <c r="V549" s="272"/>
      <c r="W549" s="272"/>
      <c r="X549" s="272"/>
      <c r="Y549" s="272"/>
      <c r="Z549" s="272"/>
    </row>
    <row r="550" spans="1:26" ht="15.75" customHeight="1">
      <c r="A550" s="272"/>
      <c r="B550" s="272"/>
      <c r="C550" s="272"/>
      <c r="D550" s="272"/>
      <c r="E550" s="272"/>
      <c r="F550" s="272"/>
      <c r="G550" s="272"/>
      <c r="H550" s="272"/>
      <c r="I550" s="272"/>
      <c r="J550" s="272"/>
      <c r="K550" s="272"/>
      <c r="L550" s="272"/>
      <c r="M550" s="272"/>
      <c r="N550" s="272"/>
      <c r="O550" s="272"/>
      <c r="P550" s="272"/>
      <c r="Q550" s="272"/>
      <c r="R550" s="272"/>
      <c r="S550" s="272"/>
      <c r="T550" s="272"/>
      <c r="U550" s="272"/>
      <c r="V550" s="272"/>
      <c r="W550" s="272"/>
      <c r="X550" s="272"/>
      <c r="Y550" s="272"/>
      <c r="Z550" s="272"/>
    </row>
    <row r="551" spans="1:26" ht="15.75" customHeight="1">
      <c r="A551" s="272"/>
      <c r="B551" s="272"/>
      <c r="C551" s="272"/>
      <c r="D551" s="272"/>
      <c r="E551" s="272"/>
      <c r="F551" s="272"/>
      <c r="G551" s="272"/>
      <c r="H551" s="272"/>
      <c r="I551" s="272"/>
      <c r="J551" s="272"/>
      <c r="K551" s="272"/>
      <c r="L551" s="272"/>
      <c r="M551" s="272"/>
      <c r="N551" s="272"/>
      <c r="O551" s="272"/>
      <c r="P551" s="272"/>
      <c r="Q551" s="272"/>
      <c r="R551" s="272"/>
      <c r="S551" s="272"/>
      <c r="T551" s="272"/>
      <c r="U551" s="272"/>
      <c r="V551" s="272"/>
      <c r="W551" s="272"/>
      <c r="X551" s="272"/>
      <c r="Y551" s="272"/>
      <c r="Z551" s="272"/>
    </row>
    <row r="552" spans="1:26" ht="15.75" customHeight="1">
      <c r="A552" s="272"/>
      <c r="B552" s="272"/>
      <c r="C552" s="272"/>
      <c r="D552" s="272"/>
      <c r="E552" s="272"/>
      <c r="F552" s="272"/>
      <c r="G552" s="272"/>
      <c r="H552" s="272"/>
      <c r="I552" s="272"/>
      <c r="J552" s="272"/>
      <c r="K552" s="272"/>
      <c r="L552" s="272"/>
      <c r="M552" s="272"/>
      <c r="N552" s="272"/>
      <c r="O552" s="272"/>
      <c r="P552" s="272"/>
      <c r="Q552" s="272"/>
      <c r="R552" s="272"/>
      <c r="S552" s="272"/>
      <c r="T552" s="272"/>
      <c r="U552" s="272"/>
      <c r="V552" s="272"/>
      <c r="W552" s="272"/>
      <c r="X552" s="272"/>
      <c r="Y552" s="272"/>
      <c r="Z552" s="272"/>
    </row>
    <row r="553" spans="1:26" ht="15.75" customHeight="1">
      <c r="A553" s="272"/>
      <c r="B553" s="272"/>
      <c r="C553" s="272"/>
      <c r="D553" s="272"/>
      <c r="E553" s="272"/>
      <c r="F553" s="272"/>
      <c r="G553" s="272"/>
      <c r="H553" s="272"/>
      <c r="I553" s="272"/>
      <c r="J553" s="272"/>
      <c r="K553" s="272"/>
      <c r="L553" s="272"/>
      <c r="M553" s="272"/>
      <c r="N553" s="272"/>
      <c r="O553" s="272"/>
      <c r="P553" s="272"/>
      <c r="Q553" s="272"/>
      <c r="R553" s="272"/>
      <c r="S553" s="272"/>
      <c r="T553" s="272"/>
      <c r="U553" s="272"/>
      <c r="V553" s="272"/>
      <c r="W553" s="272"/>
      <c r="X553" s="272"/>
      <c r="Y553" s="272"/>
      <c r="Z553" s="272"/>
    </row>
    <row r="554" spans="1:26" ht="15.75" customHeight="1">
      <c r="A554" s="272"/>
      <c r="B554" s="272"/>
      <c r="C554" s="272"/>
      <c r="D554" s="272"/>
      <c r="E554" s="272"/>
      <c r="F554" s="272"/>
      <c r="G554" s="272"/>
      <c r="H554" s="272"/>
      <c r="I554" s="272"/>
      <c r="J554" s="272"/>
      <c r="K554" s="272"/>
      <c r="L554" s="272"/>
      <c r="M554" s="272"/>
      <c r="N554" s="272"/>
      <c r="O554" s="272"/>
      <c r="P554" s="272"/>
      <c r="Q554" s="272"/>
      <c r="R554" s="272"/>
      <c r="S554" s="272"/>
      <c r="T554" s="272"/>
      <c r="U554" s="272"/>
      <c r="V554" s="272"/>
      <c r="W554" s="272"/>
      <c r="X554" s="272"/>
      <c r="Y554" s="272"/>
      <c r="Z554" s="272"/>
    </row>
    <row r="555" spans="1:26" ht="15.75" customHeight="1">
      <c r="A555" s="272"/>
      <c r="B555" s="272"/>
      <c r="C555" s="272"/>
      <c r="D555" s="272"/>
      <c r="E555" s="272"/>
      <c r="F555" s="272"/>
      <c r="G555" s="272"/>
      <c r="H555" s="272"/>
      <c r="I555" s="272"/>
      <c r="J555" s="272"/>
      <c r="K555" s="272"/>
      <c r="L555" s="272"/>
      <c r="M555" s="272"/>
      <c r="N555" s="272"/>
      <c r="O555" s="272"/>
      <c r="P555" s="272"/>
      <c r="Q555" s="272"/>
      <c r="R555" s="272"/>
      <c r="S555" s="272"/>
      <c r="T555" s="272"/>
      <c r="U555" s="272"/>
      <c r="V555" s="272"/>
      <c r="W555" s="272"/>
      <c r="X555" s="272"/>
      <c r="Y555" s="272"/>
      <c r="Z555" s="272"/>
    </row>
    <row r="556" spans="1:26" ht="15.75" customHeight="1">
      <c r="A556" s="272"/>
      <c r="B556" s="272"/>
      <c r="C556" s="272"/>
      <c r="D556" s="272"/>
      <c r="E556" s="272"/>
      <c r="F556" s="272"/>
      <c r="G556" s="272"/>
      <c r="H556" s="272"/>
      <c r="I556" s="272"/>
      <c r="J556" s="272"/>
      <c r="K556" s="272"/>
      <c r="L556" s="272"/>
      <c r="M556" s="272"/>
      <c r="N556" s="272"/>
      <c r="O556" s="272"/>
      <c r="P556" s="272"/>
      <c r="Q556" s="272"/>
      <c r="R556" s="272"/>
      <c r="S556" s="272"/>
      <c r="T556" s="272"/>
      <c r="U556" s="272"/>
      <c r="V556" s="272"/>
      <c r="W556" s="272"/>
      <c r="X556" s="272"/>
      <c r="Y556" s="272"/>
      <c r="Z556" s="272"/>
    </row>
    <row r="557" spans="1:26" ht="15.75" customHeight="1">
      <c r="A557" s="272"/>
      <c r="B557" s="272"/>
      <c r="C557" s="272"/>
      <c r="D557" s="272"/>
      <c r="E557" s="272"/>
      <c r="F557" s="272"/>
      <c r="G557" s="272"/>
      <c r="H557" s="272"/>
      <c r="I557" s="272"/>
      <c r="J557" s="272"/>
      <c r="K557" s="272"/>
      <c r="L557" s="272"/>
      <c r="M557" s="272"/>
      <c r="N557" s="272"/>
      <c r="O557" s="272"/>
      <c r="P557" s="272"/>
      <c r="Q557" s="272"/>
      <c r="R557" s="272"/>
      <c r="S557" s="272"/>
      <c r="T557" s="272"/>
      <c r="U557" s="272"/>
      <c r="V557" s="272"/>
      <c r="W557" s="272"/>
      <c r="X557" s="272"/>
      <c r="Y557" s="272"/>
      <c r="Z557" s="272"/>
    </row>
    <row r="558" spans="1:26" ht="15.75" customHeight="1">
      <c r="A558" s="272"/>
      <c r="B558" s="272"/>
      <c r="C558" s="272"/>
      <c r="D558" s="272"/>
      <c r="E558" s="272"/>
      <c r="F558" s="272"/>
      <c r="G558" s="272"/>
      <c r="H558" s="272"/>
      <c r="I558" s="272"/>
      <c r="J558" s="272"/>
      <c r="K558" s="272"/>
      <c r="L558" s="272"/>
      <c r="M558" s="272"/>
      <c r="N558" s="272"/>
      <c r="O558" s="272"/>
      <c r="P558" s="272"/>
      <c r="Q558" s="272"/>
      <c r="R558" s="272"/>
      <c r="S558" s="272"/>
      <c r="T558" s="272"/>
      <c r="U558" s="272"/>
      <c r="V558" s="272"/>
      <c r="W558" s="272"/>
      <c r="X558" s="272"/>
      <c r="Y558" s="272"/>
      <c r="Z558" s="272"/>
    </row>
    <row r="559" spans="1:26" ht="15.75" customHeight="1">
      <c r="A559" s="272"/>
      <c r="B559" s="272"/>
      <c r="C559" s="272"/>
      <c r="D559" s="272"/>
      <c r="E559" s="272"/>
      <c r="F559" s="272"/>
      <c r="G559" s="272"/>
      <c r="H559" s="272"/>
      <c r="I559" s="272"/>
      <c r="J559" s="272"/>
      <c r="K559" s="272"/>
      <c r="L559" s="272"/>
      <c r="M559" s="272"/>
      <c r="N559" s="272"/>
      <c r="O559" s="272"/>
      <c r="P559" s="272"/>
      <c r="Q559" s="272"/>
      <c r="R559" s="272"/>
      <c r="S559" s="272"/>
      <c r="T559" s="272"/>
      <c r="U559" s="272"/>
      <c r="V559" s="272"/>
      <c r="W559" s="272"/>
      <c r="X559" s="272"/>
      <c r="Y559" s="272"/>
      <c r="Z559" s="272"/>
    </row>
    <row r="560" spans="1:26" ht="15.75" customHeight="1">
      <c r="A560" s="272"/>
      <c r="B560" s="272"/>
      <c r="C560" s="272"/>
      <c r="D560" s="272"/>
      <c r="E560" s="272"/>
      <c r="F560" s="272"/>
      <c r="G560" s="272"/>
      <c r="H560" s="272"/>
      <c r="I560" s="272"/>
      <c r="J560" s="272"/>
      <c r="K560" s="272"/>
      <c r="L560" s="272"/>
      <c r="M560" s="272"/>
      <c r="N560" s="272"/>
      <c r="O560" s="272"/>
      <c r="P560" s="272"/>
      <c r="Q560" s="272"/>
      <c r="R560" s="272"/>
      <c r="S560" s="272"/>
      <c r="T560" s="272"/>
      <c r="U560" s="272"/>
      <c r="V560" s="272"/>
      <c r="W560" s="272"/>
      <c r="X560" s="272"/>
      <c r="Y560" s="272"/>
      <c r="Z560" s="272"/>
    </row>
    <row r="561" spans="1:26" ht="15.75" customHeight="1">
      <c r="A561" s="272"/>
      <c r="B561" s="272"/>
      <c r="C561" s="272"/>
      <c r="D561" s="272"/>
      <c r="E561" s="272"/>
      <c r="F561" s="272"/>
      <c r="G561" s="272"/>
      <c r="H561" s="272"/>
      <c r="I561" s="272"/>
      <c r="J561" s="272"/>
      <c r="K561" s="272"/>
      <c r="L561" s="272"/>
      <c r="M561" s="272"/>
      <c r="N561" s="272"/>
      <c r="O561" s="272"/>
      <c r="P561" s="272"/>
      <c r="Q561" s="272"/>
      <c r="R561" s="272"/>
      <c r="S561" s="272"/>
      <c r="T561" s="272"/>
      <c r="U561" s="272"/>
      <c r="V561" s="272"/>
      <c r="W561" s="272"/>
      <c r="X561" s="272"/>
      <c r="Y561" s="272"/>
      <c r="Z561" s="272"/>
    </row>
    <row r="562" spans="1:26" ht="15.75" customHeight="1">
      <c r="A562" s="272"/>
      <c r="B562" s="272"/>
      <c r="C562" s="272"/>
      <c r="D562" s="272"/>
      <c r="E562" s="272"/>
      <c r="F562" s="272"/>
      <c r="G562" s="272"/>
      <c r="H562" s="272"/>
      <c r="I562" s="272"/>
      <c r="J562" s="272"/>
      <c r="K562" s="272"/>
      <c r="L562" s="272"/>
      <c r="M562" s="272"/>
      <c r="N562" s="272"/>
      <c r="O562" s="272"/>
      <c r="P562" s="272"/>
      <c r="Q562" s="272"/>
      <c r="R562" s="272"/>
      <c r="S562" s="272"/>
      <c r="T562" s="272"/>
      <c r="U562" s="272"/>
      <c r="V562" s="272"/>
      <c r="W562" s="272"/>
      <c r="X562" s="272"/>
      <c r="Y562" s="272"/>
      <c r="Z562" s="272"/>
    </row>
    <row r="563" spans="1:26" ht="15.75" customHeight="1">
      <c r="A563" s="272"/>
      <c r="B563" s="272"/>
      <c r="C563" s="272"/>
      <c r="D563" s="272"/>
      <c r="E563" s="272"/>
      <c r="F563" s="272"/>
      <c r="G563" s="272"/>
      <c r="H563" s="272"/>
      <c r="I563" s="272"/>
      <c r="J563" s="272"/>
      <c r="K563" s="272"/>
      <c r="L563" s="272"/>
      <c r="M563" s="272"/>
      <c r="N563" s="272"/>
      <c r="O563" s="272"/>
      <c r="P563" s="272"/>
      <c r="Q563" s="272"/>
      <c r="R563" s="272"/>
      <c r="S563" s="272"/>
      <c r="T563" s="272"/>
      <c r="U563" s="272"/>
      <c r="V563" s="272"/>
      <c r="W563" s="272"/>
      <c r="X563" s="272"/>
      <c r="Y563" s="272"/>
      <c r="Z563" s="272"/>
    </row>
    <row r="564" spans="1:26" ht="15.75" customHeight="1">
      <c r="A564" s="272"/>
      <c r="B564" s="272"/>
      <c r="C564" s="272"/>
      <c r="D564" s="272"/>
      <c r="E564" s="272"/>
      <c r="F564" s="272"/>
      <c r="G564" s="272"/>
      <c r="H564" s="272"/>
      <c r="I564" s="272"/>
      <c r="J564" s="272"/>
      <c r="K564" s="272"/>
      <c r="L564" s="272"/>
      <c r="M564" s="272"/>
      <c r="N564" s="272"/>
      <c r="O564" s="272"/>
      <c r="P564" s="272"/>
      <c r="Q564" s="272"/>
      <c r="R564" s="272"/>
      <c r="S564" s="272"/>
      <c r="T564" s="272"/>
      <c r="U564" s="272"/>
      <c r="V564" s="272"/>
      <c r="W564" s="272"/>
      <c r="X564" s="272"/>
      <c r="Y564" s="272"/>
      <c r="Z564" s="272"/>
    </row>
    <row r="565" spans="1:26" ht="15.75" customHeight="1">
      <c r="A565" s="272"/>
      <c r="B565" s="272"/>
      <c r="C565" s="272"/>
      <c r="D565" s="272"/>
      <c r="E565" s="272"/>
      <c r="F565" s="272"/>
      <c r="G565" s="272"/>
      <c r="H565" s="272"/>
      <c r="I565" s="272"/>
      <c r="J565" s="272"/>
      <c r="K565" s="272"/>
      <c r="L565" s="272"/>
      <c r="M565" s="272"/>
      <c r="N565" s="272"/>
      <c r="O565" s="272"/>
      <c r="P565" s="272"/>
      <c r="Q565" s="272"/>
      <c r="R565" s="272"/>
      <c r="S565" s="272"/>
      <c r="T565" s="272"/>
      <c r="U565" s="272"/>
      <c r="V565" s="272"/>
      <c r="W565" s="272"/>
      <c r="X565" s="272"/>
      <c r="Y565" s="272"/>
      <c r="Z565" s="272"/>
    </row>
    <row r="566" spans="1:26" ht="15.75" customHeight="1">
      <c r="A566" s="272"/>
      <c r="B566" s="272"/>
      <c r="C566" s="272"/>
      <c r="D566" s="272"/>
      <c r="E566" s="272"/>
      <c r="F566" s="272"/>
      <c r="G566" s="272"/>
      <c r="H566" s="272"/>
      <c r="I566" s="272"/>
      <c r="J566" s="272"/>
      <c r="K566" s="272"/>
      <c r="L566" s="272"/>
      <c r="M566" s="272"/>
      <c r="N566" s="272"/>
      <c r="O566" s="272"/>
      <c r="P566" s="272"/>
      <c r="Q566" s="272"/>
      <c r="R566" s="272"/>
      <c r="S566" s="272"/>
      <c r="T566" s="272"/>
      <c r="U566" s="272"/>
      <c r="V566" s="272"/>
      <c r="W566" s="272"/>
      <c r="X566" s="272"/>
      <c r="Y566" s="272"/>
      <c r="Z566" s="272"/>
    </row>
    <row r="567" spans="1:26" ht="15.75" customHeight="1">
      <c r="A567" s="272"/>
      <c r="B567" s="272"/>
      <c r="C567" s="272"/>
      <c r="D567" s="272"/>
      <c r="E567" s="272"/>
      <c r="F567" s="272"/>
      <c r="G567" s="272"/>
      <c r="H567" s="272"/>
      <c r="I567" s="272"/>
      <c r="J567" s="272"/>
      <c r="K567" s="272"/>
      <c r="L567" s="272"/>
      <c r="M567" s="272"/>
      <c r="N567" s="272"/>
      <c r="O567" s="272"/>
      <c r="P567" s="272"/>
      <c r="Q567" s="272"/>
      <c r="R567" s="272"/>
      <c r="S567" s="272"/>
      <c r="T567" s="272"/>
      <c r="U567" s="272"/>
      <c r="V567" s="272"/>
      <c r="W567" s="272"/>
      <c r="X567" s="272"/>
      <c r="Y567" s="272"/>
      <c r="Z567" s="272"/>
    </row>
    <row r="568" spans="1:26" ht="15.75" customHeight="1">
      <c r="A568" s="272"/>
      <c r="B568" s="272"/>
      <c r="C568" s="272"/>
      <c r="D568" s="272"/>
      <c r="E568" s="272"/>
      <c r="F568" s="272"/>
      <c r="G568" s="272"/>
      <c r="H568" s="272"/>
      <c r="I568" s="272"/>
      <c r="J568" s="272"/>
      <c r="K568" s="272"/>
      <c r="L568" s="272"/>
      <c r="M568" s="272"/>
      <c r="N568" s="272"/>
      <c r="O568" s="272"/>
      <c r="P568" s="272"/>
      <c r="Q568" s="272"/>
      <c r="R568" s="272"/>
      <c r="S568" s="272"/>
      <c r="T568" s="272"/>
      <c r="U568" s="272"/>
      <c r="V568" s="272"/>
      <c r="W568" s="272"/>
      <c r="X568" s="272"/>
      <c r="Y568" s="272"/>
      <c r="Z568" s="272"/>
    </row>
    <row r="569" spans="1:26" ht="15.75" customHeight="1">
      <c r="A569" s="272"/>
      <c r="B569" s="272"/>
      <c r="C569" s="272"/>
      <c r="D569" s="272"/>
      <c r="E569" s="272"/>
      <c r="F569" s="272"/>
      <c r="G569" s="272"/>
      <c r="H569" s="272"/>
      <c r="I569" s="272"/>
      <c r="J569" s="272"/>
      <c r="K569" s="272"/>
      <c r="L569" s="272"/>
      <c r="M569" s="272"/>
      <c r="N569" s="272"/>
      <c r="O569" s="272"/>
      <c r="P569" s="272"/>
      <c r="Q569" s="272"/>
      <c r="R569" s="272"/>
      <c r="S569" s="272"/>
      <c r="T569" s="272"/>
      <c r="U569" s="272"/>
      <c r="V569" s="272"/>
      <c r="W569" s="272"/>
      <c r="X569" s="272"/>
      <c r="Y569" s="272"/>
      <c r="Z569" s="272"/>
    </row>
    <row r="570" spans="1:26" ht="15.75" customHeight="1">
      <c r="A570" s="272"/>
      <c r="B570" s="272"/>
      <c r="C570" s="272"/>
      <c r="D570" s="272"/>
      <c r="E570" s="272"/>
      <c r="F570" s="272"/>
      <c r="G570" s="272"/>
      <c r="H570" s="272"/>
      <c r="I570" s="272"/>
      <c r="J570" s="272"/>
      <c r="K570" s="272"/>
      <c r="L570" s="272"/>
      <c r="M570" s="272"/>
      <c r="N570" s="272"/>
      <c r="O570" s="272"/>
      <c r="P570" s="272"/>
      <c r="Q570" s="272"/>
      <c r="R570" s="272"/>
      <c r="S570" s="272"/>
      <c r="T570" s="272"/>
      <c r="U570" s="272"/>
      <c r="V570" s="272"/>
      <c r="W570" s="272"/>
      <c r="X570" s="272"/>
      <c r="Y570" s="272"/>
      <c r="Z570" s="272"/>
    </row>
    <row r="571" spans="1:26" ht="15.75" customHeight="1">
      <c r="A571" s="272"/>
      <c r="B571" s="272"/>
      <c r="C571" s="272"/>
      <c r="D571" s="272"/>
      <c r="E571" s="272"/>
      <c r="F571" s="272"/>
      <c r="G571" s="272"/>
      <c r="H571" s="272"/>
      <c r="I571" s="272"/>
      <c r="J571" s="272"/>
      <c r="K571" s="272"/>
      <c r="L571" s="272"/>
      <c r="M571" s="272"/>
      <c r="N571" s="272"/>
      <c r="O571" s="272"/>
      <c r="P571" s="272"/>
      <c r="Q571" s="272"/>
      <c r="R571" s="272"/>
      <c r="S571" s="272"/>
      <c r="T571" s="272"/>
      <c r="U571" s="272"/>
      <c r="V571" s="272"/>
      <c r="W571" s="272"/>
      <c r="X571" s="272"/>
      <c r="Y571" s="272"/>
      <c r="Z571" s="272"/>
    </row>
    <row r="572" spans="1:26" ht="15.75" customHeight="1">
      <c r="A572" s="272"/>
      <c r="B572" s="272"/>
      <c r="C572" s="272"/>
      <c r="D572" s="272"/>
      <c r="E572" s="272"/>
      <c r="F572" s="272"/>
      <c r="G572" s="272"/>
      <c r="H572" s="272"/>
      <c r="I572" s="272"/>
      <c r="J572" s="272"/>
      <c r="K572" s="272"/>
      <c r="L572" s="272"/>
      <c r="M572" s="272"/>
      <c r="N572" s="272"/>
      <c r="O572" s="272"/>
      <c r="P572" s="272"/>
      <c r="Q572" s="272"/>
      <c r="R572" s="272"/>
      <c r="S572" s="272"/>
      <c r="T572" s="272"/>
      <c r="U572" s="272"/>
      <c r="V572" s="272"/>
      <c r="W572" s="272"/>
      <c r="X572" s="272"/>
      <c r="Y572" s="272"/>
      <c r="Z572" s="272"/>
    </row>
    <row r="573" spans="1:26" ht="15.75" customHeight="1">
      <c r="A573" s="272"/>
      <c r="B573" s="272"/>
      <c r="C573" s="272"/>
      <c r="D573" s="272"/>
      <c r="E573" s="272"/>
      <c r="F573" s="272"/>
      <c r="G573" s="272"/>
      <c r="H573" s="272"/>
      <c r="I573" s="272"/>
      <c r="J573" s="272"/>
      <c r="K573" s="272"/>
      <c r="L573" s="272"/>
      <c r="M573" s="272"/>
      <c r="N573" s="272"/>
      <c r="O573" s="272"/>
      <c r="P573" s="272"/>
      <c r="Q573" s="272"/>
      <c r="R573" s="272"/>
      <c r="S573" s="272"/>
      <c r="T573" s="272"/>
      <c r="U573" s="272"/>
      <c r="V573" s="272"/>
      <c r="W573" s="272"/>
      <c r="X573" s="272"/>
      <c r="Y573" s="272"/>
      <c r="Z573" s="272"/>
    </row>
    <row r="574" spans="1:26" ht="15.75" customHeight="1">
      <c r="A574" s="272"/>
      <c r="B574" s="272"/>
      <c r="C574" s="272"/>
      <c r="D574" s="272"/>
      <c r="E574" s="272"/>
      <c r="F574" s="272"/>
      <c r="G574" s="272"/>
      <c r="H574" s="272"/>
      <c r="I574" s="272"/>
      <c r="J574" s="272"/>
      <c r="K574" s="272"/>
      <c r="L574" s="272"/>
      <c r="M574" s="272"/>
      <c r="N574" s="272"/>
      <c r="O574" s="272"/>
      <c r="P574" s="272"/>
      <c r="Q574" s="272"/>
      <c r="R574" s="272"/>
      <c r="S574" s="272"/>
      <c r="T574" s="272"/>
      <c r="U574" s="272"/>
      <c r="V574" s="272"/>
      <c r="W574" s="272"/>
      <c r="X574" s="272"/>
      <c r="Y574" s="272"/>
      <c r="Z574" s="272"/>
    </row>
    <row r="575" spans="1:26" ht="15.75" customHeight="1">
      <c r="A575" s="272"/>
      <c r="B575" s="272"/>
      <c r="C575" s="272"/>
      <c r="D575" s="272"/>
      <c r="E575" s="272"/>
      <c r="F575" s="272"/>
      <c r="G575" s="272"/>
      <c r="H575" s="272"/>
      <c r="I575" s="272"/>
      <c r="J575" s="272"/>
      <c r="K575" s="272"/>
      <c r="L575" s="272"/>
      <c r="M575" s="272"/>
      <c r="N575" s="272"/>
      <c r="O575" s="272"/>
      <c r="P575" s="272"/>
      <c r="Q575" s="272"/>
      <c r="R575" s="272"/>
      <c r="S575" s="272"/>
      <c r="T575" s="272"/>
      <c r="U575" s="272"/>
      <c r="V575" s="272"/>
      <c r="W575" s="272"/>
      <c r="X575" s="272"/>
      <c r="Y575" s="272"/>
      <c r="Z575" s="272"/>
    </row>
    <row r="576" spans="1:26" ht="15.75" customHeight="1">
      <c r="A576" s="272"/>
      <c r="B576" s="272"/>
      <c r="C576" s="272"/>
      <c r="D576" s="272"/>
      <c r="E576" s="272"/>
      <c r="F576" s="272"/>
      <c r="G576" s="272"/>
      <c r="H576" s="272"/>
      <c r="I576" s="272"/>
      <c r="J576" s="272"/>
      <c r="K576" s="272"/>
      <c r="L576" s="272"/>
      <c r="M576" s="272"/>
      <c r="N576" s="272"/>
      <c r="O576" s="272"/>
      <c r="P576" s="272"/>
      <c r="Q576" s="272"/>
      <c r="R576" s="272"/>
      <c r="S576" s="272"/>
      <c r="T576" s="272"/>
      <c r="U576" s="272"/>
      <c r="V576" s="272"/>
      <c r="W576" s="272"/>
      <c r="X576" s="272"/>
      <c r="Y576" s="272"/>
      <c r="Z576" s="272"/>
    </row>
    <row r="577" spans="1:26" ht="15.75" customHeight="1">
      <c r="A577" s="272"/>
      <c r="B577" s="272"/>
      <c r="C577" s="272"/>
      <c r="D577" s="272"/>
      <c r="E577" s="272"/>
      <c r="F577" s="272"/>
      <c r="G577" s="272"/>
      <c r="H577" s="272"/>
      <c r="I577" s="272"/>
      <c r="J577" s="272"/>
      <c r="K577" s="272"/>
      <c r="L577" s="272"/>
      <c r="M577" s="272"/>
      <c r="N577" s="272"/>
      <c r="O577" s="272"/>
      <c r="P577" s="272"/>
      <c r="Q577" s="272"/>
      <c r="R577" s="272"/>
      <c r="S577" s="272"/>
      <c r="T577" s="272"/>
      <c r="U577" s="272"/>
      <c r="V577" s="272"/>
      <c r="W577" s="272"/>
      <c r="X577" s="272"/>
      <c r="Y577" s="272"/>
      <c r="Z577" s="272"/>
    </row>
    <row r="578" spans="1:26" ht="15.75" customHeight="1">
      <c r="A578" s="272"/>
      <c r="B578" s="272"/>
      <c r="C578" s="272"/>
      <c r="D578" s="272"/>
      <c r="E578" s="272"/>
      <c r="F578" s="272"/>
      <c r="G578" s="272"/>
      <c r="H578" s="272"/>
      <c r="I578" s="272"/>
      <c r="J578" s="272"/>
      <c r="K578" s="272"/>
      <c r="L578" s="272"/>
      <c r="M578" s="272"/>
      <c r="N578" s="272"/>
      <c r="O578" s="272"/>
      <c r="P578" s="272"/>
      <c r="Q578" s="272"/>
      <c r="R578" s="272"/>
      <c r="S578" s="272"/>
      <c r="T578" s="272"/>
      <c r="U578" s="272"/>
      <c r="V578" s="272"/>
      <c r="W578" s="272"/>
      <c r="X578" s="272"/>
      <c r="Y578" s="272"/>
      <c r="Z578" s="272"/>
    </row>
    <row r="579" spans="1:26" ht="15.75" customHeight="1">
      <c r="A579" s="272"/>
      <c r="B579" s="272"/>
      <c r="C579" s="272"/>
      <c r="D579" s="272"/>
      <c r="E579" s="272"/>
      <c r="F579" s="272"/>
      <c r="G579" s="272"/>
      <c r="H579" s="272"/>
      <c r="I579" s="272"/>
      <c r="J579" s="272"/>
      <c r="K579" s="272"/>
      <c r="L579" s="272"/>
      <c r="M579" s="272"/>
      <c r="N579" s="272"/>
      <c r="O579" s="272"/>
      <c r="P579" s="272"/>
      <c r="Q579" s="272"/>
      <c r="R579" s="272"/>
      <c r="S579" s="272"/>
      <c r="T579" s="272"/>
      <c r="U579" s="272"/>
      <c r="V579" s="272"/>
      <c r="W579" s="272"/>
      <c r="X579" s="272"/>
      <c r="Y579" s="272"/>
      <c r="Z579" s="272"/>
    </row>
    <row r="580" spans="1:26" ht="15.75" customHeight="1">
      <c r="A580" s="272"/>
      <c r="B580" s="272"/>
      <c r="C580" s="272"/>
      <c r="D580" s="272"/>
      <c r="E580" s="272"/>
      <c r="F580" s="272"/>
      <c r="G580" s="272"/>
      <c r="H580" s="272"/>
      <c r="I580" s="272"/>
      <c r="J580" s="272"/>
      <c r="K580" s="272"/>
      <c r="L580" s="272"/>
      <c r="M580" s="272"/>
      <c r="N580" s="272"/>
      <c r="O580" s="272"/>
      <c r="P580" s="272"/>
      <c r="Q580" s="272"/>
      <c r="R580" s="272"/>
      <c r="S580" s="272"/>
      <c r="T580" s="272"/>
      <c r="U580" s="272"/>
      <c r="V580" s="272"/>
      <c r="W580" s="272"/>
      <c r="X580" s="272"/>
      <c r="Y580" s="272"/>
      <c r="Z580" s="272"/>
    </row>
    <row r="581" spans="1:26" ht="15.75" customHeight="1">
      <c r="A581" s="272"/>
      <c r="B581" s="272"/>
      <c r="C581" s="272"/>
      <c r="D581" s="272"/>
      <c r="E581" s="272"/>
      <c r="F581" s="272"/>
      <c r="G581" s="272"/>
      <c r="H581" s="272"/>
      <c r="I581" s="272"/>
      <c r="J581" s="272"/>
      <c r="K581" s="272"/>
      <c r="L581" s="272"/>
      <c r="M581" s="272"/>
      <c r="N581" s="272"/>
      <c r="O581" s="272"/>
      <c r="P581" s="272"/>
      <c r="Q581" s="272"/>
      <c r="R581" s="272"/>
      <c r="S581" s="272"/>
      <c r="T581" s="272"/>
      <c r="U581" s="272"/>
      <c r="V581" s="272"/>
      <c r="W581" s="272"/>
      <c r="X581" s="272"/>
      <c r="Y581" s="272"/>
      <c r="Z581" s="272"/>
    </row>
    <row r="582" spans="1:26" ht="15.75" customHeight="1">
      <c r="A582" s="272"/>
      <c r="B582" s="272"/>
      <c r="C582" s="272"/>
      <c r="D582" s="272"/>
      <c r="E582" s="272"/>
      <c r="F582" s="272"/>
      <c r="G582" s="272"/>
      <c r="H582" s="272"/>
      <c r="I582" s="272"/>
      <c r="J582" s="272"/>
      <c r="K582" s="272"/>
      <c r="L582" s="272"/>
      <c r="M582" s="272"/>
      <c r="N582" s="272"/>
      <c r="O582" s="272"/>
      <c r="P582" s="272"/>
      <c r="Q582" s="272"/>
      <c r="R582" s="272"/>
      <c r="S582" s="272"/>
      <c r="T582" s="272"/>
      <c r="U582" s="272"/>
      <c r="V582" s="272"/>
      <c r="W582" s="272"/>
      <c r="X582" s="272"/>
      <c r="Y582" s="272"/>
      <c r="Z582" s="272"/>
    </row>
    <row r="583" spans="1:26" ht="15.75" customHeight="1">
      <c r="A583" s="272"/>
      <c r="B583" s="272"/>
      <c r="C583" s="272"/>
      <c r="D583" s="272"/>
      <c r="E583" s="272"/>
      <c r="F583" s="272"/>
      <c r="G583" s="272"/>
      <c r="H583" s="272"/>
      <c r="I583" s="272"/>
      <c r="J583" s="272"/>
      <c r="K583" s="272"/>
      <c r="L583" s="272"/>
      <c r="M583" s="272"/>
      <c r="N583" s="272"/>
      <c r="O583" s="272"/>
      <c r="P583" s="272"/>
      <c r="Q583" s="272"/>
      <c r="R583" s="272"/>
      <c r="S583" s="272"/>
      <c r="T583" s="272"/>
      <c r="U583" s="272"/>
      <c r="V583" s="272"/>
      <c r="W583" s="272"/>
      <c r="X583" s="272"/>
      <c r="Y583" s="272"/>
      <c r="Z583" s="272"/>
    </row>
    <row r="584" spans="1:26" ht="15.75" customHeight="1">
      <c r="A584" s="272"/>
      <c r="B584" s="272"/>
      <c r="C584" s="272"/>
      <c r="D584" s="272"/>
      <c r="E584" s="272"/>
      <c r="F584" s="272"/>
      <c r="G584" s="272"/>
      <c r="H584" s="272"/>
      <c r="I584" s="272"/>
      <c r="J584" s="272"/>
      <c r="K584" s="272"/>
      <c r="L584" s="272"/>
      <c r="M584" s="272"/>
      <c r="N584" s="272"/>
      <c r="O584" s="272"/>
      <c r="P584" s="272"/>
      <c r="Q584" s="272"/>
      <c r="R584" s="272"/>
      <c r="S584" s="272"/>
      <c r="T584" s="272"/>
      <c r="U584" s="272"/>
      <c r="V584" s="272"/>
      <c r="W584" s="272"/>
      <c r="X584" s="272"/>
      <c r="Y584" s="272"/>
      <c r="Z584" s="272"/>
    </row>
    <row r="585" spans="1:26" ht="15.75" customHeight="1">
      <c r="A585" s="272"/>
      <c r="B585" s="272"/>
      <c r="C585" s="272"/>
      <c r="D585" s="272"/>
      <c r="E585" s="272"/>
      <c r="F585" s="272"/>
      <c r="G585" s="272"/>
      <c r="H585" s="272"/>
      <c r="I585" s="272"/>
      <c r="J585" s="272"/>
      <c r="K585" s="272"/>
      <c r="L585" s="272"/>
      <c r="M585" s="272"/>
      <c r="N585" s="272"/>
      <c r="O585" s="272"/>
      <c r="P585" s="272"/>
      <c r="Q585" s="272"/>
      <c r="R585" s="272"/>
      <c r="S585" s="272"/>
      <c r="T585" s="272"/>
      <c r="U585" s="272"/>
      <c r="V585" s="272"/>
      <c r="W585" s="272"/>
      <c r="X585" s="272"/>
      <c r="Y585" s="272"/>
      <c r="Z585" s="272"/>
    </row>
    <row r="586" spans="1:26" ht="15.75" customHeight="1">
      <c r="A586" s="272"/>
      <c r="B586" s="272"/>
      <c r="C586" s="272"/>
      <c r="D586" s="272"/>
      <c r="E586" s="272"/>
      <c r="F586" s="272"/>
      <c r="G586" s="272"/>
      <c r="H586" s="272"/>
      <c r="I586" s="272"/>
      <c r="J586" s="272"/>
      <c r="K586" s="272"/>
      <c r="L586" s="272"/>
      <c r="M586" s="272"/>
      <c r="N586" s="272"/>
      <c r="O586" s="272"/>
      <c r="P586" s="272"/>
      <c r="Q586" s="272"/>
      <c r="R586" s="272"/>
      <c r="S586" s="272"/>
      <c r="T586" s="272"/>
      <c r="U586" s="272"/>
      <c r="V586" s="272"/>
      <c r="W586" s="272"/>
      <c r="X586" s="272"/>
      <c r="Y586" s="272"/>
      <c r="Z586" s="272"/>
    </row>
    <row r="587" spans="1:26" ht="15.75" customHeight="1">
      <c r="A587" s="272"/>
      <c r="B587" s="272"/>
      <c r="C587" s="272"/>
      <c r="D587" s="272"/>
      <c r="E587" s="272"/>
      <c r="F587" s="272"/>
      <c r="G587" s="272"/>
      <c r="H587" s="272"/>
      <c r="I587" s="272"/>
      <c r="J587" s="272"/>
      <c r="K587" s="272"/>
      <c r="L587" s="272"/>
      <c r="M587" s="272"/>
      <c r="N587" s="272"/>
      <c r="O587" s="272"/>
      <c r="P587" s="272"/>
      <c r="Q587" s="272"/>
      <c r="R587" s="272"/>
      <c r="S587" s="272"/>
      <c r="T587" s="272"/>
      <c r="U587" s="272"/>
      <c r="V587" s="272"/>
      <c r="W587" s="272"/>
      <c r="X587" s="272"/>
      <c r="Y587" s="272"/>
      <c r="Z587" s="272"/>
    </row>
    <row r="588" spans="1:26" ht="15.75" customHeight="1">
      <c r="A588" s="272"/>
      <c r="B588" s="272"/>
      <c r="C588" s="272"/>
      <c r="D588" s="272"/>
      <c r="E588" s="272"/>
      <c r="F588" s="272"/>
      <c r="G588" s="272"/>
      <c r="H588" s="272"/>
      <c r="I588" s="272"/>
      <c r="J588" s="272"/>
      <c r="K588" s="272"/>
      <c r="L588" s="272"/>
      <c r="M588" s="272"/>
      <c r="N588" s="272"/>
      <c r="O588" s="272"/>
      <c r="P588" s="272"/>
      <c r="Q588" s="272"/>
      <c r="R588" s="272"/>
      <c r="S588" s="272"/>
      <c r="T588" s="272"/>
      <c r="U588" s="272"/>
      <c r="V588" s="272"/>
      <c r="W588" s="272"/>
      <c r="X588" s="272"/>
      <c r="Y588" s="272"/>
      <c r="Z588" s="272"/>
    </row>
    <row r="589" spans="1:26" ht="15.75" customHeight="1">
      <c r="A589" s="272"/>
      <c r="B589" s="272"/>
      <c r="C589" s="272"/>
      <c r="D589" s="272"/>
      <c r="E589" s="272"/>
      <c r="F589" s="272"/>
      <c r="G589" s="272"/>
      <c r="H589" s="272"/>
      <c r="I589" s="272"/>
      <c r="J589" s="272"/>
      <c r="K589" s="272"/>
      <c r="L589" s="272"/>
      <c r="M589" s="272"/>
      <c r="N589" s="272"/>
      <c r="O589" s="272"/>
      <c r="P589" s="272"/>
      <c r="Q589" s="272"/>
      <c r="R589" s="272"/>
      <c r="S589" s="272"/>
      <c r="T589" s="272"/>
      <c r="U589" s="272"/>
      <c r="V589" s="272"/>
      <c r="W589" s="272"/>
      <c r="X589" s="272"/>
      <c r="Y589" s="272"/>
      <c r="Z589" s="272"/>
    </row>
    <row r="590" spans="1:26" ht="15.75" customHeight="1">
      <c r="A590" s="272"/>
      <c r="B590" s="272"/>
      <c r="C590" s="272"/>
      <c r="D590" s="272"/>
      <c r="E590" s="272"/>
      <c r="F590" s="272"/>
      <c r="G590" s="272"/>
      <c r="H590" s="272"/>
      <c r="I590" s="272"/>
      <c r="J590" s="272"/>
      <c r="K590" s="272"/>
      <c r="L590" s="272"/>
      <c r="M590" s="272"/>
      <c r="N590" s="272"/>
      <c r="O590" s="272"/>
      <c r="P590" s="272"/>
      <c r="Q590" s="272"/>
      <c r="R590" s="272"/>
      <c r="S590" s="272"/>
      <c r="T590" s="272"/>
      <c r="U590" s="272"/>
      <c r="V590" s="272"/>
      <c r="W590" s="272"/>
      <c r="X590" s="272"/>
      <c r="Y590" s="272"/>
      <c r="Z590" s="272"/>
    </row>
    <row r="591" spans="1:26" ht="15.75" customHeight="1">
      <c r="A591" s="272"/>
      <c r="B591" s="272"/>
      <c r="C591" s="272"/>
      <c r="D591" s="272"/>
      <c r="E591" s="272"/>
      <c r="F591" s="272"/>
      <c r="G591" s="272"/>
      <c r="H591" s="272"/>
      <c r="I591" s="272"/>
      <c r="J591" s="272"/>
      <c r="K591" s="272"/>
      <c r="L591" s="272"/>
      <c r="M591" s="272"/>
      <c r="N591" s="272"/>
      <c r="O591" s="272"/>
      <c r="P591" s="272"/>
      <c r="Q591" s="272"/>
      <c r="R591" s="272"/>
      <c r="S591" s="272"/>
      <c r="T591" s="272"/>
      <c r="U591" s="272"/>
      <c r="V591" s="272"/>
      <c r="W591" s="272"/>
      <c r="X591" s="272"/>
      <c r="Y591" s="272"/>
      <c r="Z591" s="272"/>
    </row>
    <row r="592" spans="1:26" ht="15.75" customHeight="1">
      <c r="A592" s="272"/>
      <c r="B592" s="272"/>
      <c r="C592" s="272"/>
      <c r="D592" s="272"/>
      <c r="E592" s="272"/>
      <c r="F592" s="272"/>
      <c r="G592" s="272"/>
      <c r="H592" s="272"/>
      <c r="I592" s="272"/>
      <c r="J592" s="272"/>
      <c r="K592" s="272"/>
      <c r="L592" s="272"/>
      <c r="M592" s="272"/>
      <c r="N592" s="272"/>
      <c r="O592" s="272"/>
      <c r="P592" s="272"/>
      <c r="Q592" s="272"/>
      <c r="R592" s="272"/>
      <c r="S592" s="272"/>
      <c r="T592" s="272"/>
      <c r="U592" s="272"/>
      <c r="V592" s="272"/>
      <c r="W592" s="272"/>
      <c r="X592" s="272"/>
      <c r="Y592" s="272"/>
      <c r="Z592" s="272"/>
    </row>
    <row r="593" spans="1:26" ht="15.75" customHeight="1">
      <c r="A593" s="272"/>
      <c r="B593" s="272"/>
      <c r="C593" s="272"/>
      <c r="D593" s="272"/>
      <c r="E593" s="272"/>
      <c r="F593" s="272"/>
      <c r="G593" s="272"/>
      <c r="H593" s="272"/>
      <c r="I593" s="272"/>
      <c r="J593" s="272"/>
      <c r="K593" s="272"/>
      <c r="L593" s="272"/>
      <c r="M593" s="272"/>
      <c r="N593" s="272"/>
      <c r="O593" s="272"/>
      <c r="P593" s="272"/>
      <c r="Q593" s="272"/>
      <c r="R593" s="272"/>
      <c r="S593" s="272"/>
      <c r="T593" s="272"/>
      <c r="U593" s="272"/>
      <c r="V593" s="272"/>
      <c r="W593" s="272"/>
      <c r="X593" s="272"/>
      <c r="Y593" s="272"/>
      <c r="Z593" s="272"/>
    </row>
    <row r="594" spans="1:26" ht="15.75" customHeight="1">
      <c r="A594" s="272"/>
      <c r="B594" s="272"/>
      <c r="C594" s="272"/>
      <c r="D594" s="272"/>
      <c r="E594" s="272"/>
      <c r="F594" s="272"/>
      <c r="G594" s="272"/>
      <c r="H594" s="272"/>
      <c r="I594" s="272"/>
      <c r="J594" s="272"/>
      <c r="K594" s="272"/>
      <c r="L594" s="272"/>
      <c r="M594" s="272"/>
      <c r="N594" s="272"/>
      <c r="O594" s="272"/>
      <c r="P594" s="272"/>
      <c r="Q594" s="272"/>
      <c r="R594" s="272"/>
      <c r="S594" s="272"/>
      <c r="T594" s="272"/>
      <c r="U594" s="272"/>
      <c r="V594" s="272"/>
      <c r="W594" s="272"/>
      <c r="X594" s="272"/>
      <c r="Y594" s="272"/>
      <c r="Z594" s="272"/>
    </row>
    <row r="595" spans="1:26" ht="15.75" customHeight="1">
      <c r="A595" s="272"/>
      <c r="B595" s="272"/>
      <c r="C595" s="272"/>
      <c r="D595" s="272"/>
      <c r="E595" s="272"/>
      <c r="F595" s="272"/>
      <c r="G595" s="272"/>
      <c r="H595" s="272"/>
      <c r="I595" s="272"/>
      <c r="J595" s="272"/>
      <c r="K595" s="272"/>
      <c r="L595" s="272"/>
      <c r="M595" s="272"/>
      <c r="N595" s="272"/>
      <c r="O595" s="272"/>
      <c r="P595" s="272"/>
      <c r="Q595" s="272"/>
      <c r="R595" s="272"/>
      <c r="S595" s="272"/>
      <c r="T595" s="272"/>
      <c r="U595" s="272"/>
      <c r="V595" s="272"/>
      <c r="W595" s="272"/>
      <c r="X595" s="272"/>
      <c r="Y595" s="272"/>
      <c r="Z595" s="272"/>
    </row>
    <row r="596" spans="1:26" ht="15.75" customHeight="1">
      <c r="A596" s="272"/>
      <c r="B596" s="272"/>
      <c r="C596" s="272"/>
      <c r="D596" s="272"/>
      <c r="E596" s="272"/>
      <c r="F596" s="272"/>
      <c r="G596" s="272"/>
      <c r="H596" s="272"/>
      <c r="I596" s="272"/>
      <c r="J596" s="272"/>
      <c r="K596" s="272"/>
      <c r="L596" s="272"/>
      <c r="M596" s="272"/>
      <c r="N596" s="272"/>
      <c r="O596" s="272"/>
      <c r="P596" s="272"/>
      <c r="Q596" s="272"/>
      <c r="R596" s="272"/>
      <c r="S596" s="272"/>
      <c r="T596" s="272"/>
      <c r="U596" s="272"/>
      <c r="V596" s="272"/>
      <c r="W596" s="272"/>
      <c r="X596" s="272"/>
      <c r="Y596" s="272"/>
      <c r="Z596" s="272"/>
    </row>
    <row r="597" spans="1:26" ht="15.75" customHeight="1">
      <c r="A597" s="272"/>
      <c r="B597" s="272"/>
      <c r="C597" s="272"/>
      <c r="D597" s="272"/>
      <c r="E597" s="272"/>
      <c r="F597" s="272"/>
      <c r="G597" s="272"/>
      <c r="H597" s="272"/>
      <c r="I597" s="272"/>
      <c r="J597" s="272"/>
      <c r="K597" s="272"/>
      <c r="L597" s="272"/>
      <c r="M597" s="272"/>
      <c r="N597" s="272"/>
      <c r="O597" s="272"/>
      <c r="P597" s="272"/>
      <c r="Q597" s="272"/>
      <c r="R597" s="272"/>
      <c r="S597" s="272"/>
      <c r="T597" s="272"/>
      <c r="U597" s="272"/>
      <c r="V597" s="272"/>
      <c r="W597" s="272"/>
      <c r="X597" s="272"/>
      <c r="Y597" s="272"/>
      <c r="Z597" s="272"/>
    </row>
    <row r="598" spans="1:26" ht="15.75" customHeight="1">
      <c r="A598" s="272"/>
      <c r="B598" s="272"/>
      <c r="C598" s="272"/>
      <c r="D598" s="272"/>
      <c r="E598" s="272"/>
      <c r="F598" s="272"/>
      <c r="G598" s="272"/>
      <c r="H598" s="272"/>
      <c r="I598" s="272"/>
      <c r="J598" s="272"/>
      <c r="K598" s="272"/>
      <c r="L598" s="272"/>
      <c r="M598" s="272"/>
      <c r="N598" s="272"/>
      <c r="O598" s="272"/>
      <c r="P598" s="272"/>
      <c r="Q598" s="272"/>
      <c r="R598" s="272"/>
      <c r="S598" s="272"/>
      <c r="T598" s="272"/>
      <c r="U598" s="272"/>
      <c r="V598" s="272"/>
      <c r="W598" s="272"/>
      <c r="X598" s="272"/>
      <c r="Y598" s="272"/>
      <c r="Z598" s="272"/>
    </row>
    <row r="599" spans="1:26" ht="15.75" customHeight="1">
      <c r="A599" s="272"/>
      <c r="B599" s="272"/>
      <c r="C599" s="272"/>
      <c r="D599" s="272"/>
      <c r="E599" s="272"/>
      <c r="F599" s="272"/>
      <c r="G599" s="272"/>
      <c r="H599" s="272"/>
      <c r="I599" s="272"/>
      <c r="J599" s="272"/>
      <c r="K599" s="272"/>
      <c r="L599" s="272"/>
      <c r="M599" s="272"/>
      <c r="N599" s="272"/>
      <c r="O599" s="272"/>
      <c r="P599" s="272"/>
      <c r="Q599" s="272"/>
      <c r="R599" s="272"/>
      <c r="S599" s="272"/>
      <c r="T599" s="272"/>
      <c r="U599" s="272"/>
      <c r="V599" s="272"/>
      <c r="W599" s="272"/>
      <c r="X599" s="272"/>
      <c r="Y599" s="272"/>
      <c r="Z599" s="272"/>
    </row>
    <row r="600" spans="1:26" ht="15.75" customHeight="1">
      <c r="A600" s="272"/>
      <c r="B600" s="272"/>
      <c r="C600" s="272"/>
      <c r="D600" s="272"/>
      <c r="E600" s="272"/>
      <c r="F600" s="272"/>
      <c r="G600" s="272"/>
      <c r="H600" s="272"/>
      <c r="I600" s="272"/>
      <c r="J600" s="272"/>
      <c r="K600" s="272"/>
      <c r="L600" s="272"/>
      <c r="M600" s="272"/>
      <c r="N600" s="272"/>
      <c r="O600" s="272"/>
      <c r="P600" s="272"/>
      <c r="Q600" s="272"/>
      <c r="R600" s="272"/>
      <c r="S600" s="272"/>
      <c r="T600" s="272"/>
      <c r="U600" s="272"/>
      <c r="V600" s="272"/>
      <c r="W600" s="272"/>
      <c r="X600" s="272"/>
      <c r="Y600" s="272"/>
      <c r="Z600" s="272"/>
    </row>
    <row r="601" spans="1:26" ht="15.75" customHeight="1">
      <c r="A601" s="272"/>
      <c r="B601" s="272"/>
      <c r="C601" s="272"/>
      <c r="D601" s="272"/>
      <c r="E601" s="272"/>
      <c r="F601" s="272"/>
      <c r="G601" s="272"/>
      <c r="H601" s="272"/>
      <c r="I601" s="272"/>
      <c r="J601" s="272"/>
      <c r="K601" s="272"/>
      <c r="L601" s="272"/>
      <c r="M601" s="272"/>
      <c r="N601" s="272"/>
      <c r="O601" s="272"/>
      <c r="P601" s="272"/>
      <c r="Q601" s="272"/>
      <c r="R601" s="272"/>
      <c r="S601" s="272"/>
      <c r="T601" s="272"/>
      <c r="U601" s="272"/>
      <c r="V601" s="272"/>
      <c r="W601" s="272"/>
      <c r="X601" s="272"/>
      <c r="Y601" s="272"/>
      <c r="Z601" s="272"/>
    </row>
    <row r="602" spans="1:26" ht="15.75" customHeight="1">
      <c r="A602" s="272"/>
      <c r="B602" s="272"/>
      <c r="C602" s="272"/>
      <c r="D602" s="272"/>
      <c r="E602" s="272"/>
      <c r="F602" s="272"/>
      <c r="G602" s="272"/>
      <c r="H602" s="272"/>
      <c r="I602" s="272"/>
      <c r="J602" s="272"/>
      <c r="K602" s="272"/>
      <c r="L602" s="272"/>
      <c r="M602" s="272"/>
      <c r="N602" s="272"/>
      <c r="O602" s="272"/>
      <c r="P602" s="272"/>
      <c r="Q602" s="272"/>
      <c r="R602" s="272"/>
      <c r="S602" s="272"/>
      <c r="T602" s="272"/>
      <c r="U602" s="272"/>
      <c r="V602" s="272"/>
      <c r="W602" s="272"/>
      <c r="X602" s="272"/>
      <c r="Y602" s="272"/>
      <c r="Z602" s="272"/>
    </row>
    <row r="603" spans="1:26" ht="15.75" customHeight="1">
      <c r="A603" s="272"/>
      <c r="B603" s="272"/>
      <c r="C603" s="272"/>
      <c r="D603" s="272"/>
      <c r="E603" s="272"/>
      <c r="F603" s="272"/>
      <c r="G603" s="272"/>
      <c r="H603" s="272"/>
      <c r="I603" s="272"/>
      <c r="J603" s="272"/>
      <c r="K603" s="272"/>
      <c r="L603" s="272"/>
      <c r="M603" s="272"/>
      <c r="N603" s="272"/>
      <c r="O603" s="272"/>
      <c r="P603" s="272"/>
      <c r="Q603" s="272"/>
      <c r="R603" s="272"/>
      <c r="S603" s="272"/>
      <c r="T603" s="272"/>
      <c r="U603" s="272"/>
      <c r="V603" s="272"/>
      <c r="W603" s="272"/>
      <c r="X603" s="272"/>
      <c r="Y603" s="272"/>
      <c r="Z603" s="272"/>
    </row>
    <row r="604" spans="1:26" ht="15.75" customHeight="1">
      <c r="A604" s="272"/>
      <c r="B604" s="272"/>
      <c r="C604" s="272"/>
      <c r="D604" s="272"/>
      <c r="E604" s="272"/>
      <c r="F604" s="272"/>
      <c r="G604" s="272"/>
      <c r="H604" s="272"/>
      <c r="I604" s="272"/>
      <c r="J604" s="272"/>
      <c r="K604" s="272"/>
      <c r="L604" s="272"/>
      <c r="M604" s="272"/>
      <c r="N604" s="272"/>
      <c r="O604" s="272"/>
      <c r="P604" s="272"/>
      <c r="Q604" s="272"/>
      <c r="R604" s="272"/>
      <c r="S604" s="272"/>
      <c r="T604" s="272"/>
      <c r="U604" s="272"/>
      <c r="V604" s="272"/>
      <c r="W604" s="272"/>
      <c r="X604" s="272"/>
      <c r="Y604" s="272"/>
      <c r="Z604" s="272"/>
    </row>
    <row r="605" spans="1:26" ht="15.75" customHeight="1">
      <c r="A605" s="272"/>
      <c r="B605" s="272"/>
      <c r="C605" s="272"/>
      <c r="D605" s="272"/>
      <c r="E605" s="272"/>
      <c r="F605" s="272"/>
      <c r="G605" s="272"/>
      <c r="H605" s="272"/>
      <c r="I605" s="272"/>
      <c r="J605" s="272"/>
      <c r="K605" s="272"/>
      <c r="L605" s="272"/>
      <c r="M605" s="272"/>
      <c r="N605" s="272"/>
      <c r="O605" s="272"/>
      <c r="P605" s="272"/>
      <c r="Q605" s="272"/>
      <c r="R605" s="272"/>
      <c r="S605" s="272"/>
      <c r="T605" s="272"/>
      <c r="U605" s="272"/>
      <c r="V605" s="272"/>
      <c r="W605" s="272"/>
      <c r="X605" s="272"/>
      <c r="Y605" s="272"/>
      <c r="Z605" s="272"/>
    </row>
    <row r="606" spans="1:26" ht="15.75" customHeight="1">
      <c r="A606" s="272"/>
      <c r="B606" s="272"/>
      <c r="C606" s="272"/>
      <c r="D606" s="272"/>
      <c r="E606" s="272"/>
      <c r="F606" s="272"/>
      <c r="G606" s="272"/>
      <c r="H606" s="272"/>
      <c r="I606" s="272"/>
      <c r="J606" s="272"/>
      <c r="K606" s="272"/>
      <c r="L606" s="272"/>
      <c r="M606" s="272"/>
      <c r="N606" s="272"/>
      <c r="O606" s="272"/>
      <c r="P606" s="272"/>
      <c r="Q606" s="272"/>
      <c r="R606" s="272"/>
      <c r="S606" s="272"/>
      <c r="T606" s="272"/>
      <c r="U606" s="272"/>
      <c r="V606" s="272"/>
      <c r="W606" s="272"/>
      <c r="X606" s="272"/>
      <c r="Y606" s="272"/>
      <c r="Z606" s="272"/>
    </row>
    <row r="607" spans="1:26" ht="15.75" customHeight="1">
      <c r="A607" s="272"/>
      <c r="B607" s="272"/>
      <c r="C607" s="272"/>
      <c r="D607" s="272"/>
      <c r="E607" s="272"/>
      <c r="F607" s="272"/>
      <c r="G607" s="272"/>
      <c r="H607" s="272"/>
      <c r="I607" s="272"/>
      <c r="J607" s="272"/>
      <c r="K607" s="272"/>
      <c r="L607" s="272"/>
      <c r="M607" s="272"/>
      <c r="N607" s="272"/>
      <c r="O607" s="272"/>
      <c r="P607" s="272"/>
      <c r="Q607" s="272"/>
      <c r="R607" s="272"/>
      <c r="S607" s="272"/>
      <c r="T607" s="272"/>
      <c r="U607" s="272"/>
      <c r="V607" s="272"/>
      <c r="W607" s="272"/>
      <c r="X607" s="272"/>
      <c r="Y607" s="272"/>
      <c r="Z607" s="272"/>
    </row>
    <row r="608" spans="1:26" ht="15.75" customHeight="1">
      <c r="A608" s="272"/>
      <c r="B608" s="272"/>
      <c r="C608" s="272"/>
      <c r="D608" s="272"/>
      <c r="E608" s="272"/>
      <c r="F608" s="272"/>
      <c r="G608" s="272"/>
      <c r="H608" s="272"/>
      <c r="I608" s="272"/>
      <c r="J608" s="272"/>
      <c r="K608" s="272"/>
      <c r="L608" s="272"/>
      <c r="M608" s="272"/>
      <c r="N608" s="272"/>
      <c r="O608" s="272"/>
      <c r="P608" s="272"/>
      <c r="Q608" s="272"/>
      <c r="R608" s="272"/>
      <c r="S608" s="272"/>
      <c r="T608" s="272"/>
      <c r="U608" s="272"/>
      <c r="V608" s="272"/>
      <c r="W608" s="272"/>
      <c r="X608" s="272"/>
      <c r="Y608" s="272"/>
      <c r="Z608" s="272"/>
    </row>
    <row r="609" spans="1:26" ht="15.75" customHeight="1">
      <c r="A609" s="272"/>
      <c r="B609" s="272"/>
      <c r="C609" s="272"/>
      <c r="D609" s="272"/>
      <c r="E609" s="272"/>
      <c r="F609" s="272"/>
      <c r="G609" s="272"/>
      <c r="H609" s="272"/>
      <c r="I609" s="272"/>
      <c r="J609" s="272"/>
      <c r="K609" s="272"/>
      <c r="L609" s="272"/>
      <c r="M609" s="272"/>
      <c r="N609" s="272"/>
      <c r="O609" s="272"/>
      <c r="P609" s="272"/>
      <c r="Q609" s="272"/>
      <c r="R609" s="272"/>
      <c r="S609" s="272"/>
      <c r="T609" s="272"/>
      <c r="U609" s="272"/>
      <c r="V609" s="272"/>
      <c r="W609" s="272"/>
      <c r="X609" s="272"/>
      <c r="Y609" s="272"/>
      <c r="Z609" s="272"/>
    </row>
    <row r="610" spans="1:26" ht="15.75" customHeight="1">
      <c r="A610" s="272"/>
      <c r="B610" s="272"/>
      <c r="C610" s="272"/>
      <c r="D610" s="272"/>
      <c r="E610" s="272"/>
      <c r="F610" s="272"/>
      <c r="G610" s="272"/>
      <c r="H610" s="272"/>
      <c r="I610" s="272"/>
      <c r="J610" s="272"/>
      <c r="K610" s="272"/>
      <c r="L610" s="272"/>
      <c r="M610" s="272"/>
      <c r="N610" s="272"/>
      <c r="O610" s="272"/>
      <c r="P610" s="272"/>
      <c r="Q610" s="272"/>
      <c r="R610" s="272"/>
      <c r="S610" s="272"/>
      <c r="T610" s="272"/>
      <c r="U610" s="272"/>
      <c r="V610" s="272"/>
      <c r="W610" s="272"/>
      <c r="X610" s="272"/>
      <c r="Y610" s="272"/>
      <c r="Z610" s="272"/>
    </row>
    <row r="611" spans="1:26" ht="15.75" customHeight="1">
      <c r="A611" s="272"/>
      <c r="B611" s="272"/>
      <c r="C611" s="272"/>
      <c r="D611" s="272"/>
      <c r="E611" s="272"/>
      <c r="F611" s="272"/>
      <c r="G611" s="272"/>
      <c r="H611" s="272"/>
      <c r="I611" s="272"/>
      <c r="J611" s="272"/>
      <c r="K611" s="272"/>
      <c r="L611" s="272"/>
      <c r="M611" s="272"/>
      <c r="N611" s="272"/>
      <c r="O611" s="272"/>
      <c r="P611" s="272"/>
      <c r="Q611" s="272"/>
      <c r="R611" s="272"/>
      <c r="S611" s="272"/>
      <c r="T611" s="272"/>
      <c r="U611" s="272"/>
      <c r="V611" s="272"/>
      <c r="W611" s="272"/>
      <c r="X611" s="272"/>
      <c r="Y611" s="272"/>
      <c r="Z611" s="272"/>
    </row>
    <row r="612" spans="1:26" ht="15.75" customHeight="1">
      <c r="A612" s="272"/>
      <c r="B612" s="272"/>
      <c r="C612" s="272"/>
      <c r="D612" s="272"/>
      <c r="E612" s="272"/>
      <c r="F612" s="272"/>
      <c r="G612" s="272"/>
      <c r="H612" s="272"/>
      <c r="I612" s="272"/>
      <c r="J612" s="272"/>
      <c r="K612" s="272"/>
      <c r="L612" s="272"/>
      <c r="M612" s="272"/>
      <c r="N612" s="272"/>
      <c r="O612" s="272"/>
      <c r="P612" s="272"/>
      <c r="Q612" s="272"/>
      <c r="R612" s="272"/>
      <c r="S612" s="272"/>
      <c r="T612" s="272"/>
      <c r="U612" s="272"/>
      <c r="V612" s="272"/>
      <c r="W612" s="272"/>
      <c r="X612" s="272"/>
      <c r="Y612" s="272"/>
      <c r="Z612" s="272"/>
    </row>
    <row r="613" spans="1:26" ht="15.75" customHeight="1">
      <c r="A613" s="272"/>
      <c r="B613" s="272"/>
      <c r="C613" s="272"/>
      <c r="D613" s="272"/>
      <c r="E613" s="272"/>
      <c r="F613" s="272"/>
      <c r="G613" s="272"/>
      <c r="H613" s="272"/>
      <c r="I613" s="272"/>
      <c r="J613" s="272"/>
      <c r="K613" s="272"/>
      <c r="L613" s="272"/>
      <c r="M613" s="272"/>
      <c r="N613" s="272"/>
      <c r="O613" s="272"/>
      <c r="P613" s="272"/>
      <c r="Q613" s="272"/>
      <c r="R613" s="272"/>
      <c r="S613" s="272"/>
      <c r="T613" s="272"/>
      <c r="U613" s="272"/>
      <c r="V613" s="272"/>
      <c r="W613" s="272"/>
      <c r="X613" s="272"/>
      <c r="Y613" s="272"/>
      <c r="Z613" s="272"/>
    </row>
    <row r="614" spans="1:26" ht="15.75" customHeight="1">
      <c r="A614" s="272"/>
      <c r="B614" s="272"/>
      <c r="C614" s="272"/>
      <c r="D614" s="272"/>
      <c r="E614" s="272"/>
      <c r="F614" s="272"/>
      <c r="G614" s="272"/>
      <c r="H614" s="272"/>
      <c r="I614" s="272"/>
      <c r="J614" s="272"/>
      <c r="K614" s="272"/>
      <c r="L614" s="272"/>
      <c r="M614" s="272"/>
      <c r="N614" s="272"/>
      <c r="O614" s="272"/>
      <c r="P614" s="272"/>
      <c r="Q614" s="272"/>
      <c r="R614" s="272"/>
      <c r="S614" s="272"/>
      <c r="T614" s="272"/>
      <c r="U614" s="272"/>
      <c r="V614" s="272"/>
      <c r="W614" s="272"/>
      <c r="X614" s="272"/>
      <c r="Y614" s="272"/>
      <c r="Z614" s="272"/>
    </row>
    <row r="615" spans="1:26" ht="15.75" customHeight="1">
      <c r="A615" s="272"/>
      <c r="B615" s="272"/>
      <c r="C615" s="272"/>
      <c r="D615" s="272"/>
      <c r="E615" s="272"/>
      <c r="F615" s="272"/>
      <c r="G615" s="272"/>
      <c r="H615" s="272"/>
      <c r="I615" s="272"/>
      <c r="J615" s="272"/>
      <c r="K615" s="272"/>
      <c r="L615" s="272"/>
      <c r="M615" s="272"/>
      <c r="N615" s="272"/>
      <c r="O615" s="272"/>
      <c r="P615" s="272"/>
      <c r="Q615" s="272"/>
      <c r="R615" s="272"/>
      <c r="S615" s="272"/>
      <c r="T615" s="272"/>
      <c r="U615" s="272"/>
      <c r="V615" s="272"/>
      <c r="W615" s="272"/>
      <c r="X615" s="272"/>
      <c r="Y615" s="272"/>
      <c r="Z615" s="272"/>
    </row>
    <row r="616" spans="1:26" ht="15.75" customHeight="1">
      <c r="A616" s="272"/>
      <c r="B616" s="272"/>
      <c r="C616" s="272"/>
      <c r="D616" s="272"/>
      <c r="E616" s="272"/>
      <c r="F616" s="272"/>
      <c r="G616" s="272"/>
      <c r="H616" s="272"/>
      <c r="I616" s="272"/>
      <c r="J616" s="272"/>
      <c r="K616" s="272"/>
      <c r="L616" s="272"/>
      <c r="M616" s="272"/>
      <c r="N616" s="272"/>
      <c r="O616" s="272"/>
      <c r="P616" s="272"/>
      <c r="Q616" s="272"/>
      <c r="R616" s="272"/>
      <c r="S616" s="272"/>
      <c r="T616" s="272"/>
      <c r="U616" s="272"/>
      <c r="V616" s="272"/>
      <c r="W616" s="272"/>
      <c r="X616" s="272"/>
      <c r="Y616" s="272"/>
      <c r="Z616" s="272"/>
    </row>
    <row r="617" spans="1:26" ht="15.75" customHeight="1">
      <c r="A617" s="272"/>
      <c r="B617" s="272"/>
      <c r="C617" s="272"/>
      <c r="D617" s="272"/>
      <c r="E617" s="272"/>
      <c r="F617" s="272"/>
      <c r="G617" s="272"/>
      <c r="H617" s="272"/>
      <c r="I617" s="272"/>
      <c r="J617" s="272"/>
      <c r="K617" s="272"/>
      <c r="L617" s="272"/>
      <c r="M617" s="272"/>
      <c r="N617" s="272"/>
      <c r="O617" s="272"/>
      <c r="P617" s="272"/>
      <c r="Q617" s="272"/>
      <c r="R617" s="272"/>
      <c r="S617" s="272"/>
      <c r="T617" s="272"/>
      <c r="U617" s="272"/>
      <c r="V617" s="272"/>
      <c r="W617" s="272"/>
      <c r="X617" s="272"/>
      <c r="Y617" s="272"/>
      <c r="Z617" s="272"/>
    </row>
    <row r="618" spans="1:26" ht="15.75" customHeight="1">
      <c r="A618" s="272"/>
      <c r="B618" s="272"/>
      <c r="C618" s="272"/>
      <c r="D618" s="272"/>
      <c r="E618" s="272"/>
      <c r="F618" s="272"/>
      <c r="G618" s="272"/>
      <c r="H618" s="272"/>
      <c r="I618" s="272"/>
      <c r="J618" s="272"/>
      <c r="K618" s="272"/>
      <c r="L618" s="272"/>
      <c r="M618" s="272"/>
      <c r="N618" s="272"/>
      <c r="O618" s="272"/>
      <c r="P618" s="272"/>
      <c r="Q618" s="272"/>
      <c r="R618" s="272"/>
      <c r="S618" s="272"/>
      <c r="T618" s="272"/>
      <c r="U618" s="272"/>
      <c r="V618" s="272"/>
      <c r="W618" s="272"/>
      <c r="X618" s="272"/>
      <c r="Y618" s="272"/>
      <c r="Z618" s="272"/>
    </row>
    <row r="619" spans="1:26" ht="15.75" customHeight="1">
      <c r="A619" s="272"/>
      <c r="B619" s="272"/>
      <c r="C619" s="272"/>
      <c r="D619" s="272"/>
      <c r="E619" s="272"/>
      <c r="F619" s="272"/>
      <c r="G619" s="272"/>
      <c r="H619" s="272"/>
      <c r="I619" s="272"/>
      <c r="J619" s="272"/>
      <c r="K619" s="272"/>
      <c r="L619" s="272"/>
      <c r="M619" s="272"/>
      <c r="N619" s="272"/>
      <c r="O619" s="272"/>
      <c r="P619" s="272"/>
      <c r="Q619" s="272"/>
      <c r="R619" s="272"/>
      <c r="S619" s="272"/>
      <c r="T619" s="272"/>
      <c r="U619" s="272"/>
      <c r="V619" s="272"/>
      <c r="W619" s="272"/>
      <c r="X619" s="272"/>
      <c r="Y619" s="272"/>
      <c r="Z619" s="272"/>
    </row>
    <row r="620" spans="1:26" ht="15.75" customHeight="1">
      <c r="A620" s="272"/>
      <c r="B620" s="272"/>
      <c r="C620" s="272"/>
      <c r="D620" s="272"/>
      <c r="E620" s="272"/>
      <c r="F620" s="272"/>
      <c r="G620" s="272"/>
      <c r="H620" s="272"/>
      <c r="I620" s="272"/>
      <c r="J620" s="272"/>
      <c r="K620" s="272"/>
      <c r="L620" s="272"/>
      <c r="M620" s="272"/>
      <c r="N620" s="272"/>
      <c r="O620" s="272"/>
      <c r="P620" s="272"/>
      <c r="Q620" s="272"/>
      <c r="R620" s="272"/>
      <c r="S620" s="272"/>
      <c r="T620" s="272"/>
      <c r="U620" s="272"/>
      <c r="V620" s="272"/>
      <c r="W620" s="272"/>
      <c r="X620" s="272"/>
      <c r="Y620" s="272"/>
      <c r="Z620" s="272"/>
    </row>
    <row r="621" spans="1:26" ht="15.75" customHeight="1">
      <c r="A621" s="272"/>
      <c r="B621" s="272"/>
      <c r="C621" s="272"/>
      <c r="D621" s="272"/>
      <c r="E621" s="272"/>
      <c r="F621" s="272"/>
      <c r="G621" s="272"/>
      <c r="H621" s="272"/>
      <c r="I621" s="272"/>
      <c r="J621" s="272"/>
      <c r="K621" s="272"/>
      <c r="L621" s="272"/>
      <c r="M621" s="272"/>
      <c r="N621" s="272"/>
      <c r="O621" s="272"/>
      <c r="P621" s="272"/>
      <c r="Q621" s="272"/>
      <c r="R621" s="272"/>
      <c r="S621" s="272"/>
      <c r="T621" s="272"/>
      <c r="U621" s="272"/>
      <c r="V621" s="272"/>
      <c r="W621" s="272"/>
      <c r="X621" s="272"/>
      <c r="Y621" s="272"/>
      <c r="Z621" s="272"/>
    </row>
    <row r="622" spans="1:26" ht="15.75" customHeight="1">
      <c r="A622" s="272"/>
      <c r="B622" s="272"/>
      <c r="C622" s="272"/>
      <c r="D622" s="272"/>
      <c r="E622" s="272"/>
      <c r="F622" s="272"/>
      <c r="G622" s="272"/>
      <c r="H622" s="272"/>
      <c r="I622" s="272"/>
      <c r="J622" s="272"/>
      <c r="K622" s="272"/>
      <c r="L622" s="272"/>
      <c r="M622" s="272"/>
      <c r="N622" s="272"/>
      <c r="O622" s="272"/>
      <c r="P622" s="272"/>
      <c r="Q622" s="272"/>
      <c r="R622" s="272"/>
      <c r="S622" s="272"/>
      <c r="T622" s="272"/>
      <c r="U622" s="272"/>
      <c r="V622" s="272"/>
      <c r="W622" s="272"/>
      <c r="X622" s="272"/>
      <c r="Y622" s="272"/>
      <c r="Z622" s="272"/>
    </row>
    <row r="623" spans="1:26" ht="15.75" customHeight="1">
      <c r="A623" s="272"/>
      <c r="B623" s="272"/>
      <c r="C623" s="272"/>
      <c r="D623" s="272"/>
      <c r="E623" s="272"/>
      <c r="F623" s="272"/>
      <c r="G623" s="272"/>
      <c r="H623" s="272"/>
      <c r="I623" s="272"/>
      <c r="J623" s="272"/>
      <c r="K623" s="272"/>
      <c r="L623" s="272"/>
      <c r="M623" s="272"/>
      <c r="N623" s="272"/>
      <c r="O623" s="272"/>
      <c r="P623" s="272"/>
      <c r="Q623" s="272"/>
      <c r="R623" s="272"/>
      <c r="S623" s="272"/>
      <c r="T623" s="272"/>
      <c r="U623" s="272"/>
      <c r="V623" s="272"/>
      <c r="W623" s="272"/>
      <c r="X623" s="272"/>
      <c r="Y623" s="272"/>
      <c r="Z623" s="272"/>
    </row>
    <row r="624" spans="1:26" ht="15.75" customHeight="1">
      <c r="A624" s="272"/>
      <c r="B624" s="272"/>
      <c r="C624" s="272"/>
      <c r="D624" s="272"/>
      <c r="E624" s="272"/>
      <c r="F624" s="272"/>
      <c r="G624" s="272"/>
      <c r="H624" s="272"/>
      <c r="I624" s="272"/>
      <c r="J624" s="272"/>
      <c r="K624" s="272"/>
      <c r="L624" s="272"/>
      <c r="M624" s="272"/>
      <c r="N624" s="272"/>
      <c r="O624" s="272"/>
      <c r="P624" s="272"/>
      <c r="Q624" s="272"/>
      <c r="R624" s="272"/>
      <c r="S624" s="272"/>
      <c r="T624" s="272"/>
      <c r="U624" s="272"/>
      <c r="V624" s="272"/>
      <c r="W624" s="272"/>
      <c r="X624" s="272"/>
      <c r="Y624" s="272"/>
      <c r="Z624" s="272"/>
    </row>
    <row r="625" spans="1:26" ht="15.75" customHeight="1">
      <c r="A625" s="272"/>
      <c r="B625" s="272"/>
      <c r="C625" s="272"/>
      <c r="D625" s="272"/>
      <c r="E625" s="272"/>
      <c r="F625" s="272"/>
      <c r="G625" s="272"/>
      <c r="H625" s="272"/>
      <c r="I625" s="272"/>
      <c r="J625" s="272"/>
      <c r="K625" s="272"/>
      <c r="L625" s="272"/>
      <c r="M625" s="272"/>
      <c r="N625" s="272"/>
      <c r="O625" s="272"/>
      <c r="P625" s="272"/>
      <c r="Q625" s="272"/>
      <c r="R625" s="272"/>
      <c r="S625" s="272"/>
      <c r="T625" s="272"/>
      <c r="U625" s="272"/>
      <c r="V625" s="272"/>
      <c r="W625" s="272"/>
      <c r="X625" s="272"/>
      <c r="Y625" s="272"/>
      <c r="Z625" s="272"/>
    </row>
    <row r="626" spans="1:26" ht="15.75" customHeight="1">
      <c r="A626" s="272"/>
      <c r="B626" s="272"/>
      <c r="C626" s="272"/>
      <c r="D626" s="272"/>
      <c r="E626" s="272"/>
      <c r="F626" s="272"/>
      <c r="G626" s="272"/>
      <c r="H626" s="272"/>
      <c r="I626" s="272"/>
      <c r="J626" s="272"/>
      <c r="K626" s="272"/>
      <c r="L626" s="272"/>
      <c r="M626" s="272"/>
      <c r="N626" s="272"/>
      <c r="O626" s="272"/>
      <c r="P626" s="272"/>
      <c r="Q626" s="272"/>
      <c r="R626" s="272"/>
      <c r="S626" s="272"/>
      <c r="T626" s="272"/>
      <c r="U626" s="272"/>
      <c r="V626" s="272"/>
      <c r="W626" s="272"/>
      <c r="X626" s="272"/>
      <c r="Y626" s="272"/>
      <c r="Z626" s="272"/>
    </row>
    <row r="627" spans="1:26" ht="15.75" customHeight="1">
      <c r="A627" s="272"/>
      <c r="B627" s="272"/>
      <c r="C627" s="272"/>
      <c r="D627" s="272"/>
      <c r="E627" s="272"/>
      <c r="F627" s="272"/>
      <c r="G627" s="272"/>
      <c r="H627" s="272"/>
      <c r="I627" s="272"/>
      <c r="J627" s="272"/>
      <c r="K627" s="272"/>
      <c r="L627" s="272"/>
      <c r="M627" s="272"/>
      <c r="N627" s="272"/>
      <c r="O627" s="272"/>
      <c r="P627" s="272"/>
      <c r="Q627" s="272"/>
      <c r="R627" s="272"/>
      <c r="S627" s="272"/>
      <c r="T627" s="272"/>
      <c r="U627" s="272"/>
      <c r="V627" s="272"/>
      <c r="W627" s="272"/>
      <c r="X627" s="272"/>
      <c r="Y627" s="272"/>
      <c r="Z627" s="272"/>
    </row>
    <row r="628" spans="1:26" ht="15.75" customHeight="1">
      <c r="A628" s="272"/>
      <c r="B628" s="272"/>
      <c r="C628" s="272"/>
      <c r="D628" s="272"/>
      <c r="E628" s="272"/>
      <c r="F628" s="272"/>
      <c r="G628" s="272"/>
      <c r="H628" s="272"/>
      <c r="I628" s="272"/>
      <c r="J628" s="272"/>
      <c r="K628" s="272"/>
      <c r="L628" s="272"/>
      <c r="M628" s="272"/>
      <c r="N628" s="272"/>
      <c r="O628" s="272"/>
      <c r="P628" s="272"/>
      <c r="Q628" s="272"/>
      <c r="R628" s="272"/>
      <c r="S628" s="272"/>
      <c r="T628" s="272"/>
      <c r="U628" s="272"/>
      <c r="V628" s="272"/>
      <c r="W628" s="272"/>
      <c r="X628" s="272"/>
      <c r="Y628" s="272"/>
      <c r="Z628" s="272"/>
    </row>
    <row r="629" spans="1:26" ht="15.75" customHeight="1">
      <c r="A629" s="272"/>
      <c r="B629" s="272"/>
      <c r="C629" s="272"/>
      <c r="D629" s="272"/>
      <c r="E629" s="272"/>
      <c r="F629" s="272"/>
      <c r="G629" s="272"/>
      <c r="H629" s="272"/>
      <c r="I629" s="272"/>
      <c r="J629" s="272"/>
      <c r="K629" s="272"/>
      <c r="L629" s="272"/>
      <c r="M629" s="272"/>
      <c r="N629" s="272"/>
      <c r="O629" s="272"/>
      <c r="P629" s="272"/>
      <c r="Q629" s="272"/>
      <c r="R629" s="272"/>
      <c r="S629" s="272"/>
      <c r="T629" s="272"/>
      <c r="U629" s="272"/>
      <c r="V629" s="272"/>
      <c r="W629" s="272"/>
      <c r="X629" s="272"/>
      <c r="Y629" s="272"/>
      <c r="Z629" s="272"/>
    </row>
    <row r="630" spans="1:26" ht="15.75" customHeight="1">
      <c r="A630" s="272"/>
      <c r="B630" s="272"/>
      <c r="C630" s="272"/>
      <c r="D630" s="272"/>
      <c r="E630" s="272"/>
      <c r="F630" s="272"/>
      <c r="G630" s="272"/>
      <c r="H630" s="272"/>
      <c r="I630" s="272"/>
      <c r="J630" s="272"/>
      <c r="K630" s="272"/>
      <c r="L630" s="272"/>
      <c r="M630" s="272"/>
      <c r="N630" s="272"/>
      <c r="O630" s="272"/>
      <c r="P630" s="272"/>
      <c r="Q630" s="272"/>
      <c r="R630" s="272"/>
      <c r="S630" s="272"/>
      <c r="T630" s="272"/>
      <c r="U630" s="272"/>
      <c r="V630" s="272"/>
      <c r="W630" s="272"/>
      <c r="X630" s="272"/>
      <c r="Y630" s="272"/>
      <c r="Z630" s="272"/>
    </row>
    <row r="631" spans="1:26" ht="15.75" customHeight="1">
      <c r="A631" s="272"/>
      <c r="B631" s="272"/>
      <c r="C631" s="272"/>
      <c r="D631" s="272"/>
      <c r="E631" s="272"/>
      <c r="F631" s="272"/>
      <c r="G631" s="272"/>
      <c r="H631" s="272"/>
      <c r="I631" s="272"/>
      <c r="J631" s="272"/>
      <c r="K631" s="272"/>
      <c r="L631" s="272"/>
      <c r="M631" s="272"/>
      <c r="N631" s="272"/>
      <c r="O631" s="272"/>
      <c r="P631" s="272"/>
      <c r="Q631" s="272"/>
      <c r="R631" s="272"/>
      <c r="S631" s="272"/>
      <c r="T631" s="272"/>
      <c r="U631" s="272"/>
      <c r="V631" s="272"/>
      <c r="W631" s="272"/>
      <c r="X631" s="272"/>
      <c r="Y631" s="272"/>
      <c r="Z631" s="272"/>
    </row>
    <row r="632" spans="1:26" ht="15.75" customHeight="1">
      <c r="A632" s="272"/>
      <c r="B632" s="272"/>
      <c r="C632" s="272"/>
      <c r="D632" s="272"/>
      <c r="E632" s="272"/>
      <c r="F632" s="272"/>
      <c r="G632" s="272"/>
      <c r="H632" s="272"/>
      <c r="I632" s="272"/>
      <c r="J632" s="272"/>
      <c r="K632" s="272"/>
      <c r="L632" s="272"/>
      <c r="M632" s="272"/>
      <c r="N632" s="272"/>
      <c r="O632" s="272"/>
      <c r="P632" s="272"/>
      <c r="Q632" s="272"/>
      <c r="R632" s="272"/>
      <c r="S632" s="272"/>
      <c r="T632" s="272"/>
      <c r="U632" s="272"/>
      <c r="V632" s="272"/>
      <c r="W632" s="272"/>
      <c r="X632" s="272"/>
      <c r="Y632" s="272"/>
      <c r="Z632" s="272"/>
    </row>
    <row r="633" spans="1:26" ht="15.75" customHeight="1">
      <c r="A633" s="272"/>
      <c r="B633" s="272"/>
      <c r="C633" s="272"/>
      <c r="D633" s="272"/>
      <c r="E633" s="272"/>
      <c r="F633" s="272"/>
      <c r="G633" s="272"/>
      <c r="H633" s="272"/>
      <c r="I633" s="272"/>
      <c r="J633" s="272"/>
      <c r="K633" s="272"/>
      <c r="L633" s="272"/>
      <c r="M633" s="272"/>
      <c r="N633" s="272"/>
      <c r="O633" s="272"/>
      <c r="P633" s="272"/>
      <c r="Q633" s="272"/>
      <c r="R633" s="272"/>
      <c r="S633" s="272"/>
      <c r="T633" s="272"/>
      <c r="U633" s="272"/>
      <c r="V633" s="272"/>
      <c r="W633" s="272"/>
      <c r="X633" s="272"/>
      <c r="Y633" s="272"/>
      <c r="Z633" s="272"/>
    </row>
    <row r="634" spans="1:26" ht="15.75" customHeight="1">
      <c r="A634" s="272"/>
      <c r="B634" s="272"/>
      <c r="C634" s="272"/>
      <c r="D634" s="272"/>
      <c r="E634" s="272"/>
      <c r="F634" s="272"/>
      <c r="G634" s="272"/>
      <c r="H634" s="272"/>
      <c r="I634" s="272"/>
      <c r="J634" s="272"/>
      <c r="K634" s="272"/>
      <c r="L634" s="272"/>
      <c r="M634" s="272"/>
      <c r="N634" s="272"/>
      <c r="O634" s="272"/>
      <c r="P634" s="272"/>
      <c r="Q634" s="272"/>
      <c r="R634" s="272"/>
      <c r="S634" s="272"/>
      <c r="T634" s="272"/>
      <c r="U634" s="272"/>
      <c r="V634" s="272"/>
      <c r="W634" s="272"/>
      <c r="X634" s="272"/>
      <c r="Y634" s="272"/>
      <c r="Z634" s="272"/>
    </row>
    <row r="635" spans="1:26" ht="15.75" customHeight="1">
      <c r="A635" s="272"/>
      <c r="B635" s="272"/>
      <c r="C635" s="272"/>
      <c r="D635" s="272"/>
      <c r="E635" s="272"/>
      <c r="F635" s="272"/>
      <c r="G635" s="272"/>
      <c r="H635" s="272"/>
      <c r="I635" s="272"/>
      <c r="J635" s="272"/>
      <c r="K635" s="272"/>
      <c r="L635" s="272"/>
      <c r="M635" s="272"/>
      <c r="N635" s="272"/>
      <c r="O635" s="272"/>
      <c r="P635" s="272"/>
      <c r="Q635" s="272"/>
      <c r="R635" s="272"/>
      <c r="S635" s="272"/>
      <c r="T635" s="272"/>
      <c r="U635" s="272"/>
      <c r="V635" s="272"/>
      <c r="W635" s="272"/>
      <c r="X635" s="272"/>
      <c r="Y635" s="272"/>
      <c r="Z635" s="272"/>
    </row>
    <row r="636" spans="1:26" ht="15.75" customHeight="1">
      <c r="A636" s="272"/>
      <c r="B636" s="272"/>
      <c r="C636" s="272"/>
      <c r="D636" s="272"/>
      <c r="E636" s="272"/>
      <c r="F636" s="272"/>
      <c r="G636" s="272"/>
      <c r="H636" s="272"/>
      <c r="I636" s="272"/>
      <c r="J636" s="272"/>
      <c r="K636" s="272"/>
      <c r="L636" s="272"/>
      <c r="M636" s="272"/>
      <c r="N636" s="272"/>
      <c r="O636" s="272"/>
      <c r="P636" s="272"/>
      <c r="Q636" s="272"/>
      <c r="R636" s="272"/>
      <c r="S636" s="272"/>
      <c r="T636" s="272"/>
      <c r="U636" s="272"/>
      <c r="V636" s="272"/>
      <c r="W636" s="272"/>
      <c r="X636" s="272"/>
      <c r="Y636" s="272"/>
      <c r="Z636" s="272"/>
    </row>
    <row r="637" spans="1:26" ht="15.75" customHeight="1">
      <c r="A637" s="272"/>
      <c r="B637" s="272"/>
      <c r="C637" s="272"/>
      <c r="D637" s="272"/>
      <c r="E637" s="272"/>
      <c r="F637" s="272"/>
      <c r="G637" s="272"/>
      <c r="H637" s="272"/>
      <c r="I637" s="272"/>
      <c r="J637" s="272"/>
      <c r="K637" s="272"/>
      <c r="L637" s="272"/>
      <c r="M637" s="272"/>
      <c r="N637" s="272"/>
      <c r="O637" s="272"/>
      <c r="P637" s="272"/>
      <c r="Q637" s="272"/>
      <c r="R637" s="272"/>
      <c r="S637" s="272"/>
      <c r="T637" s="272"/>
      <c r="U637" s="272"/>
      <c r="V637" s="272"/>
      <c r="W637" s="272"/>
      <c r="X637" s="272"/>
      <c r="Y637" s="272"/>
      <c r="Z637" s="272"/>
    </row>
    <row r="638" spans="1:26" ht="15.75" customHeight="1">
      <c r="A638" s="272"/>
      <c r="B638" s="272"/>
      <c r="C638" s="272"/>
      <c r="D638" s="272"/>
      <c r="E638" s="272"/>
      <c r="F638" s="272"/>
      <c r="G638" s="272"/>
      <c r="H638" s="272"/>
      <c r="I638" s="272"/>
      <c r="J638" s="272"/>
      <c r="K638" s="272"/>
      <c r="L638" s="272"/>
      <c r="M638" s="272"/>
      <c r="N638" s="272"/>
      <c r="O638" s="272"/>
      <c r="P638" s="272"/>
      <c r="Q638" s="272"/>
      <c r="R638" s="272"/>
      <c r="S638" s="272"/>
      <c r="T638" s="272"/>
      <c r="U638" s="272"/>
      <c r="V638" s="272"/>
      <c r="W638" s="272"/>
      <c r="X638" s="272"/>
      <c r="Y638" s="272"/>
      <c r="Z638" s="272"/>
    </row>
    <row r="639" spans="1:26" ht="15.75" customHeight="1">
      <c r="A639" s="272"/>
      <c r="B639" s="272"/>
      <c r="C639" s="272"/>
      <c r="D639" s="272"/>
      <c r="E639" s="272"/>
      <c r="F639" s="272"/>
      <c r="G639" s="272"/>
      <c r="H639" s="272"/>
      <c r="I639" s="272"/>
      <c r="J639" s="272"/>
      <c r="K639" s="272"/>
      <c r="L639" s="272"/>
      <c r="M639" s="272"/>
      <c r="N639" s="272"/>
      <c r="O639" s="272"/>
      <c r="P639" s="272"/>
      <c r="Q639" s="272"/>
      <c r="R639" s="272"/>
      <c r="S639" s="272"/>
      <c r="T639" s="272"/>
      <c r="U639" s="272"/>
      <c r="V639" s="272"/>
      <c r="W639" s="272"/>
      <c r="X639" s="272"/>
      <c r="Y639" s="272"/>
      <c r="Z639" s="272"/>
    </row>
    <row r="640" spans="1:26" ht="15.75" customHeight="1">
      <c r="A640" s="272"/>
      <c r="B640" s="272"/>
      <c r="C640" s="272"/>
      <c r="D640" s="272"/>
      <c r="E640" s="272"/>
      <c r="F640" s="272"/>
      <c r="G640" s="272"/>
      <c r="H640" s="272"/>
      <c r="I640" s="272"/>
      <c r="J640" s="272"/>
      <c r="K640" s="272"/>
      <c r="L640" s="272"/>
      <c r="M640" s="272"/>
      <c r="N640" s="272"/>
      <c r="O640" s="272"/>
      <c r="P640" s="272"/>
      <c r="Q640" s="272"/>
      <c r="R640" s="272"/>
      <c r="S640" s="272"/>
      <c r="T640" s="272"/>
      <c r="U640" s="272"/>
      <c r="V640" s="272"/>
      <c r="W640" s="272"/>
      <c r="X640" s="272"/>
      <c r="Y640" s="272"/>
      <c r="Z640" s="272"/>
    </row>
    <row r="641" spans="1:26" ht="15.75" customHeight="1">
      <c r="A641" s="272"/>
      <c r="B641" s="272"/>
      <c r="C641" s="272"/>
      <c r="D641" s="272"/>
      <c r="E641" s="272"/>
      <c r="F641" s="272"/>
      <c r="G641" s="272"/>
      <c r="H641" s="272"/>
      <c r="I641" s="272"/>
      <c r="J641" s="272"/>
      <c r="K641" s="272"/>
      <c r="L641" s="272"/>
      <c r="M641" s="272"/>
      <c r="N641" s="272"/>
      <c r="O641" s="272"/>
      <c r="P641" s="272"/>
      <c r="Q641" s="272"/>
      <c r="R641" s="272"/>
      <c r="S641" s="272"/>
      <c r="T641" s="272"/>
      <c r="U641" s="272"/>
      <c r="V641" s="272"/>
      <c r="W641" s="272"/>
      <c r="X641" s="272"/>
      <c r="Y641" s="272"/>
      <c r="Z641" s="272"/>
    </row>
    <row r="642" spans="1:26" ht="15.75" customHeight="1">
      <c r="A642" s="272"/>
      <c r="B642" s="272"/>
      <c r="C642" s="272"/>
      <c r="D642" s="272"/>
      <c r="E642" s="272"/>
      <c r="F642" s="272"/>
      <c r="G642" s="272"/>
      <c r="H642" s="272"/>
      <c r="I642" s="272"/>
      <c r="J642" s="272"/>
      <c r="K642" s="272"/>
      <c r="L642" s="272"/>
      <c r="M642" s="272"/>
      <c r="N642" s="272"/>
      <c r="O642" s="272"/>
      <c r="P642" s="272"/>
      <c r="Q642" s="272"/>
      <c r="R642" s="272"/>
      <c r="S642" s="272"/>
      <c r="T642" s="272"/>
      <c r="U642" s="272"/>
      <c r="V642" s="272"/>
      <c r="W642" s="272"/>
      <c r="X642" s="272"/>
      <c r="Y642" s="272"/>
      <c r="Z642" s="272"/>
    </row>
    <row r="643" spans="1:26" ht="15.75" customHeight="1">
      <c r="A643" s="272"/>
      <c r="B643" s="272"/>
      <c r="C643" s="272"/>
      <c r="D643" s="272"/>
      <c r="E643" s="272"/>
      <c r="F643" s="272"/>
      <c r="G643" s="272"/>
      <c r="H643" s="272"/>
      <c r="I643" s="272"/>
      <c r="J643" s="272"/>
      <c r="K643" s="272"/>
      <c r="L643" s="272"/>
      <c r="M643" s="272"/>
      <c r="N643" s="272"/>
      <c r="O643" s="272"/>
      <c r="P643" s="272"/>
      <c r="Q643" s="272"/>
      <c r="R643" s="272"/>
      <c r="S643" s="272"/>
      <c r="T643" s="272"/>
      <c r="U643" s="272"/>
      <c r="V643" s="272"/>
      <c r="W643" s="272"/>
      <c r="X643" s="272"/>
      <c r="Y643" s="272"/>
      <c r="Z643" s="272"/>
    </row>
    <row r="644" spans="1:26" ht="15.75" customHeight="1">
      <c r="A644" s="272"/>
      <c r="B644" s="272"/>
      <c r="C644" s="272"/>
      <c r="D644" s="272"/>
      <c r="E644" s="272"/>
      <c r="F644" s="272"/>
      <c r="G644" s="272"/>
      <c r="H644" s="272"/>
      <c r="I644" s="272"/>
      <c r="J644" s="272"/>
      <c r="K644" s="272"/>
      <c r="L644" s="272"/>
      <c r="M644" s="272"/>
      <c r="N644" s="272"/>
      <c r="O644" s="272"/>
      <c r="P644" s="272"/>
      <c r="Q644" s="272"/>
      <c r="R644" s="272"/>
      <c r="S644" s="272"/>
      <c r="T644" s="272"/>
      <c r="U644" s="272"/>
      <c r="V644" s="272"/>
      <c r="W644" s="272"/>
      <c r="X644" s="272"/>
      <c r="Y644" s="272"/>
      <c r="Z644" s="272"/>
    </row>
    <row r="645" spans="1:26" ht="15.75" customHeight="1">
      <c r="A645" s="272"/>
      <c r="B645" s="272"/>
      <c r="C645" s="272"/>
      <c r="D645" s="272"/>
      <c r="E645" s="272"/>
      <c r="F645" s="272"/>
      <c r="G645" s="272"/>
      <c r="H645" s="272"/>
      <c r="I645" s="272"/>
      <c r="J645" s="272"/>
      <c r="K645" s="272"/>
      <c r="L645" s="272"/>
      <c r="M645" s="272"/>
      <c r="N645" s="272"/>
      <c r="O645" s="272"/>
      <c r="P645" s="272"/>
      <c r="Q645" s="272"/>
      <c r="R645" s="272"/>
      <c r="S645" s="272"/>
      <c r="T645" s="272"/>
      <c r="U645" s="272"/>
      <c r="V645" s="272"/>
      <c r="W645" s="272"/>
      <c r="X645" s="272"/>
      <c r="Y645" s="272"/>
      <c r="Z645" s="272"/>
    </row>
    <row r="646" spans="1:26" ht="15.75" customHeight="1">
      <c r="A646" s="272"/>
      <c r="B646" s="272"/>
      <c r="C646" s="272"/>
      <c r="D646" s="272"/>
      <c r="E646" s="272"/>
      <c r="F646" s="272"/>
      <c r="G646" s="272"/>
      <c r="H646" s="272"/>
      <c r="I646" s="272"/>
      <c r="J646" s="272"/>
      <c r="K646" s="272"/>
      <c r="L646" s="272"/>
      <c r="M646" s="272"/>
      <c r="N646" s="272"/>
      <c r="O646" s="272"/>
      <c r="P646" s="272"/>
      <c r="Q646" s="272"/>
      <c r="R646" s="272"/>
      <c r="S646" s="272"/>
      <c r="T646" s="272"/>
      <c r="U646" s="272"/>
      <c r="V646" s="272"/>
      <c r="W646" s="272"/>
      <c r="X646" s="272"/>
      <c r="Y646" s="272"/>
      <c r="Z646" s="272"/>
    </row>
    <row r="647" spans="1:26" ht="15.75" customHeight="1">
      <c r="A647" s="272"/>
      <c r="B647" s="272"/>
      <c r="C647" s="272"/>
      <c r="D647" s="272"/>
      <c r="E647" s="272"/>
      <c r="F647" s="272"/>
      <c r="G647" s="272"/>
      <c r="H647" s="272"/>
      <c r="I647" s="272"/>
      <c r="J647" s="272"/>
      <c r="K647" s="272"/>
      <c r="L647" s="272"/>
      <c r="M647" s="272"/>
      <c r="N647" s="272"/>
      <c r="O647" s="272"/>
      <c r="P647" s="272"/>
      <c r="Q647" s="272"/>
      <c r="R647" s="272"/>
      <c r="S647" s="272"/>
      <c r="T647" s="272"/>
      <c r="U647" s="272"/>
      <c r="V647" s="272"/>
      <c r="W647" s="272"/>
      <c r="X647" s="272"/>
      <c r="Y647" s="272"/>
      <c r="Z647" s="272"/>
    </row>
    <row r="648" spans="1:26" ht="15.75" customHeight="1">
      <c r="A648" s="272"/>
      <c r="B648" s="272"/>
      <c r="C648" s="272"/>
      <c r="D648" s="272"/>
      <c r="E648" s="272"/>
      <c r="F648" s="272"/>
      <c r="G648" s="272"/>
      <c r="H648" s="272"/>
      <c r="I648" s="272"/>
      <c r="J648" s="272"/>
      <c r="K648" s="272"/>
      <c r="L648" s="272"/>
      <c r="M648" s="272"/>
      <c r="N648" s="272"/>
      <c r="O648" s="272"/>
      <c r="P648" s="272"/>
      <c r="Q648" s="272"/>
      <c r="R648" s="272"/>
      <c r="S648" s="272"/>
      <c r="T648" s="272"/>
      <c r="U648" s="272"/>
      <c r="V648" s="272"/>
      <c r="W648" s="272"/>
      <c r="X648" s="272"/>
      <c r="Y648" s="272"/>
      <c r="Z648" s="272"/>
    </row>
    <row r="649" spans="1:26" ht="15.75" customHeight="1">
      <c r="A649" s="272"/>
      <c r="B649" s="272"/>
      <c r="C649" s="272"/>
      <c r="D649" s="272"/>
      <c r="E649" s="272"/>
      <c r="F649" s="272"/>
      <c r="G649" s="272"/>
      <c r="H649" s="272"/>
      <c r="I649" s="272"/>
      <c r="J649" s="272"/>
      <c r="K649" s="272"/>
      <c r="L649" s="272"/>
      <c r="M649" s="272"/>
      <c r="N649" s="272"/>
      <c r="O649" s="272"/>
      <c r="P649" s="272"/>
      <c r="Q649" s="272"/>
      <c r="R649" s="272"/>
      <c r="S649" s="272"/>
      <c r="T649" s="272"/>
      <c r="U649" s="272"/>
      <c r="V649" s="272"/>
      <c r="W649" s="272"/>
      <c r="X649" s="272"/>
      <c r="Y649" s="272"/>
      <c r="Z649" s="272"/>
    </row>
    <row r="650" spans="1:26" ht="15.75" customHeight="1">
      <c r="A650" s="272"/>
      <c r="B650" s="272"/>
      <c r="C650" s="272"/>
      <c r="D650" s="272"/>
      <c r="E650" s="272"/>
      <c r="F650" s="272"/>
      <c r="G650" s="272"/>
      <c r="H650" s="272"/>
      <c r="I650" s="272"/>
      <c r="J650" s="272"/>
      <c r="K650" s="272"/>
      <c r="L650" s="272"/>
      <c r="M650" s="272"/>
      <c r="N650" s="272"/>
      <c r="O650" s="272"/>
      <c r="P650" s="272"/>
      <c r="Q650" s="272"/>
      <c r="R650" s="272"/>
      <c r="S650" s="272"/>
      <c r="T650" s="272"/>
      <c r="U650" s="272"/>
      <c r="V650" s="272"/>
      <c r="W650" s="272"/>
      <c r="X650" s="272"/>
      <c r="Y650" s="272"/>
      <c r="Z650" s="272"/>
    </row>
    <row r="651" spans="1:26" ht="15.75" customHeight="1">
      <c r="A651" s="272"/>
      <c r="B651" s="272"/>
      <c r="C651" s="272"/>
      <c r="D651" s="272"/>
      <c r="E651" s="272"/>
      <c r="F651" s="272"/>
      <c r="G651" s="272"/>
      <c r="H651" s="272"/>
      <c r="I651" s="272"/>
      <c r="J651" s="272"/>
      <c r="K651" s="272"/>
      <c r="L651" s="272"/>
      <c r="M651" s="272"/>
      <c r="N651" s="272"/>
      <c r="O651" s="272"/>
      <c r="P651" s="272"/>
      <c r="Q651" s="272"/>
      <c r="R651" s="272"/>
      <c r="S651" s="272"/>
      <c r="T651" s="272"/>
      <c r="U651" s="272"/>
      <c r="V651" s="272"/>
      <c r="W651" s="272"/>
      <c r="X651" s="272"/>
      <c r="Y651" s="272"/>
      <c r="Z651" s="272"/>
    </row>
    <row r="652" spans="1:26" ht="15.75" customHeight="1">
      <c r="A652" s="272"/>
      <c r="B652" s="272"/>
      <c r="C652" s="272"/>
      <c r="D652" s="272"/>
      <c r="E652" s="272"/>
      <c r="F652" s="272"/>
      <c r="G652" s="272"/>
      <c r="H652" s="272"/>
      <c r="I652" s="272"/>
      <c r="J652" s="272"/>
      <c r="K652" s="272"/>
      <c r="L652" s="272"/>
      <c r="M652" s="272"/>
      <c r="N652" s="272"/>
      <c r="O652" s="272"/>
      <c r="P652" s="272"/>
      <c r="Q652" s="272"/>
      <c r="R652" s="272"/>
      <c r="S652" s="272"/>
      <c r="T652" s="272"/>
      <c r="U652" s="272"/>
      <c r="V652" s="272"/>
      <c r="W652" s="272"/>
      <c r="X652" s="272"/>
      <c r="Y652" s="272"/>
      <c r="Z652" s="272"/>
    </row>
    <row r="653" spans="1:26" ht="15.75" customHeight="1">
      <c r="A653" s="272"/>
      <c r="B653" s="272"/>
      <c r="C653" s="272"/>
      <c r="D653" s="272"/>
      <c r="E653" s="272"/>
      <c r="F653" s="272"/>
      <c r="G653" s="272"/>
      <c r="H653" s="272"/>
      <c r="I653" s="272"/>
      <c r="J653" s="272"/>
      <c r="K653" s="272"/>
      <c r="L653" s="272"/>
      <c r="M653" s="272"/>
      <c r="N653" s="272"/>
      <c r="O653" s="272"/>
      <c r="P653" s="272"/>
      <c r="Q653" s="272"/>
      <c r="R653" s="272"/>
      <c r="S653" s="272"/>
      <c r="T653" s="272"/>
      <c r="U653" s="272"/>
      <c r="V653" s="272"/>
      <c r="W653" s="272"/>
      <c r="X653" s="272"/>
      <c r="Y653" s="272"/>
      <c r="Z653" s="272"/>
    </row>
    <row r="654" spans="1:26" ht="15.75" customHeight="1">
      <c r="A654" s="272"/>
      <c r="B654" s="272"/>
      <c r="C654" s="272"/>
      <c r="D654" s="272"/>
      <c r="E654" s="272"/>
      <c r="F654" s="272"/>
      <c r="G654" s="272"/>
      <c r="H654" s="272"/>
      <c r="I654" s="272"/>
      <c r="J654" s="272"/>
      <c r="K654" s="272"/>
      <c r="L654" s="272"/>
      <c r="M654" s="272"/>
      <c r="N654" s="272"/>
      <c r="O654" s="272"/>
      <c r="P654" s="272"/>
      <c r="Q654" s="272"/>
      <c r="R654" s="272"/>
      <c r="S654" s="272"/>
      <c r="T654" s="272"/>
      <c r="U654" s="272"/>
      <c r="V654" s="272"/>
      <c r="W654" s="272"/>
      <c r="X654" s="272"/>
      <c r="Y654" s="272"/>
      <c r="Z654" s="272"/>
    </row>
    <row r="655" spans="1:26" ht="15.75" customHeight="1">
      <c r="A655" s="272"/>
      <c r="B655" s="272"/>
      <c r="C655" s="272"/>
      <c r="D655" s="272"/>
      <c r="E655" s="272"/>
      <c r="F655" s="272"/>
      <c r="G655" s="272"/>
      <c r="H655" s="272"/>
      <c r="I655" s="272"/>
      <c r="J655" s="272"/>
      <c r="K655" s="272"/>
      <c r="L655" s="272"/>
      <c r="M655" s="272"/>
      <c r="N655" s="272"/>
      <c r="O655" s="272"/>
      <c r="P655" s="272"/>
      <c r="Q655" s="272"/>
      <c r="R655" s="272"/>
      <c r="S655" s="272"/>
      <c r="T655" s="272"/>
      <c r="U655" s="272"/>
      <c r="V655" s="272"/>
      <c r="W655" s="272"/>
      <c r="X655" s="272"/>
      <c r="Y655" s="272"/>
      <c r="Z655" s="272"/>
    </row>
    <row r="656" spans="1:26" ht="15.75" customHeight="1">
      <c r="A656" s="272"/>
      <c r="B656" s="272"/>
      <c r="C656" s="272"/>
      <c r="D656" s="272"/>
      <c r="E656" s="272"/>
      <c r="F656" s="272"/>
      <c r="G656" s="272"/>
      <c r="H656" s="272"/>
      <c r="I656" s="272"/>
      <c r="J656" s="272"/>
      <c r="K656" s="272"/>
      <c r="L656" s="272"/>
      <c r="M656" s="272"/>
      <c r="N656" s="272"/>
      <c r="O656" s="272"/>
      <c r="P656" s="272"/>
      <c r="Q656" s="272"/>
      <c r="R656" s="272"/>
      <c r="S656" s="272"/>
      <c r="T656" s="272"/>
      <c r="U656" s="272"/>
      <c r="V656" s="272"/>
      <c r="W656" s="272"/>
      <c r="X656" s="272"/>
      <c r="Y656" s="272"/>
      <c r="Z656" s="272"/>
    </row>
    <row r="657" spans="1:26" ht="15.75" customHeight="1">
      <c r="A657" s="272"/>
      <c r="B657" s="272"/>
      <c r="C657" s="272"/>
      <c r="D657" s="272"/>
      <c r="E657" s="272"/>
      <c r="F657" s="272"/>
      <c r="G657" s="272"/>
      <c r="H657" s="272"/>
      <c r="I657" s="272"/>
      <c r="J657" s="272"/>
      <c r="K657" s="272"/>
      <c r="L657" s="272"/>
      <c r="M657" s="272"/>
      <c r="N657" s="272"/>
      <c r="O657" s="272"/>
      <c r="P657" s="272"/>
      <c r="Q657" s="272"/>
      <c r="R657" s="272"/>
      <c r="S657" s="272"/>
      <c r="T657" s="272"/>
      <c r="U657" s="272"/>
      <c r="V657" s="272"/>
      <c r="W657" s="272"/>
      <c r="X657" s="272"/>
      <c r="Y657" s="272"/>
      <c r="Z657" s="272"/>
    </row>
    <row r="658" spans="1:26" ht="15.75" customHeight="1">
      <c r="A658" s="272"/>
      <c r="B658" s="272"/>
      <c r="C658" s="272"/>
      <c r="D658" s="272"/>
      <c r="E658" s="272"/>
      <c r="F658" s="272"/>
      <c r="G658" s="272"/>
      <c r="H658" s="272"/>
      <c r="I658" s="272"/>
      <c r="J658" s="272"/>
      <c r="K658" s="272"/>
      <c r="L658" s="272"/>
      <c r="M658" s="272"/>
      <c r="N658" s="272"/>
      <c r="O658" s="272"/>
      <c r="P658" s="272"/>
      <c r="Q658" s="272"/>
      <c r="R658" s="272"/>
      <c r="S658" s="272"/>
      <c r="T658" s="272"/>
      <c r="U658" s="272"/>
      <c r="V658" s="272"/>
      <c r="W658" s="272"/>
      <c r="X658" s="272"/>
      <c r="Y658" s="272"/>
      <c r="Z658" s="272"/>
    </row>
    <row r="659" spans="1:26" ht="15.75" customHeight="1">
      <c r="A659" s="272"/>
      <c r="B659" s="272"/>
      <c r="C659" s="272"/>
      <c r="D659" s="272"/>
      <c r="E659" s="272"/>
      <c r="F659" s="272"/>
      <c r="G659" s="272"/>
      <c r="H659" s="272"/>
      <c r="I659" s="272"/>
      <c r="J659" s="272"/>
      <c r="K659" s="272"/>
      <c r="L659" s="272"/>
      <c r="M659" s="272"/>
      <c r="N659" s="272"/>
      <c r="O659" s="272"/>
      <c r="P659" s="272"/>
      <c r="Q659" s="272"/>
      <c r="R659" s="272"/>
      <c r="S659" s="272"/>
      <c r="T659" s="272"/>
      <c r="U659" s="272"/>
      <c r="V659" s="272"/>
      <c r="W659" s="272"/>
      <c r="X659" s="272"/>
      <c r="Y659" s="272"/>
      <c r="Z659" s="272"/>
    </row>
    <row r="660" spans="1:26" ht="15.75" customHeight="1">
      <c r="A660" s="272"/>
      <c r="B660" s="272"/>
      <c r="C660" s="272"/>
      <c r="D660" s="272"/>
      <c r="E660" s="272"/>
      <c r="F660" s="272"/>
      <c r="G660" s="272"/>
      <c r="H660" s="272"/>
      <c r="I660" s="272"/>
      <c r="J660" s="272"/>
      <c r="K660" s="272"/>
      <c r="L660" s="272"/>
      <c r="M660" s="272"/>
      <c r="N660" s="272"/>
      <c r="O660" s="272"/>
      <c r="P660" s="272"/>
      <c r="Q660" s="272"/>
      <c r="R660" s="272"/>
      <c r="S660" s="272"/>
      <c r="T660" s="272"/>
      <c r="U660" s="272"/>
      <c r="V660" s="272"/>
      <c r="W660" s="272"/>
      <c r="X660" s="272"/>
      <c r="Y660" s="272"/>
      <c r="Z660" s="272"/>
    </row>
    <row r="661" spans="1:26" ht="15.75" customHeight="1">
      <c r="A661" s="272"/>
      <c r="B661" s="272"/>
      <c r="C661" s="272"/>
      <c r="D661" s="272"/>
      <c r="E661" s="272"/>
      <c r="F661" s="272"/>
      <c r="G661" s="272"/>
      <c r="H661" s="272"/>
      <c r="I661" s="272"/>
      <c r="J661" s="272"/>
      <c r="K661" s="272"/>
      <c r="L661" s="272"/>
      <c r="M661" s="272"/>
      <c r="N661" s="272"/>
      <c r="O661" s="272"/>
      <c r="P661" s="272"/>
      <c r="Q661" s="272"/>
      <c r="R661" s="272"/>
      <c r="S661" s="272"/>
      <c r="T661" s="272"/>
      <c r="U661" s="272"/>
      <c r="V661" s="272"/>
      <c r="W661" s="272"/>
      <c r="X661" s="272"/>
      <c r="Y661" s="272"/>
      <c r="Z661" s="272"/>
    </row>
    <row r="662" spans="1:26" ht="15.75" customHeight="1">
      <c r="A662" s="272"/>
      <c r="B662" s="272"/>
      <c r="C662" s="272"/>
      <c r="D662" s="272"/>
      <c r="E662" s="272"/>
      <c r="F662" s="272"/>
      <c r="G662" s="272"/>
      <c r="H662" s="272"/>
      <c r="I662" s="272"/>
      <c r="J662" s="272"/>
      <c r="K662" s="272"/>
      <c r="L662" s="272"/>
      <c r="M662" s="272"/>
      <c r="N662" s="272"/>
      <c r="O662" s="272"/>
      <c r="P662" s="272"/>
      <c r="Q662" s="272"/>
      <c r="R662" s="272"/>
      <c r="S662" s="272"/>
      <c r="T662" s="272"/>
      <c r="U662" s="272"/>
      <c r="V662" s="272"/>
      <c r="W662" s="272"/>
      <c r="X662" s="272"/>
      <c r="Y662" s="272"/>
      <c r="Z662" s="272"/>
    </row>
    <row r="663" spans="1:26" ht="15.75" customHeight="1">
      <c r="A663" s="272"/>
      <c r="B663" s="272"/>
      <c r="C663" s="272"/>
      <c r="D663" s="272"/>
      <c r="E663" s="272"/>
      <c r="F663" s="272"/>
      <c r="G663" s="272"/>
      <c r="H663" s="272"/>
      <c r="I663" s="272"/>
      <c r="J663" s="272"/>
      <c r="K663" s="272"/>
      <c r="L663" s="272"/>
      <c r="M663" s="272"/>
      <c r="N663" s="272"/>
      <c r="O663" s="272"/>
      <c r="P663" s="272"/>
      <c r="Q663" s="272"/>
      <c r="R663" s="272"/>
      <c r="S663" s="272"/>
      <c r="T663" s="272"/>
      <c r="U663" s="272"/>
      <c r="V663" s="272"/>
      <c r="W663" s="272"/>
      <c r="X663" s="272"/>
      <c r="Y663" s="272"/>
      <c r="Z663" s="272"/>
    </row>
    <row r="664" spans="1:26" ht="15.75" customHeight="1">
      <c r="A664" s="272"/>
      <c r="B664" s="272"/>
      <c r="C664" s="272"/>
      <c r="D664" s="272"/>
      <c r="E664" s="272"/>
      <c r="F664" s="272"/>
      <c r="G664" s="272"/>
      <c r="H664" s="272"/>
      <c r="I664" s="272"/>
      <c r="J664" s="272"/>
      <c r="K664" s="272"/>
      <c r="L664" s="272"/>
      <c r="M664" s="272"/>
      <c r="N664" s="272"/>
      <c r="O664" s="272"/>
      <c r="P664" s="272"/>
      <c r="Q664" s="272"/>
      <c r="R664" s="272"/>
      <c r="S664" s="272"/>
      <c r="T664" s="272"/>
      <c r="U664" s="272"/>
      <c r="V664" s="272"/>
      <c r="W664" s="272"/>
      <c r="X664" s="272"/>
      <c r="Y664" s="272"/>
      <c r="Z664" s="272"/>
    </row>
    <row r="665" spans="1:26" ht="15.75" customHeight="1">
      <c r="A665" s="272"/>
      <c r="B665" s="272"/>
      <c r="C665" s="272"/>
      <c r="D665" s="272"/>
      <c r="E665" s="272"/>
      <c r="F665" s="272"/>
      <c r="G665" s="272"/>
      <c r="H665" s="272"/>
      <c r="I665" s="272"/>
      <c r="J665" s="272"/>
      <c r="K665" s="272"/>
      <c r="L665" s="272"/>
      <c r="M665" s="272"/>
      <c r="N665" s="272"/>
      <c r="O665" s="272"/>
      <c r="P665" s="272"/>
      <c r="Q665" s="272"/>
      <c r="R665" s="272"/>
      <c r="S665" s="272"/>
      <c r="T665" s="272"/>
      <c r="U665" s="272"/>
      <c r="V665" s="272"/>
      <c r="W665" s="272"/>
      <c r="X665" s="272"/>
      <c r="Y665" s="272"/>
      <c r="Z665" s="272"/>
    </row>
    <row r="666" spans="1:26" ht="15.75" customHeight="1">
      <c r="A666" s="272"/>
      <c r="B666" s="272"/>
      <c r="C666" s="272"/>
      <c r="D666" s="272"/>
      <c r="E666" s="272"/>
      <c r="F666" s="272"/>
      <c r="G666" s="272"/>
      <c r="H666" s="272"/>
      <c r="I666" s="272"/>
      <c r="J666" s="272"/>
      <c r="K666" s="272"/>
      <c r="L666" s="272"/>
      <c r="M666" s="272"/>
      <c r="N666" s="272"/>
      <c r="O666" s="272"/>
      <c r="P666" s="272"/>
      <c r="Q666" s="272"/>
      <c r="R666" s="272"/>
      <c r="S666" s="272"/>
      <c r="T666" s="272"/>
      <c r="U666" s="272"/>
      <c r="V666" s="272"/>
      <c r="W666" s="272"/>
      <c r="X666" s="272"/>
      <c r="Y666" s="272"/>
      <c r="Z666" s="272"/>
    </row>
    <row r="667" spans="1:26" ht="15.75" customHeight="1">
      <c r="A667" s="272"/>
      <c r="B667" s="272"/>
      <c r="C667" s="272"/>
      <c r="D667" s="272"/>
      <c r="E667" s="272"/>
      <c r="F667" s="272"/>
      <c r="G667" s="272"/>
      <c r="H667" s="272"/>
      <c r="I667" s="272"/>
      <c r="J667" s="272"/>
      <c r="K667" s="272"/>
      <c r="L667" s="272"/>
      <c r="M667" s="272"/>
      <c r="N667" s="272"/>
      <c r="O667" s="272"/>
      <c r="P667" s="272"/>
      <c r="Q667" s="272"/>
      <c r="R667" s="272"/>
      <c r="S667" s="272"/>
      <c r="T667" s="272"/>
      <c r="U667" s="272"/>
      <c r="V667" s="272"/>
      <c r="W667" s="272"/>
      <c r="X667" s="272"/>
      <c r="Y667" s="272"/>
      <c r="Z667" s="272"/>
    </row>
    <row r="668" spans="1:26" ht="15.75" customHeight="1">
      <c r="A668" s="272"/>
      <c r="B668" s="272"/>
      <c r="C668" s="272"/>
      <c r="D668" s="272"/>
      <c r="E668" s="272"/>
      <c r="F668" s="272"/>
      <c r="G668" s="272"/>
      <c r="H668" s="272"/>
      <c r="I668" s="272"/>
      <c r="J668" s="272"/>
      <c r="K668" s="272"/>
      <c r="L668" s="272"/>
      <c r="M668" s="272"/>
      <c r="N668" s="272"/>
      <c r="O668" s="272"/>
      <c r="P668" s="272"/>
      <c r="Q668" s="272"/>
      <c r="R668" s="272"/>
      <c r="S668" s="272"/>
      <c r="T668" s="272"/>
      <c r="U668" s="272"/>
      <c r="V668" s="272"/>
      <c r="W668" s="272"/>
      <c r="X668" s="272"/>
      <c r="Y668" s="272"/>
      <c r="Z668" s="272"/>
    </row>
    <row r="669" spans="1:26" ht="15.75" customHeight="1">
      <c r="A669" s="272"/>
      <c r="B669" s="272"/>
      <c r="C669" s="272"/>
      <c r="D669" s="272"/>
      <c r="E669" s="272"/>
      <c r="F669" s="272"/>
      <c r="G669" s="272"/>
      <c r="H669" s="272"/>
      <c r="I669" s="272"/>
      <c r="J669" s="272"/>
      <c r="K669" s="272"/>
      <c r="L669" s="272"/>
      <c r="M669" s="272"/>
      <c r="N669" s="272"/>
      <c r="O669" s="272"/>
      <c r="P669" s="272"/>
      <c r="Q669" s="272"/>
      <c r="R669" s="272"/>
      <c r="S669" s="272"/>
      <c r="T669" s="272"/>
      <c r="U669" s="272"/>
      <c r="V669" s="272"/>
      <c r="W669" s="272"/>
      <c r="X669" s="272"/>
      <c r="Y669" s="272"/>
      <c r="Z669" s="272"/>
    </row>
    <row r="670" spans="1:26" ht="15.75" customHeight="1">
      <c r="A670" s="272"/>
      <c r="B670" s="272"/>
      <c r="C670" s="272"/>
      <c r="D670" s="272"/>
      <c r="E670" s="272"/>
      <c r="F670" s="272"/>
      <c r="G670" s="272"/>
      <c r="H670" s="272"/>
      <c r="I670" s="272"/>
      <c r="J670" s="272"/>
      <c r="K670" s="272"/>
      <c r="L670" s="272"/>
      <c r="M670" s="272"/>
      <c r="N670" s="272"/>
      <c r="O670" s="272"/>
      <c r="P670" s="272"/>
      <c r="Q670" s="272"/>
      <c r="R670" s="272"/>
      <c r="S670" s="272"/>
      <c r="T670" s="272"/>
      <c r="U670" s="272"/>
      <c r="V670" s="272"/>
      <c r="W670" s="272"/>
      <c r="X670" s="272"/>
      <c r="Y670" s="272"/>
      <c r="Z670" s="272"/>
    </row>
    <row r="671" spans="1:26" ht="15.75" customHeight="1">
      <c r="A671" s="272"/>
      <c r="B671" s="272"/>
      <c r="C671" s="272"/>
      <c r="D671" s="272"/>
      <c r="E671" s="272"/>
      <c r="F671" s="272"/>
      <c r="G671" s="272"/>
      <c r="H671" s="272"/>
      <c r="I671" s="272"/>
      <c r="J671" s="272"/>
      <c r="K671" s="272"/>
      <c r="L671" s="272"/>
      <c r="M671" s="272"/>
      <c r="N671" s="272"/>
      <c r="O671" s="272"/>
      <c r="P671" s="272"/>
      <c r="Q671" s="272"/>
      <c r="R671" s="272"/>
      <c r="S671" s="272"/>
      <c r="T671" s="272"/>
      <c r="U671" s="272"/>
      <c r="V671" s="272"/>
      <c r="W671" s="272"/>
      <c r="X671" s="272"/>
      <c r="Y671" s="272"/>
      <c r="Z671" s="272"/>
    </row>
    <row r="672" spans="1:26" ht="15.75" customHeight="1">
      <c r="A672" s="272"/>
      <c r="B672" s="272"/>
      <c r="C672" s="272"/>
      <c r="D672" s="272"/>
      <c r="E672" s="272"/>
      <c r="F672" s="272"/>
      <c r="G672" s="272"/>
      <c r="H672" s="272"/>
      <c r="I672" s="272"/>
      <c r="J672" s="272"/>
      <c r="K672" s="272"/>
      <c r="L672" s="272"/>
      <c r="M672" s="272"/>
      <c r="N672" s="272"/>
      <c r="O672" s="272"/>
      <c r="P672" s="272"/>
      <c r="Q672" s="272"/>
      <c r="R672" s="272"/>
      <c r="S672" s="272"/>
      <c r="T672" s="272"/>
      <c r="U672" s="272"/>
      <c r="V672" s="272"/>
      <c r="W672" s="272"/>
      <c r="X672" s="272"/>
      <c r="Y672" s="272"/>
      <c r="Z672" s="272"/>
    </row>
    <row r="673" spans="1:26" ht="15.75" customHeight="1">
      <c r="A673" s="272"/>
      <c r="B673" s="272"/>
      <c r="C673" s="272"/>
      <c r="D673" s="272"/>
      <c r="E673" s="272"/>
      <c r="F673" s="272"/>
      <c r="G673" s="272"/>
      <c r="H673" s="272"/>
      <c r="I673" s="272"/>
      <c r="J673" s="272"/>
      <c r="K673" s="272"/>
      <c r="L673" s="272"/>
      <c r="M673" s="272"/>
      <c r="N673" s="272"/>
      <c r="O673" s="272"/>
      <c r="P673" s="272"/>
      <c r="Q673" s="272"/>
      <c r="R673" s="272"/>
      <c r="S673" s="272"/>
      <c r="T673" s="272"/>
      <c r="U673" s="272"/>
      <c r="V673" s="272"/>
      <c r="W673" s="272"/>
      <c r="X673" s="272"/>
      <c r="Y673" s="272"/>
      <c r="Z673" s="272"/>
    </row>
    <row r="674" spans="1:26" ht="15.75" customHeight="1">
      <c r="A674" s="272"/>
      <c r="B674" s="272"/>
      <c r="C674" s="272"/>
      <c r="D674" s="272"/>
      <c r="E674" s="272"/>
      <c r="F674" s="272"/>
      <c r="G674" s="272"/>
      <c r="H674" s="272"/>
      <c r="I674" s="272"/>
      <c r="J674" s="272"/>
      <c r="K674" s="272"/>
      <c r="L674" s="272"/>
      <c r="M674" s="272"/>
      <c r="N674" s="272"/>
      <c r="O674" s="272"/>
      <c r="P674" s="272"/>
      <c r="Q674" s="272"/>
      <c r="R674" s="272"/>
      <c r="S674" s="272"/>
      <c r="T674" s="272"/>
      <c r="U674" s="272"/>
      <c r="V674" s="272"/>
      <c r="W674" s="272"/>
      <c r="X674" s="272"/>
      <c r="Y674" s="272"/>
      <c r="Z674" s="272"/>
    </row>
    <row r="675" spans="1:26" ht="15.75" customHeight="1">
      <c r="A675" s="272"/>
      <c r="B675" s="272"/>
      <c r="C675" s="272"/>
      <c r="D675" s="272"/>
      <c r="E675" s="272"/>
      <c r="F675" s="272"/>
      <c r="G675" s="272"/>
      <c r="H675" s="272"/>
      <c r="I675" s="272"/>
      <c r="J675" s="272"/>
      <c r="K675" s="272"/>
      <c r="L675" s="272"/>
      <c r="M675" s="272"/>
      <c r="N675" s="272"/>
      <c r="O675" s="272"/>
      <c r="P675" s="272"/>
      <c r="Q675" s="272"/>
      <c r="R675" s="272"/>
      <c r="S675" s="272"/>
      <c r="T675" s="272"/>
      <c r="U675" s="272"/>
      <c r="V675" s="272"/>
      <c r="W675" s="272"/>
      <c r="X675" s="272"/>
      <c r="Y675" s="272"/>
      <c r="Z675" s="272"/>
    </row>
    <row r="676" spans="1:26" ht="15.75" customHeight="1">
      <c r="A676" s="272"/>
      <c r="B676" s="272"/>
      <c r="C676" s="272"/>
      <c r="D676" s="272"/>
      <c r="E676" s="272"/>
      <c r="F676" s="272"/>
      <c r="G676" s="272"/>
      <c r="H676" s="272"/>
      <c r="I676" s="272"/>
      <c r="J676" s="272"/>
      <c r="K676" s="272"/>
      <c r="L676" s="272"/>
      <c r="M676" s="272"/>
      <c r="N676" s="272"/>
      <c r="O676" s="272"/>
      <c r="P676" s="272"/>
      <c r="Q676" s="272"/>
      <c r="R676" s="272"/>
      <c r="S676" s="272"/>
      <c r="T676" s="272"/>
      <c r="U676" s="272"/>
      <c r="V676" s="272"/>
      <c r="W676" s="272"/>
      <c r="X676" s="272"/>
      <c r="Y676" s="272"/>
      <c r="Z676" s="272"/>
    </row>
    <row r="677" spans="1:26" ht="15.75" customHeight="1">
      <c r="A677" s="272"/>
      <c r="B677" s="272"/>
      <c r="C677" s="272"/>
      <c r="D677" s="272"/>
      <c r="E677" s="272"/>
      <c r="F677" s="272"/>
      <c r="G677" s="272"/>
      <c r="H677" s="272"/>
      <c r="I677" s="272"/>
      <c r="J677" s="272"/>
      <c r="K677" s="272"/>
      <c r="L677" s="272"/>
      <c r="M677" s="272"/>
      <c r="N677" s="272"/>
      <c r="O677" s="272"/>
      <c r="P677" s="272"/>
      <c r="Q677" s="272"/>
      <c r="R677" s="272"/>
      <c r="S677" s="272"/>
      <c r="T677" s="272"/>
      <c r="U677" s="272"/>
      <c r="V677" s="272"/>
      <c r="W677" s="272"/>
      <c r="X677" s="272"/>
      <c r="Y677" s="272"/>
      <c r="Z677" s="272"/>
    </row>
    <row r="678" spans="1:26" ht="15.75" customHeight="1">
      <c r="A678" s="272"/>
      <c r="B678" s="272"/>
      <c r="C678" s="272"/>
      <c r="D678" s="272"/>
      <c r="E678" s="272"/>
      <c r="F678" s="272"/>
      <c r="G678" s="272"/>
      <c r="H678" s="272"/>
      <c r="I678" s="272"/>
      <c r="J678" s="272"/>
      <c r="K678" s="272"/>
      <c r="L678" s="272"/>
      <c r="M678" s="272"/>
      <c r="N678" s="272"/>
      <c r="O678" s="272"/>
      <c r="P678" s="272"/>
      <c r="Q678" s="272"/>
      <c r="R678" s="272"/>
      <c r="S678" s="272"/>
      <c r="T678" s="272"/>
      <c r="U678" s="272"/>
      <c r="V678" s="272"/>
      <c r="W678" s="272"/>
      <c r="X678" s="272"/>
      <c r="Y678" s="272"/>
      <c r="Z678" s="272"/>
    </row>
    <row r="679" spans="1:26" ht="15.75" customHeight="1">
      <c r="A679" s="272"/>
      <c r="B679" s="272"/>
      <c r="C679" s="272"/>
      <c r="D679" s="272"/>
      <c r="E679" s="272"/>
      <c r="F679" s="272"/>
      <c r="G679" s="272"/>
      <c r="H679" s="272"/>
      <c r="I679" s="272"/>
      <c r="J679" s="272"/>
      <c r="K679" s="272"/>
      <c r="L679" s="272"/>
      <c r="M679" s="272"/>
      <c r="N679" s="272"/>
      <c r="O679" s="272"/>
      <c r="P679" s="272"/>
      <c r="Q679" s="272"/>
      <c r="R679" s="272"/>
      <c r="S679" s="272"/>
      <c r="T679" s="272"/>
      <c r="U679" s="272"/>
      <c r="V679" s="272"/>
      <c r="W679" s="272"/>
      <c r="X679" s="272"/>
      <c r="Y679" s="272"/>
      <c r="Z679" s="272"/>
    </row>
    <row r="680" spans="1:26" ht="15.75" customHeight="1">
      <c r="A680" s="272"/>
      <c r="B680" s="272"/>
      <c r="C680" s="272"/>
      <c r="D680" s="272"/>
      <c r="E680" s="272"/>
      <c r="F680" s="272"/>
      <c r="G680" s="272"/>
      <c r="H680" s="272"/>
      <c r="I680" s="272"/>
      <c r="J680" s="272"/>
      <c r="K680" s="272"/>
      <c r="L680" s="272"/>
      <c r="M680" s="272"/>
      <c r="N680" s="272"/>
      <c r="O680" s="272"/>
      <c r="P680" s="272"/>
      <c r="Q680" s="272"/>
      <c r="R680" s="272"/>
      <c r="S680" s="272"/>
      <c r="T680" s="272"/>
      <c r="U680" s="272"/>
      <c r="V680" s="272"/>
      <c r="W680" s="272"/>
      <c r="X680" s="272"/>
      <c r="Y680" s="272"/>
      <c r="Z680" s="272"/>
    </row>
    <row r="681" spans="1:26" ht="15.75" customHeight="1">
      <c r="A681" s="272"/>
      <c r="B681" s="272"/>
      <c r="C681" s="272"/>
      <c r="D681" s="272"/>
      <c r="E681" s="272"/>
      <c r="F681" s="272"/>
      <c r="G681" s="272"/>
      <c r="H681" s="272"/>
      <c r="I681" s="272"/>
      <c r="J681" s="272"/>
      <c r="K681" s="272"/>
      <c r="L681" s="272"/>
      <c r="M681" s="272"/>
      <c r="N681" s="272"/>
      <c r="O681" s="272"/>
      <c r="P681" s="272"/>
      <c r="Q681" s="272"/>
      <c r="R681" s="272"/>
      <c r="S681" s="272"/>
      <c r="T681" s="272"/>
      <c r="U681" s="272"/>
      <c r="V681" s="272"/>
      <c r="W681" s="272"/>
      <c r="X681" s="272"/>
      <c r="Y681" s="272"/>
      <c r="Z681" s="272"/>
    </row>
    <row r="682" spans="1:26" ht="15.75" customHeight="1">
      <c r="A682" s="272"/>
      <c r="B682" s="272"/>
      <c r="C682" s="272"/>
      <c r="D682" s="272"/>
      <c r="E682" s="272"/>
      <c r="F682" s="272"/>
      <c r="G682" s="272"/>
      <c r="H682" s="272"/>
      <c r="I682" s="272"/>
      <c r="J682" s="272"/>
      <c r="K682" s="272"/>
      <c r="L682" s="272"/>
      <c r="M682" s="272"/>
      <c r="N682" s="272"/>
      <c r="O682" s="272"/>
      <c r="P682" s="272"/>
      <c r="Q682" s="272"/>
      <c r="R682" s="272"/>
      <c r="S682" s="272"/>
      <c r="T682" s="272"/>
      <c r="U682" s="272"/>
      <c r="V682" s="272"/>
      <c r="W682" s="272"/>
      <c r="X682" s="272"/>
      <c r="Y682" s="272"/>
      <c r="Z682" s="272"/>
    </row>
    <row r="683" spans="1:26" ht="15.75" customHeight="1">
      <c r="A683" s="272"/>
      <c r="B683" s="272"/>
      <c r="C683" s="272"/>
      <c r="D683" s="272"/>
      <c r="E683" s="272"/>
      <c r="F683" s="272"/>
      <c r="G683" s="272"/>
      <c r="H683" s="272"/>
      <c r="I683" s="272"/>
      <c r="J683" s="272"/>
      <c r="K683" s="272"/>
      <c r="L683" s="272"/>
      <c r="M683" s="272"/>
      <c r="N683" s="272"/>
      <c r="O683" s="272"/>
      <c r="P683" s="272"/>
      <c r="Q683" s="272"/>
      <c r="R683" s="272"/>
      <c r="S683" s="272"/>
      <c r="T683" s="272"/>
      <c r="U683" s="272"/>
      <c r="V683" s="272"/>
      <c r="W683" s="272"/>
      <c r="X683" s="272"/>
      <c r="Y683" s="272"/>
      <c r="Z683" s="272"/>
    </row>
    <row r="684" spans="1:26" ht="15.75" customHeight="1">
      <c r="A684" s="272"/>
      <c r="B684" s="272"/>
      <c r="C684" s="272"/>
      <c r="D684" s="272"/>
      <c r="E684" s="272"/>
      <c r="F684" s="272"/>
      <c r="G684" s="272"/>
      <c r="H684" s="272"/>
      <c r="I684" s="272"/>
      <c r="J684" s="272"/>
      <c r="K684" s="272"/>
      <c r="L684" s="272"/>
      <c r="M684" s="272"/>
      <c r="N684" s="272"/>
      <c r="O684" s="272"/>
      <c r="P684" s="272"/>
      <c r="Q684" s="272"/>
      <c r="R684" s="272"/>
      <c r="S684" s="272"/>
      <c r="T684" s="272"/>
      <c r="U684" s="272"/>
      <c r="V684" s="272"/>
      <c r="W684" s="272"/>
      <c r="X684" s="272"/>
      <c r="Y684" s="272"/>
      <c r="Z684" s="272"/>
    </row>
    <row r="685" spans="1:26" ht="15.75" customHeight="1">
      <c r="A685" s="272"/>
      <c r="B685" s="272"/>
      <c r="C685" s="272"/>
      <c r="D685" s="272"/>
      <c r="E685" s="272"/>
      <c r="F685" s="272"/>
      <c r="G685" s="272"/>
      <c r="H685" s="272"/>
      <c r="I685" s="272"/>
      <c r="J685" s="272"/>
      <c r="K685" s="272"/>
      <c r="L685" s="272"/>
      <c r="M685" s="272"/>
      <c r="N685" s="272"/>
      <c r="O685" s="272"/>
      <c r="P685" s="272"/>
      <c r="Q685" s="272"/>
      <c r="R685" s="272"/>
      <c r="S685" s="272"/>
      <c r="T685" s="272"/>
      <c r="U685" s="272"/>
      <c r="V685" s="272"/>
      <c r="W685" s="272"/>
      <c r="X685" s="272"/>
      <c r="Y685" s="272"/>
      <c r="Z685" s="272"/>
    </row>
    <row r="686" spans="1:26" ht="15.75" customHeight="1">
      <c r="A686" s="272"/>
      <c r="B686" s="272"/>
      <c r="C686" s="272"/>
      <c r="D686" s="272"/>
      <c r="E686" s="272"/>
      <c r="F686" s="272"/>
      <c r="G686" s="272"/>
      <c r="H686" s="272"/>
      <c r="I686" s="272"/>
      <c r="J686" s="272"/>
      <c r="K686" s="272"/>
      <c r="L686" s="272"/>
      <c r="M686" s="272"/>
      <c r="N686" s="272"/>
      <c r="O686" s="272"/>
      <c r="P686" s="272"/>
      <c r="Q686" s="272"/>
      <c r="R686" s="272"/>
      <c r="S686" s="272"/>
      <c r="T686" s="272"/>
      <c r="U686" s="272"/>
      <c r="V686" s="272"/>
      <c r="W686" s="272"/>
      <c r="X686" s="272"/>
      <c r="Y686" s="272"/>
      <c r="Z686" s="272"/>
    </row>
    <row r="687" spans="1:26" ht="15.75" customHeight="1">
      <c r="A687" s="272"/>
      <c r="B687" s="272"/>
      <c r="C687" s="272"/>
      <c r="D687" s="272"/>
      <c r="E687" s="272"/>
      <c r="F687" s="272"/>
      <c r="G687" s="272"/>
      <c r="H687" s="272"/>
      <c r="I687" s="272"/>
      <c r="J687" s="272"/>
      <c r="K687" s="272"/>
      <c r="L687" s="272"/>
      <c r="M687" s="272"/>
      <c r="N687" s="272"/>
      <c r="O687" s="272"/>
      <c r="P687" s="272"/>
      <c r="Q687" s="272"/>
      <c r="R687" s="272"/>
      <c r="S687" s="272"/>
      <c r="T687" s="272"/>
      <c r="U687" s="272"/>
      <c r="V687" s="272"/>
      <c r="W687" s="272"/>
      <c r="X687" s="272"/>
      <c r="Y687" s="272"/>
      <c r="Z687" s="272"/>
    </row>
    <row r="688" spans="1:26" ht="15.75" customHeight="1">
      <c r="A688" s="272"/>
      <c r="B688" s="272"/>
      <c r="C688" s="272"/>
      <c r="D688" s="272"/>
      <c r="E688" s="272"/>
      <c r="F688" s="272"/>
      <c r="G688" s="272"/>
      <c r="H688" s="272"/>
      <c r="I688" s="272"/>
      <c r="J688" s="272"/>
      <c r="K688" s="272"/>
      <c r="L688" s="272"/>
      <c r="M688" s="272"/>
      <c r="N688" s="272"/>
      <c r="O688" s="272"/>
      <c r="P688" s="272"/>
      <c r="Q688" s="272"/>
      <c r="R688" s="272"/>
      <c r="S688" s="272"/>
      <c r="T688" s="272"/>
      <c r="U688" s="272"/>
      <c r="V688" s="272"/>
      <c r="W688" s="272"/>
      <c r="X688" s="272"/>
      <c r="Y688" s="272"/>
      <c r="Z688" s="272"/>
    </row>
    <row r="689" spans="1:26" ht="15.75" customHeight="1">
      <c r="A689" s="50"/>
      <c r="B689" s="50"/>
      <c r="C689" s="50"/>
      <c r="D689" s="50"/>
      <c r="E689" s="50"/>
      <c r="F689" s="50"/>
      <c r="G689" s="50"/>
      <c r="H689" s="50"/>
      <c r="I689" s="50"/>
      <c r="J689" s="50"/>
      <c r="K689" s="50"/>
      <c r="L689" s="50"/>
      <c r="M689" s="50"/>
      <c r="N689" s="50"/>
      <c r="O689" s="36"/>
      <c r="P689" s="272"/>
      <c r="Q689" s="272"/>
      <c r="R689" s="272"/>
      <c r="S689" s="272"/>
      <c r="T689" s="272"/>
      <c r="U689" s="272"/>
      <c r="V689" s="272"/>
      <c r="W689" s="272"/>
      <c r="X689" s="272"/>
      <c r="Y689" s="272"/>
      <c r="Z689" s="272"/>
    </row>
    <row r="690" spans="1:26" ht="15.75" customHeight="1">
      <c r="A690" s="50"/>
      <c r="B690" s="50"/>
      <c r="C690" s="50"/>
      <c r="D690" s="50"/>
      <c r="E690" s="50"/>
      <c r="F690" s="50"/>
      <c r="G690" s="50"/>
      <c r="H690" s="50"/>
      <c r="I690" s="50"/>
      <c r="J690" s="50"/>
      <c r="K690" s="50"/>
      <c r="L690" s="50"/>
      <c r="M690" s="50"/>
      <c r="N690" s="50"/>
      <c r="O690" s="36"/>
      <c r="P690" s="272"/>
      <c r="Q690" s="272"/>
      <c r="R690" s="272"/>
      <c r="S690" s="272"/>
      <c r="T690" s="272"/>
      <c r="U690" s="272"/>
      <c r="V690" s="272"/>
      <c r="W690" s="272"/>
      <c r="X690" s="272"/>
      <c r="Y690" s="272"/>
      <c r="Z690" s="272"/>
    </row>
    <row r="691" spans="1:26" ht="15.75" customHeight="1">
      <c r="A691" s="50"/>
      <c r="B691" s="50"/>
      <c r="C691" s="50"/>
      <c r="D691" s="50"/>
      <c r="E691" s="50"/>
      <c r="F691" s="50"/>
      <c r="G691" s="50"/>
      <c r="H691" s="50"/>
      <c r="I691" s="50"/>
      <c r="J691" s="50"/>
      <c r="K691" s="50"/>
      <c r="L691" s="50"/>
      <c r="M691" s="50"/>
      <c r="N691" s="50"/>
      <c r="O691" s="36"/>
      <c r="P691" s="272"/>
      <c r="Q691" s="272"/>
      <c r="R691" s="272"/>
      <c r="S691" s="272"/>
      <c r="T691" s="272"/>
      <c r="U691" s="272"/>
      <c r="V691" s="272"/>
      <c r="W691" s="272"/>
      <c r="X691" s="272"/>
      <c r="Y691" s="272"/>
      <c r="Z691" s="272"/>
    </row>
    <row r="692" spans="1:26" ht="15.75" customHeight="1">
      <c r="A692" s="50"/>
      <c r="B692" s="50"/>
      <c r="C692" s="50"/>
      <c r="D692" s="50"/>
      <c r="E692" s="50"/>
      <c r="F692" s="50"/>
      <c r="G692" s="50"/>
      <c r="H692" s="50"/>
      <c r="I692" s="50"/>
      <c r="J692" s="50"/>
      <c r="K692" s="50"/>
      <c r="L692" s="50"/>
      <c r="M692" s="50"/>
      <c r="N692" s="50"/>
      <c r="O692" s="36"/>
      <c r="P692" s="272"/>
      <c r="Q692" s="272"/>
      <c r="R692" s="272"/>
      <c r="S692" s="272"/>
      <c r="T692" s="272"/>
      <c r="U692" s="272"/>
      <c r="V692" s="272"/>
      <c r="W692" s="272"/>
      <c r="X692" s="272"/>
      <c r="Y692" s="272"/>
      <c r="Z692" s="272"/>
    </row>
    <row r="693" spans="1:26" ht="15.75" customHeight="1">
      <c r="A693" s="50"/>
      <c r="B693" s="50"/>
      <c r="C693" s="50"/>
      <c r="D693" s="50"/>
      <c r="E693" s="50"/>
      <c r="F693" s="50"/>
      <c r="G693" s="50"/>
      <c r="H693" s="50"/>
      <c r="I693" s="50"/>
      <c r="J693" s="50"/>
      <c r="K693" s="50"/>
      <c r="L693" s="50"/>
      <c r="M693" s="50"/>
      <c r="N693" s="50"/>
      <c r="O693" s="36"/>
      <c r="P693" s="272"/>
      <c r="Q693" s="272"/>
      <c r="R693" s="272"/>
      <c r="S693" s="272"/>
      <c r="T693" s="272"/>
      <c r="U693" s="272"/>
      <c r="V693" s="272"/>
      <c r="W693" s="272"/>
      <c r="X693" s="272"/>
      <c r="Y693" s="272"/>
      <c r="Z693" s="272"/>
    </row>
    <row r="694" spans="1:26" ht="15.75" customHeight="1">
      <c r="A694" s="50"/>
      <c r="B694" s="50"/>
      <c r="C694" s="50"/>
      <c r="D694" s="50"/>
      <c r="E694" s="50"/>
      <c r="F694" s="50"/>
      <c r="G694" s="50"/>
      <c r="H694" s="50"/>
      <c r="I694" s="50"/>
      <c r="J694" s="50"/>
      <c r="K694" s="50"/>
      <c r="L694" s="50"/>
      <c r="M694" s="50"/>
      <c r="N694" s="50"/>
      <c r="O694" s="36"/>
      <c r="P694" s="272"/>
      <c r="Q694" s="272"/>
      <c r="R694" s="272"/>
      <c r="S694" s="272"/>
      <c r="T694" s="272"/>
      <c r="U694" s="272"/>
      <c r="V694" s="272"/>
      <c r="W694" s="272"/>
      <c r="X694" s="272"/>
      <c r="Y694" s="272"/>
      <c r="Z694" s="272"/>
    </row>
    <row r="695" spans="1:26" ht="15.75" customHeight="1">
      <c r="A695" s="50"/>
      <c r="B695" s="50"/>
      <c r="C695" s="50"/>
      <c r="D695" s="50"/>
      <c r="E695" s="50"/>
      <c r="F695" s="50"/>
      <c r="G695" s="50"/>
      <c r="H695" s="50"/>
      <c r="I695" s="50"/>
      <c r="J695" s="50"/>
      <c r="K695" s="50"/>
      <c r="L695" s="50"/>
      <c r="M695" s="50"/>
      <c r="N695" s="50"/>
      <c r="O695" s="36"/>
      <c r="P695" s="272"/>
      <c r="Q695" s="272"/>
      <c r="R695" s="272"/>
      <c r="S695" s="272"/>
      <c r="T695" s="272"/>
      <c r="U695" s="272"/>
      <c r="V695" s="272"/>
      <c r="W695" s="272"/>
      <c r="X695" s="272"/>
      <c r="Y695" s="272"/>
      <c r="Z695" s="272"/>
    </row>
    <row r="696" spans="1:26" ht="15.75" customHeight="1">
      <c r="A696" s="50"/>
      <c r="B696" s="50"/>
      <c r="C696" s="50"/>
      <c r="D696" s="50"/>
      <c r="E696" s="50"/>
      <c r="F696" s="50"/>
      <c r="G696" s="50"/>
      <c r="H696" s="50"/>
      <c r="I696" s="50"/>
      <c r="J696" s="50"/>
      <c r="K696" s="50"/>
      <c r="L696" s="50"/>
      <c r="M696" s="50"/>
      <c r="N696" s="50"/>
      <c r="O696" s="36"/>
      <c r="P696" s="272"/>
      <c r="Q696" s="272"/>
      <c r="R696" s="272"/>
      <c r="S696" s="272"/>
      <c r="T696" s="272"/>
      <c r="U696" s="272"/>
      <c r="V696" s="272"/>
      <c r="W696" s="272"/>
      <c r="X696" s="272"/>
      <c r="Y696" s="272"/>
      <c r="Z696" s="272"/>
    </row>
    <row r="697" spans="1:26" ht="15.75" customHeight="1">
      <c r="A697" s="50"/>
      <c r="B697" s="50"/>
      <c r="C697" s="50"/>
      <c r="D697" s="50"/>
      <c r="E697" s="50"/>
      <c r="F697" s="50"/>
      <c r="G697" s="50"/>
      <c r="H697" s="50"/>
      <c r="I697" s="50"/>
      <c r="J697" s="50"/>
      <c r="K697" s="50"/>
      <c r="L697" s="50"/>
      <c r="M697" s="50"/>
      <c r="N697" s="50"/>
      <c r="O697" s="36"/>
      <c r="P697" s="272"/>
      <c r="Q697" s="272"/>
      <c r="R697" s="272"/>
      <c r="S697" s="272"/>
      <c r="T697" s="272"/>
      <c r="U697" s="272"/>
      <c r="V697" s="272"/>
      <c r="W697" s="272"/>
      <c r="X697" s="272"/>
      <c r="Y697" s="272"/>
      <c r="Z697" s="272"/>
    </row>
    <row r="698" spans="1:26" ht="15.75" customHeight="1">
      <c r="A698" s="50"/>
      <c r="B698" s="50"/>
      <c r="C698" s="50"/>
      <c r="D698" s="50"/>
      <c r="E698" s="50"/>
      <c r="F698" s="50"/>
      <c r="G698" s="50"/>
      <c r="H698" s="50"/>
      <c r="I698" s="50"/>
      <c r="J698" s="50"/>
      <c r="K698" s="50"/>
      <c r="L698" s="50"/>
      <c r="M698" s="50"/>
      <c r="N698" s="50"/>
      <c r="O698" s="36"/>
      <c r="P698" s="272"/>
      <c r="Q698" s="272"/>
      <c r="R698" s="272"/>
      <c r="S698" s="272"/>
      <c r="T698" s="272"/>
      <c r="U698" s="272"/>
      <c r="V698" s="272"/>
      <c r="W698" s="272"/>
      <c r="X698" s="272"/>
      <c r="Y698" s="272"/>
      <c r="Z698" s="272"/>
    </row>
    <row r="699" spans="1:26" ht="15.75" customHeight="1">
      <c r="A699" s="50"/>
      <c r="B699" s="50"/>
      <c r="C699" s="50"/>
      <c r="D699" s="50"/>
      <c r="E699" s="50"/>
      <c r="F699" s="50"/>
      <c r="G699" s="50"/>
      <c r="H699" s="50"/>
      <c r="I699" s="50"/>
      <c r="J699" s="50"/>
      <c r="K699" s="50"/>
      <c r="L699" s="50"/>
      <c r="M699" s="50"/>
      <c r="N699" s="50"/>
      <c r="O699" s="36"/>
      <c r="P699" s="272"/>
      <c r="Q699" s="272"/>
      <c r="R699" s="272"/>
      <c r="S699" s="272"/>
      <c r="T699" s="272"/>
      <c r="U699" s="272"/>
      <c r="V699" s="272"/>
      <c r="W699" s="272"/>
      <c r="X699" s="272"/>
      <c r="Y699" s="272"/>
      <c r="Z699" s="272"/>
    </row>
    <row r="700" spans="1:26" ht="15.75" customHeight="1">
      <c r="A700" s="50"/>
      <c r="B700" s="50"/>
      <c r="C700" s="50"/>
      <c r="D700" s="50"/>
      <c r="E700" s="50"/>
      <c r="F700" s="50"/>
      <c r="G700" s="50"/>
      <c r="H700" s="50"/>
      <c r="I700" s="50"/>
      <c r="J700" s="50"/>
      <c r="K700" s="50"/>
      <c r="L700" s="50"/>
      <c r="M700" s="50"/>
      <c r="N700" s="50"/>
      <c r="O700" s="36"/>
      <c r="P700" s="272"/>
      <c r="Q700" s="272"/>
      <c r="R700" s="272"/>
      <c r="S700" s="272"/>
      <c r="T700" s="272"/>
      <c r="U700" s="272"/>
      <c r="V700" s="272"/>
      <c r="W700" s="272"/>
      <c r="X700" s="272"/>
      <c r="Y700" s="272"/>
      <c r="Z700" s="272"/>
    </row>
    <row r="701" spans="1:26" ht="15.75" customHeight="1">
      <c r="A701" s="50"/>
      <c r="B701" s="50"/>
      <c r="C701" s="50"/>
      <c r="D701" s="50"/>
      <c r="E701" s="50"/>
      <c r="F701" s="50"/>
      <c r="G701" s="50"/>
      <c r="H701" s="50"/>
      <c r="I701" s="50"/>
      <c r="J701" s="50"/>
      <c r="K701" s="50"/>
      <c r="L701" s="50"/>
      <c r="M701" s="50"/>
      <c r="N701" s="50"/>
      <c r="O701" s="36"/>
      <c r="P701" s="272"/>
      <c r="Q701" s="272"/>
      <c r="R701" s="272"/>
      <c r="S701" s="272"/>
      <c r="T701" s="272"/>
      <c r="U701" s="272"/>
      <c r="V701" s="272"/>
      <c r="W701" s="272"/>
      <c r="X701" s="272"/>
      <c r="Y701" s="272"/>
      <c r="Z701" s="272"/>
    </row>
    <row r="702" spans="1:26" ht="15.75" customHeight="1">
      <c r="A702" s="50"/>
      <c r="B702" s="50"/>
      <c r="C702" s="50"/>
      <c r="D702" s="50"/>
      <c r="E702" s="50"/>
      <c r="F702" s="50"/>
      <c r="G702" s="50"/>
      <c r="H702" s="50"/>
      <c r="I702" s="50"/>
      <c r="J702" s="50"/>
      <c r="K702" s="50"/>
      <c r="L702" s="50"/>
      <c r="M702" s="50"/>
      <c r="N702" s="50"/>
      <c r="O702" s="36"/>
      <c r="P702" s="272"/>
      <c r="Q702" s="272"/>
      <c r="R702" s="272"/>
      <c r="S702" s="272"/>
      <c r="T702" s="272"/>
      <c r="U702" s="272"/>
      <c r="V702" s="272"/>
      <c r="W702" s="272"/>
      <c r="X702" s="272"/>
      <c r="Y702" s="272"/>
      <c r="Z702" s="272"/>
    </row>
    <row r="703" spans="1:26" ht="15.75" customHeight="1">
      <c r="A703" s="50"/>
      <c r="B703" s="50"/>
      <c r="C703" s="50"/>
      <c r="D703" s="50"/>
      <c r="E703" s="50"/>
      <c r="F703" s="50"/>
      <c r="G703" s="50"/>
      <c r="H703" s="50"/>
      <c r="I703" s="50"/>
      <c r="J703" s="50"/>
      <c r="K703" s="50"/>
      <c r="L703" s="50"/>
      <c r="M703" s="50"/>
      <c r="N703" s="50"/>
      <c r="O703" s="36"/>
      <c r="P703" s="272"/>
      <c r="Q703" s="272"/>
      <c r="R703" s="272"/>
      <c r="S703" s="272"/>
      <c r="T703" s="272"/>
      <c r="U703" s="272"/>
      <c r="V703" s="272"/>
      <c r="W703" s="272"/>
      <c r="X703" s="272"/>
      <c r="Y703" s="272"/>
      <c r="Z703" s="272"/>
    </row>
    <row r="704" spans="1:26" ht="15.75" customHeight="1">
      <c r="A704" s="50"/>
      <c r="B704" s="50"/>
      <c r="C704" s="50"/>
      <c r="D704" s="50"/>
      <c r="E704" s="50"/>
      <c r="F704" s="50"/>
      <c r="G704" s="50"/>
      <c r="H704" s="50"/>
      <c r="I704" s="50"/>
      <c r="J704" s="50"/>
      <c r="K704" s="50"/>
      <c r="L704" s="50"/>
      <c r="M704" s="50"/>
      <c r="N704" s="50"/>
      <c r="O704" s="36"/>
      <c r="P704" s="272"/>
      <c r="Q704" s="272"/>
      <c r="R704" s="272"/>
      <c r="S704" s="272"/>
      <c r="T704" s="272"/>
      <c r="U704" s="272"/>
      <c r="V704" s="272"/>
      <c r="W704" s="272"/>
      <c r="X704" s="272"/>
      <c r="Y704" s="272"/>
      <c r="Z704" s="272"/>
    </row>
    <row r="705" spans="1:26" ht="15.75" customHeight="1">
      <c r="A705" s="50"/>
      <c r="B705" s="50"/>
      <c r="C705" s="50"/>
      <c r="D705" s="50"/>
      <c r="E705" s="50"/>
      <c r="F705" s="50"/>
      <c r="G705" s="50"/>
      <c r="H705" s="50"/>
      <c r="I705" s="50"/>
      <c r="J705" s="50"/>
      <c r="K705" s="50"/>
      <c r="L705" s="50"/>
      <c r="M705" s="50"/>
      <c r="N705" s="50"/>
      <c r="O705" s="36"/>
      <c r="P705" s="272"/>
      <c r="Q705" s="272"/>
      <c r="R705" s="272"/>
      <c r="S705" s="272"/>
      <c r="T705" s="272"/>
      <c r="U705" s="272"/>
      <c r="V705" s="272"/>
      <c r="W705" s="272"/>
      <c r="X705" s="272"/>
      <c r="Y705" s="272"/>
      <c r="Z705" s="272"/>
    </row>
    <row r="706" spans="1:26" ht="15.75" customHeight="1">
      <c r="A706" s="50"/>
      <c r="B706" s="50"/>
      <c r="C706" s="50"/>
      <c r="D706" s="50"/>
      <c r="E706" s="50"/>
      <c r="F706" s="50"/>
      <c r="G706" s="50"/>
      <c r="H706" s="50"/>
      <c r="I706" s="50"/>
      <c r="J706" s="50"/>
      <c r="K706" s="50"/>
      <c r="L706" s="50"/>
      <c r="M706" s="50"/>
      <c r="N706" s="50"/>
      <c r="O706" s="36"/>
      <c r="P706" s="272"/>
      <c r="Q706" s="272"/>
      <c r="R706" s="272"/>
      <c r="S706" s="272"/>
      <c r="T706" s="272"/>
      <c r="U706" s="272"/>
      <c r="V706" s="272"/>
      <c r="W706" s="272"/>
      <c r="X706" s="272"/>
      <c r="Y706" s="272"/>
      <c r="Z706" s="272"/>
    </row>
    <row r="707" spans="1:26" ht="15.75" customHeight="1">
      <c r="A707" s="50"/>
      <c r="B707" s="50"/>
      <c r="C707" s="50"/>
      <c r="D707" s="50"/>
      <c r="E707" s="50"/>
      <c r="F707" s="50"/>
      <c r="G707" s="50"/>
      <c r="H707" s="50"/>
      <c r="I707" s="50"/>
      <c r="J707" s="50"/>
      <c r="K707" s="50"/>
      <c r="L707" s="50"/>
      <c r="M707" s="50"/>
      <c r="N707" s="50"/>
      <c r="O707" s="36"/>
      <c r="P707" s="272"/>
      <c r="Q707" s="272"/>
      <c r="R707" s="272"/>
      <c r="S707" s="272"/>
      <c r="T707" s="272"/>
      <c r="U707" s="272"/>
      <c r="V707" s="272"/>
      <c r="W707" s="272"/>
      <c r="X707" s="272"/>
      <c r="Y707" s="272"/>
      <c r="Z707" s="272"/>
    </row>
    <row r="708" spans="1:26" ht="15.75" customHeight="1">
      <c r="A708" s="50"/>
      <c r="B708" s="50"/>
      <c r="C708" s="50"/>
      <c r="D708" s="50"/>
      <c r="E708" s="50"/>
      <c r="F708" s="50"/>
      <c r="G708" s="50"/>
      <c r="H708" s="50"/>
      <c r="I708" s="50"/>
      <c r="J708" s="50"/>
      <c r="K708" s="50"/>
      <c r="L708" s="50"/>
      <c r="M708" s="50"/>
      <c r="N708" s="50"/>
      <c r="O708" s="36"/>
      <c r="P708" s="272"/>
      <c r="Q708" s="272"/>
      <c r="R708" s="272"/>
      <c r="S708" s="272"/>
      <c r="T708" s="272"/>
      <c r="U708" s="272"/>
      <c r="V708" s="272"/>
      <c r="W708" s="272"/>
      <c r="X708" s="272"/>
      <c r="Y708" s="272"/>
      <c r="Z708" s="272"/>
    </row>
    <row r="709" spans="1:26" ht="15.75" customHeight="1">
      <c r="A709" s="50"/>
      <c r="B709" s="50"/>
      <c r="C709" s="50"/>
      <c r="D709" s="50"/>
      <c r="E709" s="50"/>
      <c r="F709" s="50"/>
      <c r="G709" s="50"/>
      <c r="H709" s="50"/>
      <c r="I709" s="50"/>
      <c r="J709" s="50"/>
      <c r="K709" s="50"/>
      <c r="L709" s="50"/>
      <c r="M709" s="50"/>
      <c r="N709" s="50"/>
      <c r="O709" s="36"/>
      <c r="P709" s="272"/>
      <c r="Q709" s="272"/>
      <c r="R709" s="272"/>
      <c r="S709" s="272"/>
      <c r="T709" s="272"/>
      <c r="U709" s="272"/>
      <c r="V709" s="272"/>
      <c r="W709" s="272"/>
      <c r="X709" s="272"/>
      <c r="Y709" s="272"/>
      <c r="Z709" s="272"/>
    </row>
    <row r="710" spans="1:26" ht="15.75" customHeight="1">
      <c r="A710" s="50"/>
      <c r="B710" s="50"/>
      <c r="C710" s="50"/>
      <c r="D710" s="50"/>
      <c r="E710" s="50"/>
      <c r="F710" s="50"/>
      <c r="G710" s="50"/>
      <c r="H710" s="50"/>
      <c r="I710" s="50"/>
      <c r="J710" s="50"/>
      <c r="K710" s="50"/>
      <c r="L710" s="50"/>
      <c r="M710" s="50"/>
      <c r="N710" s="50"/>
      <c r="O710" s="36"/>
      <c r="P710" s="272"/>
      <c r="Q710" s="272"/>
      <c r="R710" s="272"/>
      <c r="S710" s="272"/>
      <c r="T710" s="272"/>
      <c r="U710" s="272"/>
      <c r="V710" s="272"/>
      <c r="W710" s="272"/>
      <c r="X710" s="272"/>
      <c r="Y710" s="272"/>
      <c r="Z710" s="272"/>
    </row>
    <row r="711" spans="1:26" ht="15.75" customHeight="1">
      <c r="A711" s="50"/>
      <c r="B711" s="50"/>
      <c r="C711" s="50"/>
      <c r="D711" s="50"/>
      <c r="E711" s="50"/>
      <c r="F711" s="50"/>
      <c r="G711" s="50"/>
      <c r="H711" s="50"/>
      <c r="I711" s="50"/>
      <c r="J711" s="50"/>
      <c r="K711" s="50"/>
      <c r="L711" s="50"/>
      <c r="M711" s="50"/>
      <c r="N711" s="50"/>
      <c r="O711" s="36"/>
      <c r="P711" s="272"/>
      <c r="Q711" s="272"/>
      <c r="R711" s="272"/>
      <c r="S711" s="272"/>
      <c r="T711" s="272"/>
      <c r="U711" s="272"/>
      <c r="V711" s="272"/>
      <c r="W711" s="272"/>
      <c r="X711" s="272"/>
      <c r="Y711" s="272"/>
      <c r="Z711" s="272"/>
    </row>
    <row r="712" spans="1:26" ht="15.75" customHeight="1">
      <c r="A712" s="50"/>
      <c r="B712" s="50"/>
      <c r="C712" s="50"/>
      <c r="D712" s="50"/>
      <c r="E712" s="50"/>
      <c r="F712" s="50"/>
      <c r="G712" s="50"/>
      <c r="H712" s="50"/>
      <c r="I712" s="50"/>
      <c r="J712" s="50"/>
      <c r="K712" s="50"/>
      <c r="L712" s="50"/>
      <c r="M712" s="50"/>
      <c r="N712" s="50"/>
      <c r="O712" s="36"/>
      <c r="P712" s="272"/>
      <c r="Q712" s="272"/>
      <c r="R712" s="272"/>
      <c r="S712" s="272"/>
      <c r="T712" s="272"/>
      <c r="U712" s="272"/>
      <c r="V712" s="272"/>
      <c r="W712" s="272"/>
      <c r="X712" s="272"/>
      <c r="Y712" s="272"/>
      <c r="Z712" s="272"/>
    </row>
    <row r="713" spans="1:26" ht="15.75" customHeight="1">
      <c r="A713" s="50"/>
      <c r="B713" s="50"/>
      <c r="C713" s="50"/>
      <c r="D713" s="50"/>
      <c r="E713" s="50"/>
      <c r="F713" s="50"/>
      <c r="G713" s="50"/>
      <c r="H713" s="50"/>
      <c r="I713" s="50"/>
      <c r="J713" s="50"/>
      <c r="K713" s="50"/>
      <c r="L713" s="50"/>
      <c r="M713" s="50"/>
      <c r="N713" s="50"/>
      <c r="O713" s="36"/>
      <c r="P713" s="272"/>
      <c r="Q713" s="272"/>
      <c r="R713" s="272"/>
      <c r="S713" s="272"/>
      <c r="T713" s="272"/>
      <c r="U713" s="272"/>
      <c r="V713" s="272"/>
      <c r="W713" s="272"/>
      <c r="X713" s="272"/>
      <c r="Y713" s="272"/>
      <c r="Z713" s="272"/>
    </row>
    <row r="714" spans="1:26" ht="15.75" customHeight="1">
      <c r="A714" s="50"/>
      <c r="B714" s="50"/>
      <c r="C714" s="50"/>
      <c r="D714" s="50"/>
      <c r="E714" s="50"/>
      <c r="F714" s="50"/>
      <c r="G714" s="50"/>
      <c r="H714" s="50"/>
      <c r="I714" s="50"/>
      <c r="J714" s="50"/>
      <c r="K714" s="50"/>
      <c r="L714" s="50"/>
      <c r="M714" s="50"/>
      <c r="N714" s="50"/>
      <c r="O714" s="36"/>
      <c r="P714" s="272"/>
      <c r="Q714" s="272"/>
      <c r="R714" s="272"/>
      <c r="S714" s="272"/>
      <c r="T714" s="272"/>
      <c r="U714" s="272"/>
      <c r="V714" s="272"/>
      <c r="W714" s="272"/>
      <c r="X714" s="272"/>
      <c r="Y714" s="272"/>
      <c r="Z714" s="272"/>
    </row>
    <row r="715" spans="1:26" ht="15.75" customHeight="1">
      <c r="A715" s="50"/>
      <c r="B715" s="50"/>
      <c r="C715" s="50"/>
      <c r="D715" s="50"/>
      <c r="E715" s="50"/>
      <c r="F715" s="50"/>
      <c r="G715" s="50"/>
      <c r="H715" s="50"/>
      <c r="I715" s="50"/>
      <c r="J715" s="50"/>
      <c r="K715" s="50"/>
      <c r="L715" s="50"/>
      <c r="M715" s="50"/>
      <c r="N715" s="50"/>
      <c r="O715" s="36"/>
      <c r="P715" s="272"/>
      <c r="Q715" s="272"/>
      <c r="R715" s="272"/>
      <c r="S715" s="272"/>
      <c r="T715" s="272"/>
      <c r="U715" s="272"/>
      <c r="V715" s="272"/>
      <c r="W715" s="272"/>
      <c r="X715" s="272"/>
      <c r="Y715" s="272"/>
      <c r="Z715" s="272"/>
    </row>
    <row r="716" spans="1:26" ht="15.75" customHeight="1">
      <c r="A716" s="50"/>
      <c r="B716" s="50"/>
      <c r="C716" s="50"/>
      <c r="D716" s="50"/>
      <c r="E716" s="50"/>
      <c r="F716" s="50"/>
      <c r="G716" s="50"/>
      <c r="H716" s="50"/>
      <c r="I716" s="50"/>
      <c r="J716" s="50"/>
      <c r="K716" s="50"/>
      <c r="L716" s="50"/>
      <c r="M716" s="50"/>
      <c r="N716" s="50"/>
      <c r="O716" s="36"/>
      <c r="P716" s="272"/>
      <c r="Q716" s="272"/>
      <c r="R716" s="272"/>
      <c r="S716" s="272"/>
      <c r="T716" s="272"/>
      <c r="U716" s="272"/>
      <c r="V716" s="272"/>
      <c r="W716" s="272"/>
      <c r="X716" s="272"/>
      <c r="Y716" s="272"/>
      <c r="Z716" s="272"/>
    </row>
    <row r="717" spans="1:26" ht="15.75" customHeight="1">
      <c r="A717" s="50"/>
      <c r="B717" s="50"/>
      <c r="C717" s="50"/>
      <c r="D717" s="50"/>
      <c r="E717" s="50"/>
      <c r="F717" s="50"/>
      <c r="G717" s="50"/>
      <c r="H717" s="50"/>
      <c r="I717" s="50"/>
      <c r="J717" s="50"/>
      <c r="K717" s="50"/>
      <c r="L717" s="50"/>
      <c r="M717" s="50"/>
      <c r="N717" s="50"/>
      <c r="O717" s="36"/>
      <c r="P717" s="272"/>
      <c r="Q717" s="272"/>
      <c r="R717" s="272"/>
      <c r="S717" s="272"/>
      <c r="T717" s="272"/>
      <c r="U717" s="272"/>
      <c r="V717" s="272"/>
      <c r="W717" s="272"/>
      <c r="X717" s="272"/>
      <c r="Y717" s="272"/>
      <c r="Z717" s="272"/>
    </row>
    <row r="718" spans="1:26" ht="15.75" customHeight="1">
      <c r="A718" s="50"/>
      <c r="B718" s="50"/>
      <c r="C718" s="50"/>
      <c r="D718" s="50"/>
      <c r="E718" s="50"/>
      <c r="F718" s="50"/>
      <c r="G718" s="50"/>
      <c r="H718" s="50"/>
      <c r="I718" s="50"/>
      <c r="J718" s="50"/>
      <c r="K718" s="50"/>
      <c r="L718" s="50"/>
      <c r="M718" s="50"/>
      <c r="N718" s="50"/>
      <c r="O718" s="36"/>
      <c r="P718" s="272"/>
      <c r="Q718" s="272"/>
      <c r="R718" s="272"/>
      <c r="S718" s="272"/>
      <c r="T718" s="272"/>
      <c r="U718" s="272"/>
      <c r="V718" s="272"/>
      <c r="W718" s="272"/>
      <c r="X718" s="272"/>
      <c r="Y718" s="272"/>
      <c r="Z718" s="272"/>
    </row>
    <row r="719" spans="1:26" ht="15.75" customHeight="1">
      <c r="A719" s="50"/>
      <c r="B719" s="50"/>
      <c r="C719" s="50"/>
      <c r="D719" s="50"/>
      <c r="E719" s="50"/>
      <c r="F719" s="50"/>
      <c r="G719" s="50"/>
      <c r="H719" s="50"/>
      <c r="I719" s="50"/>
      <c r="J719" s="50"/>
      <c r="K719" s="50"/>
      <c r="L719" s="50"/>
      <c r="M719" s="50"/>
      <c r="N719" s="50"/>
      <c r="O719" s="36"/>
      <c r="P719" s="272"/>
      <c r="Q719" s="272"/>
      <c r="R719" s="272"/>
      <c r="S719" s="272"/>
      <c r="T719" s="272"/>
      <c r="U719" s="272"/>
      <c r="V719" s="272"/>
      <c r="W719" s="272"/>
      <c r="X719" s="272"/>
      <c r="Y719" s="272"/>
      <c r="Z719" s="272"/>
    </row>
    <row r="720" spans="1:26" ht="15.75" customHeight="1">
      <c r="A720" s="50"/>
      <c r="B720" s="50"/>
      <c r="C720" s="50"/>
      <c r="D720" s="50"/>
      <c r="E720" s="50"/>
      <c r="F720" s="50"/>
      <c r="G720" s="50"/>
      <c r="H720" s="50"/>
      <c r="I720" s="50"/>
      <c r="J720" s="50"/>
      <c r="K720" s="50"/>
      <c r="L720" s="50"/>
      <c r="M720" s="50"/>
      <c r="N720" s="50"/>
      <c r="O720" s="36"/>
      <c r="P720" s="272"/>
      <c r="Q720" s="272"/>
      <c r="R720" s="272"/>
      <c r="S720" s="272"/>
      <c r="T720" s="272"/>
      <c r="U720" s="272"/>
      <c r="V720" s="272"/>
      <c r="W720" s="272"/>
      <c r="X720" s="272"/>
      <c r="Y720" s="272"/>
      <c r="Z720" s="272"/>
    </row>
    <row r="721" spans="1:26" ht="15.75" customHeight="1">
      <c r="A721" s="50"/>
      <c r="B721" s="50"/>
      <c r="C721" s="50"/>
      <c r="D721" s="50"/>
      <c r="E721" s="50"/>
      <c r="F721" s="50"/>
      <c r="G721" s="50"/>
      <c r="H721" s="50"/>
      <c r="I721" s="50"/>
      <c r="J721" s="50"/>
      <c r="K721" s="50"/>
      <c r="L721" s="50"/>
      <c r="M721" s="50"/>
      <c r="N721" s="50"/>
      <c r="O721" s="36"/>
      <c r="P721" s="272"/>
      <c r="Q721" s="272"/>
      <c r="R721" s="272"/>
      <c r="S721" s="272"/>
      <c r="T721" s="272"/>
      <c r="U721" s="272"/>
      <c r="V721" s="272"/>
      <c r="W721" s="272"/>
      <c r="X721" s="272"/>
      <c r="Y721" s="272"/>
      <c r="Z721" s="272"/>
    </row>
    <row r="722" spans="1:26" ht="15.75" customHeight="1">
      <c r="A722" s="50"/>
      <c r="B722" s="50"/>
      <c r="C722" s="50"/>
      <c r="D722" s="50"/>
      <c r="E722" s="50"/>
      <c r="F722" s="50"/>
      <c r="G722" s="50"/>
      <c r="H722" s="50"/>
      <c r="I722" s="50"/>
      <c r="J722" s="50"/>
      <c r="K722" s="50"/>
      <c r="L722" s="50"/>
      <c r="M722" s="50"/>
      <c r="N722" s="50"/>
      <c r="O722" s="36"/>
      <c r="P722" s="272"/>
      <c r="Q722" s="272"/>
      <c r="R722" s="272"/>
      <c r="S722" s="272"/>
      <c r="T722" s="272"/>
      <c r="U722" s="272"/>
      <c r="V722" s="272"/>
      <c r="W722" s="272"/>
      <c r="X722" s="272"/>
      <c r="Y722" s="272"/>
      <c r="Z722" s="272"/>
    </row>
    <row r="723" spans="1:26" ht="15.75" customHeight="1">
      <c r="A723" s="50"/>
      <c r="B723" s="50"/>
      <c r="C723" s="50"/>
      <c r="D723" s="50"/>
      <c r="E723" s="50"/>
      <c r="F723" s="50"/>
      <c r="G723" s="50"/>
      <c r="H723" s="50"/>
      <c r="I723" s="50"/>
      <c r="J723" s="50"/>
      <c r="K723" s="50"/>
      <c r="L723" s="50"/>
      <c r="M723" s="50"/>
      <c r="N723" s="50"/>
      <c r="O723" s="36"/>
      <c r="P723" s="272"/>
      <c r="Q723" s="272"/>
      <c r="R723" s="272"/>
      <c r="S723" s="272"/>
      <c r="T723" s="272"/>
      <c r="U723" s="272"/>
      <c r="V723" s="272"/>
      <c r="W723" s="272"/>
      <c r="X723" s="272"/>
      <c r="Y723" s="272"/>
      <c r="Z723" s="272"/>
    </row>
    <row r="724" spans="1:26" ht="15.75" customHeight="1">
      <c r="A724" s="50"/>
      <c r="B724" s="50"/>
      <c r="C724" s="50"/>
      <c r="D724" s="50"/>
      <c r="E724" s="50"/>
      <c r="F724" s="50"/>
      <c r="G724" s="50"/>
      <c r="H724" s="50"/>
      <c r="I724" s="50"/>
      <c r="J724" s="50"/>
      <c r="K724" s="50"/>
      <c r="L724" s="50"/>
      <c r="M724" s="50"/>
      <c r="N724" s="50"/>
      <c r="O724" s="36"/>
      <c r="P724" s="272"/>
      <c r="Q724" s="272"/>
      <c r="R724" s="272"/>
      <c r="S724" s="272"/>
      <c r="T724" s="272"/>
      <c r="U724" s="272"/>
      <c r="V724" s="272"/>
      <c r="W724" s="272"/>
      <c r="X724" s="272"/>
      <c r="Y724" s="272"/>
      <c r="Z724" s="272"/>
    </row>
    <row r="725" spans="1:26" ht="15.75" customHeight="1">
      <c r="A725" s="50"/>
      <c r="B725" s="50"/>
      <c r="C725" s="50"/>
      <c r="D725" s="50"/>
      <c r="E725" s="50"/>
      <c r="F725" s="50"/>
      <c r="G725" s="50"/>
      <c r="H725" s="50"/>
      <c r="I725" s="50"/>
      <c r="J725" s="50"/>
      <c r="K725" s="50"/>
      <c r="L725" s="50"/>
      <c r="M725" s="50"/>
      <c r="N725" s="50"/>
      <c r="O725" s="36"/>
      <c r="P725" s="272"/>
      <c r="Q725" s="272"/>
      <c r="R725" s="272"/>
      <c r="S725" s="272"/>
      <c r="T725" s="272"/>
      <c r="U725" s="272"/>
      <c r="V725" s="272"/>
      <c r="W725" s="272"/>
      <c r="X725" s="272"/>
      <c r="Y725" s="272"/>
      <c r="Z725" s="272"/>
    </row>
    <row r="726" spans="1:26" ht="15.75" customHeight="1">
      <c r="A726" s="50"/>
      <c r="B726" s="50"/>
      <c r="C726" s="50"/>
      <c r="D726" s="50"/>
      <c r="E726" s="50"/>
      <c r="F726" s="50"/>
      <c r="G726" s="50"/>
      <c r="H726" s="50"/>
      <c r="I726" s="50"/>
      <c r="J726" s="50"/>
      <c r="K726" s="50"/>
      <c r="L726" s="50"/>
      <c r="M726" s="50"/>
      <c r="N726" s="50"/>
      <c r="O726" s="36"/>
      <c r="P726" s="272"/>
      <c r="Q726" s="272"/>
      <c r="R726" s="272"/>
      <c r="S726" s="272"/>
      <c r="T726" s="272"/>
      <c r="U726" s="272"/>
      <c r="V726" s="272"/>
      <c r="W726" s="272"/>
      <c r="X726" s="272"/>
      <c r="Y726" s="272"/>
      <c r="Z726" s="272"/>
    </row>
    <row r="727" spans="1:26" ht="15.75" customHeight="1">
      <c r="A727" s="50"/>
      <c r="B727" s="50"/>
      <c r="C727" s="50"/>
      <c r="D727" s="50"/>
      <c r="E727" s="50"/>
      <c r="F727" s="50"/>
      <c r="G727" s="50"/>
      <c r="H727" s="50"/>
      <c r="I727" s="50"/>
      <c r="J727" s="50"/>
      <c r="K727" s="50"/>
      <c r="L727" s="50"/>
      <c r="M727" s="50"/>
      <c r="N727" s="50"/>
      <c r="O727" s="36"/>
      <c r="P727" s="272"/>
      <c r="Q727" s="272"/>
      <c r="R727" s="272"/>
      <c r="S727" s="272"/>
      <c r="T727" s="272"/>
      <c r="U727" s="272"/>
      <c r="V727" s="272"/>
      <c r="W727" s="272"/>
      <c r="X727" s="272"/>
      <c r="Y727" s="272"/>
      <c r="Z727" s="272"/>
    </row>
    <row r="728" spans="1:26" ht="15.75" customHeight="1">
      <c r="A728" s="50"/>
      <c r="B728" s="50"/>
      <c r="C728" s="50"/>
      <c r="D728" s="50"/>
      <c r="E728" s="50"/>
      <c r="F728" s="50"/>
      <c r="G728" s="50"/>
      <c r="H728" s="50"/>
      <c r="I728" s="50"/>
      <c r="J728" s="50"/>
      <c r="K728" s="50"/>
      <c r="L728" s="50"/>
      <c r="M728" s="50"/>
      <c r="N728" s="50"/>
      <c r="O728" s="36"/>
      <c r="P728" s="272"/>
      <c r="Q728" s="272"/>
      <c r="R728" s="272"/>
      <c r="S728" s="272"/>
      <c r="T728" s="272"/>
      <c r="U728" s="272"/>
      <c r="V728" s="272"/>
      <c r="W728" s="272"/>
      <c r="X728" s="272"/>
      <c r="Y728" s="272"/>
      <c r="Z728" s="272"/>
    </row>
    <row r="729" spans="1:26" ht="15.75" customHeight="1">
      <c r="A729" s="50"/>
      <c r="B729" s="50"/>
      <c r="C729" s="50"/>
      <c r="D729" s="50"/>
      <c r="E729" s="50"/>
      <c r="F729" s="50"/>
      <c r="G729" s="50"/>
      <c r="H729" s="50"/>
      <c r="I729" s="50"/>
      <c r="J729" s="50"/>
      <c r="K729" s="50"/>
      <c r="L729" s="50"/>
      <c r="M729" s="50"/>
      <c r="N729" s="50"/>
      <c r="O729" s="36"/>
      <c r="P729" s="272"/>
      <c r="Q729" s="272"/>
      <c r="R729" s="272"/>
      <c r="S729" s="272"/>
      <c r="T729" s="272"/>
      <c r="U729" s="272"/>
      <c r="V729" s="272"/>
      <c r="W729" s="272"/>
      <c r="X729" s="272"/>
      <c r="Y729" s="272"/>
      <c r="Z729" s="272"/>
    </row>
    <row r="730" spans="1:26" ht="15.75" customHeight="1">
      <c r="A730" s="50"/>
      <c r="B730" s="50"/>
      <c r="C730" s="50"/>
      <c r="D730" s="50"/>
      <c r="E730" s="50"/>
      <c r="F730" s="50"/>
      <c r="G730" s="50"/>
      <c r="H730" s="50"/>
      <c r="I730" s="50"/>
      <c r="J730" s="50"/>
      <c r="K730" s="50"/>
      <c r="L730" s="50"/>
      <c r="M730" s="50"/>
      <c r="N730" s="50"/>
      <c r="O730" s="36"/>
      <c r="P730" s="272"/>
      <c r="Q730" s="272"/>
      <c r="R730" s="272"/>
      <c r="S730" s="272"/>
      <c r="T730" s="272"/>
      <c r="U730" s="272"/>
      <c r="V730" s="272"/>
      <c r="W730" s="272"/>
      <c r="X730" s="272"/>
      <c r="Y730" s="272"/>
      <c r="Z730" s="272"/>
    </row>
    <row r="731" spans="1:26" ht="15.75" customHeight="1">
      <c r="A731" s="50"/>
      <c r="B731" s="50"/>
      <c r="C731" s="50"/>
      <c r="D731" s="50"/>
      <c r="E731" s="50"/>
      <c r="F731" s="50"/>
      <c r="G731" s="50"/>
      <c r="H731" s="50"/>
      <c r="I731" s="50"/>
      <c r="J731" s="50"/>
      <c r="K731" s="50"/>
      <c r="L731" s="50"/>
      <c r="M731" s="50"/>
      <c r="N731" s="50"/>
      <c r="O731" s="36"/>
      <c r="P731" s="272"/>
      <c r="Q731" s="272"/>
      <c r="R731" s="272"/>
      <c r="S731" s="272"/>
      <c r="T731" s="272"/>
      <c r="U731" s="272"/>
      <c r="V731" s="272"/>
      <c r="W731" s="272"/>
      <c r="X731" s="272"/>
      <c r="Y731" s="272"/>
      <c r="Z731" s="272"/>
    </row>
    <row r="732" spans="1:26" ht="15.75" customHeight="1">
      <c r="A732" s="50"/>
      <c r="B732" s="50"/>
      <c r="C732" s="50"/>
      <c r="D732" s="50"/>
      <c r="E732" s="50"/>
      <c r="F732" s="50"/>
      <c r="G732" s="50"/>
      <c r="H732" s="50"/>
      <c r="I732" s="50"/>
      <c r="J732" s="50"/>
      <c r="K732" s="50"/>
      <c r="L732" s="50"/>
      <c r="M732" s="50"/>
      <c r="N732" s="50"/>
      <c r="O732" s="36"/>
      <c r="P732" s="272"/>
      <c r="Q732" s="272"/>
      <c r="R732" s="272"/>
      <c r="S732" s="272"/>
      <c r="T732" s="272"/>
      <c r="U732" s="272"/>
      <c r="V732" s="272"/>
      <c r="W732" s="272"/>
      <c r="X732" s="272"/>
      <c r="Y732" s="272"/>
      <c r="Z732" s="272"/>
    </row>
    <row r="733" spans="1:26" ht="15.75" customHeight="1">
      <c r="A733" s="50"/>
      <c r="B733" s="50"/>
      <c r="C733" s="50"/>
      <c r="D733" s="50"/>
      <c r="E733" s="50"/>
      <c r="F733" s="50"/>
      <c r="G733" s="50"/>
      <c r="H733" s="50"/>
      <c r="I733" s="50"/>
      <c r="J733" s="50"/>
      <c r="K733" s="50"/>
      <c r="L733" s="50"/>
      <c r="M733" s="50"/>
      <c r="N733" s="50"/>
      <c r="O733" s="36"/>
      <c r="P733" s="272"/>
      <c r="Q733" s="272"/>
      <c r="R733" s="272"/>
      <c r="S733" s="272"/>
      <c r="T733" s="272"/>
      <c r="U733" s="272"/>
      <c r="V733" s="272"/>
      <c r="W733" s="272"/>
      <c r="X733" s="272"/>
      <c r="Y733" s="272"/>
      <c r="Z733" s="272"/>
    </row>
    <row r="734" spans="1:26" ht="15.75" customHeight="1">
      <c r="A734" s="50"/>
      <c r="B734" s="50"/>
      <c r="C734" s="50"/>
      <c r="D734" s="50"/>
      <c r="E734" s="50"/>
      <c r="F734" s="50"/>
      <c r="G734" s="50"/>
      <c r="H734" s="50"/>
      <c r="I734" s="50"/>
      <c r="J734" s="50"/>
      <c r="K734" s="50"/>
      <c r="L734" s="50"/>
      <c r="M734" s="50"/>
      <c r="N734" s="50"/>
      <c r="O734" s="36"/>
      <c r="P734" s="272"/>
      <c r="Q734" s="272"/>
      <c r="R734" s="272"/>
      <c r="S734" s="272"/>
      <c r="T734" s="272"/>
      <c r="U734" s="272"/>
      <c r="V734" s="272"/>
      <c r="W734" s="272"/>
      <c r="X734" s="272"/>
      <c r="Y734" s="272"/>
      <c r="Z734" s="272"/>
    </row>
    <row r="735" spans="1:26" ht="15.75" customHeight="1">
      <c r="A735" s="50"/>
      <c r="B735" s="50"/>
      <c r="C735" s="50"/>
      <c r="D735" s="50"/>
      <c r="E735" s="50"/>
      <c r="F735" s="50"/>
      <c r="G735" s="50"/>
      <c r="H735" s="50"/>
      <c r="I735" s="50"/>
      <c r="J735" s="50"/>
      <c r="K735" s="50"/>
      <c r="L735" s="50"/>
      <c r="M735" s="50"/>
      <c r="N735" s="50"/>
      <c r="O735" s="36"/>
      <c r="P735" s="272"/>
      <c r="Q735" s="272"/>
      <c r="R735" s="272"/>
      <c r="S735" s="272"/>
      <c r="T735" s="272"/>
      <c r="U735" s="272"/>
      <c r="V735" s="272"/>
      <c r="W735" s="272"/>
      <c r="X735" s="272"/>
      <c r="Y735" s="272"/>
      <c r="Z735" s="272"/>
    </row>
    <row r="736" spans="1:26" ht="15.75" customHeight="1">
      <c r="A736" s="50"/>
      <c r="B736" s="50"/>
      <c r="C736" s="50"/>
      <c r="D736" s="50"/>
      <c r="E736" s="50"/>
      <c r="F736" s="50"/>
      <c r="G736" s="50"/>
      <c r="H736" s="50"/>
      <c r="I736" s="50"/>
      <c r="J736" s="50"/>
      <c r="K736" s="50"/>
      <c r="L736" s="50"/>
      <c r="M736" s="50"/>
      <c r="N736" s="50"/>
      <c r="O736" s="36"/>
      <c r="P736" s="272"/>
      <c r="Q736" s="272"/>
      <c r="R736" s="272"/>
      <c r="S736" s="272"/>
      <c r="T736" s="272"/>
      <c r="U736" s="272"/>
      <c r="V736" s="272"/>
      <c r="W736" s="272"/>
      <c r="X736" s="272"/>
      <c r="Y736" s="272"/>
      <c r="Z736" s="272"/>
    </row>
    <row r="737" spans="1:26" ht="15.75" customHeight="1">
      <c r="A737" s="50"/>
      <c r="B737" s="50"/>
      <c r="C737" s="50"/>
      <c r="D737" s="50"/>
      <c r="E737" s="50"/>
      <c r="F737" s="50"/>
      <c r="G737" s="50"/>
      <c r="H737" s="50"/>
      <c r="I737" s="50"/>
      <c r="J737" s="50"/>
      <c r="K737" s="50"/>
      <c r="L737" s="50"/>
      <c r="M737" s="50"/>
      <c r="N737" s="50"/>
      <c r="O737" s="36"/>
      <c r="P737" s="272"/>
      <c r="Q737" s="272"/>
      <c r="R737" s="272"/>
      <c r="S737" s="272"/>
      <c r="T737" s="272"/>
      <c r="U737" s="272"/>
      <c r="V737" s="272"/>
      <c r="W737" s="272"/>
      <c r="X737" s="272"/>
      <c r="Y737" s="272"/>
      <c r="Z737" s="272"/>
    </row>
    <row r="738" spans="1:26" ht="15.75" customHeight="1">
      <c r="A738" s="50"/>
      <c r="B738" s="50"/>
      <c r="C738" s="50"/>
      <c r="D738" s="50"/>
      <c r="E738" s="50"/>
      <c r="F738" s="50"/>
      <c r="G738" s="50"/>
      <c r="H738" s="50"/>
      <c r="I738" s="50"/>
      <c r="J738" s="50"/>
      <c r="K738" s="50"/>
      <c r="L738" s="50"/>
      <c r="M738" s="50"/>
      <c r="N738" s="50"/>
      <c r="O738" s="36"/>
      <c r="P738" s="272"/>
      <c r="Q738" s="272"/>
      <c r="R738" s="272"/>
      <c r="S738" s="272"/>
      <c r="T738" s="272"/>
      <c r="U738" s="272"/>
      <c r="V738" s="272"/>
      <c r="W738" s="272"/>
      <c r="X738" s="272"/>
      <c r="Y738" s="272"/>
      <c r="Z738" s="272"/>
    </row>
    <row r="739" spans="1:26" ht="15.75" customHeight="1">
      <c r="A739" s="50"/>
      <c r="B739" s="50"/>
      <c r="C739" s="50"/>
      <c r="D739" s="50"/>
      <c r="E739" s="50"/>
      <c r="F739" s="50"/>
      <c r="G739" s="50"/>
      <c r="H739" s="50"/>
      <c r="I739" s="50"/>
      <c r="J739" s="50"/>
      <c r="K739" s="50"/>
      <c r="L739" s="50"/>
      <c r="M739" s="50"/>
      <c r="N739" s="50"/>
      <c r="O739" s="36"/>
      <c r="P739" s="272"/>
      <c r="Q739" s="272"/>
      <c r="R739" s="272"/>
      <c r="S739" s="272"/>
      <c r="T739" s="272"/>
      <c r="U739" s="272"/>
      <c r="V739" s="272"/>
      <c r="W739" s="272"/>
      <c r="X739" s="272"/>
      <c r="Y739" s="272"/>
      <c r="Z739" s="272"/>
    </row>
    <row r="740" spans="1:26" ht="15.75" customHeight="1">
      <c r="A740" s="50"/>
      <c r="B740" s="50"/>
      <c r="C740" s="50"/>
      <c r="D740" s="50"/>
      <c r="E740" s="50"/>
      <c r="F740" s="50"/>
      <c r="G740" s="50"/>
      <c r="H740" s="50"/>
      <c r="I740" s="50"/>
      <c r="J740" s="50"/>
      <c r="K740" s="50"/>
      <c r="L740" s="50"/>
      <c r="M740" s="50"/>
      <c r="N740" s="50"/>
      <c r="O740" s="36"/>
      <c r="P740" s="272"/>
      <c r="Q740" s="272"/>
      <c r="R740" s="272"/>
      <c r="S740" s="272"/>
      <c r="T740" s="272"/>
      <c r="U740" s="272"/>
      <c r="V740" s="272"/>
      <c r="W740" s="272"/>
      <c r="X740" s="272"/>
      <c r="Y740" s="272"/>
      <c r="Z740" s="272"/>
    </row>
    <row r="741" spans="1:26" ht="15.75" customHeight="1">
      <c r="A741" s="50"/>
      <c r="B741" s="50"/>
      <c r="C741" s="50"/>
      <c r="D741" s="50"/>
      <c r="E741" s="50"/>
      <c r="F741" s="50"/>
      <c r="G741" s="50"/>
      <c r="H741" s="50"/>
      <c r="I741" s="50"/>
      <c r="J741" s="50"/>
      <c r="K741" s="50"/>
      <c r="L741" s="50"/>
      <c r="M741" s="50"/>
      <c r="N741" s="50"/>
      <c r="O741" s="36"/>
      <c r="P741" s="272"/>
      <c r="Q741" s="272"/>
      <c r="R741" s="272"/>
      <c r="S741" s="272"/>
      <c r="T741" s="272"/>
      <c r="U741" s="272"/>
      <c r="V741" s="272"/>
      <c r="W741" s="272"/>
      <c r="X741" s="272"/>
      <c r="Y741" s="272"/>
      <c r="Z741" s="272"/>
    </row>
    <row r="742" spans="1:26" ht="15.75" customHeight="1">
      <c r="A742" s="50"/>
      <c r="B742" s="50"/>
      <c r="C742" s="50"/>
      <c r="D742" s="50"/>
      <c r="E742" s="50"/>
      <c r="F742" s="50"/>
      <c r="G742" s="50"/>
      <c r="H742" s="50"/>
      <c r="I742" s="50"/>
      <c r="J742" s="50"/>
      <c r="K742" s="50"/>
      <c r="L742" s="50"/>
      <c r="M742" s="50"/>
      <c r="N742" s="50"/>
      <c r="O742" s="36"/>
      <c r="P742" s="272"/>
      <c r="Q742" s="272"/>
      <c r="R742" s="272"/>
      <c r="S742" s="272"/>
      <c r="T742" s="272"/>
      <c r="U742" s="272"/>
      <c r="V742" s="272"/>
      <c r="W742" s="272"/>
      <c r="X742" s="272"/>
      <c r="Y742" s="272"/>
      <c r="Z742" s="272"/>
    </row>
    <row r="743" spans="1:26" ht="15.75" customHeight="1">
      <c r="A743" s="50"/>
      <c r="B743" s="50"/>
      <c r="C743" s="50"/>
      <c r="D743" s="50"/>
      <c r="E743" s="50"/>
      <c r="F743" s="50"/>
      <c r="G743" s="50"/>
      <c r="H743" s="50"/>
      <c r="I743" s="50"/>
      <c r="J743" s="50"/>
      <c r="K743" s="50"/>
      <c r="L743" s="50"/>
      <c r="M743" s="50"/>
      <c r="N743" s="50"/>
      <c r="O743" s="36"/>
      <c r="P743" s="272"/>
      <c r="Q743" s="272"/>
      <c r="R743" s="272"/>
      <c r="S743" s="272"/>
      <c r="T743" s="272"/>
      <c r="U743" s="272"/>
      <c r="V743" s="272"/>
      <c r="W743" s="272"/>
      <c r="X743" s="272"/>
      <c r="Y743" s="272"/>
      <c r="Z743" s="272"/>
    </row>
    <row r="744" spans="1:26" ht="15.75" customHeight="1">
      <c r="A744" s="50"/>
      <c r="B744" s="50"/>
      <c r="C744" s="50"/>
      <c r="D744" s="50"/>
      <c r="E744" s="50"/>
      <c r="F744" s="50"/>
      <c r="G744" s="50"/>
      <c r="H744" s="50"/>
      <c r="I744" s="50"/>
      <c r="J744" s="50"/>
      <c r="K744" s="50"/>
      <c r="L744" s="50"/>
      <c r="M744" s="50"/>
      <c r="N744" s="50"/>
      <c r="O744" s="36"/>
      <c r="P744" s="272"/>
      <c r="Q744" s="272"/>
      <c r="R744" s="272"/>
      <c r="S744" s="272"/>
      <c r="T744" s="272"/>
      <c r="U744" s="272"/>
      <c r="V744" s="272"/>
      <c r="W744" s="272"/>
      <c r="X744" s="272"/>
      <c r="Y744" s="272"/>
      <c r="Z744" s="272"/>
    </row>
    <row r="745" spans="1:26" ht="15.75" customHeight="1">
      <c r="A745" s="50"/>
      <c r="B745" s="50"/>
      <c r="C745" s="50"/>
      <c r="D745" s="50"/>
      <c r="E745" s="50"/>
      <c r="F745" s="50"/>
      <c r="G745" s="50"/>
      <c r="H745" s="50"/>
      <c r="I745" s="50"/>
      <c r="J745" s="50"/>
      <c r="K745" s="50"/>
      <c r="L745" s="50"/>
      <c r="M745" s="50"/>
      <c r="N745" s="50"/>
      <c r="O745" s="36"/>
      <c r="P745" s="272"/>
      <c r="Q745" s="272"/>
      <c r="R745" s="272"/>
      <c r="S745" s="272"/>
      <c r="T745" s="272"/>
      <c r="U745" s="272"/>
      <c r="V745" s="272"/>
      <c r="W745" s="272"/>
      <c r="X745" s="272"/>
      <c r="Y745" s="272"/>
      <c r="Z745" s="272"/>
    </row>
    <row r="746" spans="1:26" ht="15.75" customHeight="1">
      <c r="A746" s="50"/>
      <c r="B746" s="50"/>
      <c r="C746" s="50"/>
      <c r="D746" s="50"/>
      <c r="E746" s="50"/>
      <c r="F746" s="50"/>
      <c r="G746" s="50"/>
      <c r="H746" s="50"/>
      <c r="I746" s="50"/>
      <c r="J746" s="50"/>
      <c r="K746" s="50"/>
      <c r="L746" s="50"/>
      <c r="M746" s="50"/>
      <c r="N746" s="50"/>
      <c r="O746" s="36"/>
      <c r="P746" s="272"/>
      <c r="Q746" s="272"/>
      <c r="R746" s="272"/>
      <c r="S746" s="272"/>
      <c r="T746" s="272"/>
      <c r="U746" s="272"/>
      <c r="V746" s="272"/>
      <c r="W746" s="272"/>
      <c r="X746" s="272"/>
      <c r="Y746" s="272"/>
      <c r="Z746" s="272"/>
    </row>
    <row r="747" spans="1:26" ht="15.75" customHeight="1">
      <c r="A747" s="50"/>
      <c r="B747" s="50"/>
      <c r="C747" s="50"/>
      <c r="D747" s="50"/>
      <c r="E747" s="50"/>
      <c r="F747" s="50"/>
      <c r="G747" s="50"/>
      <c r="H747" s="50"/>
      <c r="I747" s="50"/>
      <c r="J747" s="50"/>
      <c r="K747" s="50"/>
      <c r="L747" s="50"/>
      <c r="M747" s="50"/>
      <c r="N747" s="50"/>
      <c r="O747" s="36"/>
      <c r="P747" s="272"/>
      <c r="Q747" s="272"/>
      <c r="R747" s="272"/>
      <c r="S747" s="272"/>
      <c r="T747" s="272"/>
      <c r="U747" s="272"/>
      <c r="V747" s="272"/>
      <c r="W747" s="272"/>
      <c r="X747" s="272"/>
      <c r="Y747" s="272"/>
      <c r="Z747" s="272"/>
    </row>
    <row r="748" spans="1:26" ht="15.75" customHeight="1">
      <c r="A748" s="50"/>
      <c r="B748" s="50"/>
      <c r="C748" s="50"/>
      <c r="D748" s="50"/>
      <c r="E748" s="50"/>
      <c r="F748" s="50"/>
      <c r="G748" s="50"/>
      <c r="H748" s="50"/>
      <c r="I748" s="50"/>
      <c r="J748" s="50"/>
      <c r="K748" s="50"/>
      <c r="L748" s="50"/>
      <c r="M748" s="50"/>
      <c r="N748" s="50"/>
      <c r="O748" s="36"/>
      <c r="P748" s="272"/>
      <c r="Q748" s="272"/>
      <c r="R748" s="272"/>
      <c r="S748" s="272"/>
      <c r="T748" s="272"/>
      <c r="U748" s="272"/>
      <c r="V748" s="272"/>
      <c r="W748" s="272"/>
      <c r="X748" s="272"/>
      <c r="Y748" s="272"/>
      <c r="Z748" s="272"/>
    </row>
    <row r="749" spans="1:26" ht="15.75" customHeight="1">
      <c r="A749" s="50"/>
      <c r="B749" s="50"/>
      <c r="C749" s="50"/>
      <c r="D749" s="50"/>
      <c r="E749" s="50"/>
      <c r="F749" s="50"/>
      <c r="G749" s="50"/>
      <c r="H749" s="50"/>
      <c r="I749" s="50"/>
      <c r="J749" s="50"/>
      <c r="K749" s="50"/>
      <c r="L749" s="50"/>
      <c r="M749" s="50"/>
      <c r="N749" s="50"/>
      <c r="O749" s="36"/>
      <c r="P749" s="272"/>
      <c r="Q749" s="272"/>
      <c r="R749" s="272"/>
      <c r="S749" s="272"/>
      <c r="T749" s="272"/>
      <c r="U749" s="272"/>
      <c r="V749" s="272"/>
      <c r="W749" s="272"/>
      <c r="X749" s="272"/>
      <c r="Y749" s="272"/>
      <c r="Z749" s="272"/>
    </row>
    <row r="750" spans="1:26" ht="15.75" customHeight="1">
      <c r="A750" s="50"/>
      <c r="B750" s="50"/>
      <c r="C750" s="50"/>
      <c r="D750" s="50"/>
      <c r="E750" s="50"/>
      <c r="F750" s="50"/>
      <c r="G750" s="50"/>
      <c r="H750" s="50"/>
      <c r="I750" s="50"/>
      <c r="J750" s="50"/>
      <c r="K750" s="50"/>
      <c r="L750" s="50"/>
      <c r="M750" s="50"/>
      <c r="N750" s="50"/>
      <c r="O750" s="36"/>
      <c r="P750" s="272"/>
      <c r="Q750" s="272"/>
      <c r="R750" s="272"/>
      <c r="S750" s="272"/>
      <c r="T750" s="272"/>
      <c r="U750" s="272"/>
      <c r="V750" s="272"/>
      <c r="W750" s="272"/>
      <c r="X750" s="272"/>
      <c r="Y750" s="272"/>
      <c r="Z750" s="272"/>
    </row>
    <row r="751" spans="1:26" ht="15.75" customHeight="1">
      <c r="A751" s="50"/>
      <c r="B751" s="50"/>
      <c r="C751" s="50"/>
      <c r="D751" s="50"/>
      <c r="E751" s="50"/>
      <c r="F751" s="50"/>
      <c r="G751" s="50"/>
      <c r="H751" s="50"/>
      <c r="I751" s="50"/>
      <c r="J751" s="50"/>
      <c r="K751" s="50"/>
      <c r="L751" s="50"/>
      <c r="M751" s="50"/>
      <c r="N751" s="50"/>
      <c r="O751" s="36"/>
      <c r="P751" s="272"/>
      <c r="Q751" s="272"/>
      <c r="R751" s="272"/>
      <c r="S751" s="272"/>
      <c r="T751" s="272"/>
      <c r="U751" s="272"/>
      <c r="V751" s="272"/>
      <c r="W751" s="272"/>
      <c r="X751" s="272"/>
      <c r="Y751" s="272"/>
      <c r="Z751" s="272"/>
    </row>
    <row r="752" spans="1:26" ht="15.75" customHeight="1">
      <c r="A752" s="50"/>
      <c r="B752" s="50"/>
      <c r="C752" s="50"/>
      <c r="D752" s="50"/>
      <c r="E752" s="50"/>
      <c r="F752" s="50"/>
      <c r="G752" s="50"/>
      <c r="H752" s="50"/>
      <c r="I752" s="50"/>
      <c r="J752" s="50"/>
      <c r="K752" s="50"/>
      <c r="L752" s="50"/>
      <c r="M752" s="50"/>
      <c r="N752" s="50"/>
      <c r="O752" s="36"/>
      <c r="P752" s="272"/>
      <c r="Q752" s="272"/>
      <c r="R752" s="272"/>
      <c r="S752" s="272"/>
      <c r="T752" s="272"/>
      <c r="U752" s="272"/>
      <c r="V752" s="272"/>
      <c r="W752" s="272"/>
      <c r="X752" s="272"/>
      <c r="Y752" s="272"/>
      <c r="Z752" s="272"/>
    </row>
    <row r="753" spans="1:26" ht="15.75" customHeight="1">
      <c r="A753" s="50"/>
      <c r="B753" s="50"/>
      <c r="C753" s="50"/>
      <c r="D753" s="50"/>
      <c r="E753" s="50"/>
      <c r="F753" s="50"/>
      <c r="G753" s="50"/>
      <c r="H753" s="50"/>
      <c r="I753" s="50"/>
      <c r="J753" s="50"/>
      <c r="K753" s="50"/>
      <c r="L753" s="50"/>
      <c r="M753" s="50"/>
      <c r="N753" s="50"/>
      <c r="O753" s="36"/>
      <c r="P753" s="272"/>
      <c r="Q753" s="272"/>
      <c r="R753" s="272"/>
      <c r="S753" s="272"/>
      <c r="T753" s="272"/>
      <c r="U753" s="272"/>
      <c r="V753" s="272"/>
      <c r="W753" s="272"/>
      <c r="X753" s="272"/>
      <c r="Y753" s="272"/>
      <c r="Z753" s="272"/>
    </row>
    <row r="754" spans="1:26" ht="15.75" customHeight="1">
      <c r="A754" s="50"/>
      <c r="B754" s="50"/>
      <c r="C754" s="50"/>
      <c r="D754" s="50"/>
      <c r="E754" s="50"/>
      <c r="F754" s="50"/>
      <c r="G754" s="50"/>
      <c r="H754" s="50"/>
      <c r="I754" s="50"/>
      <c r="J754" s="50"/>
      <c r="K754" s="50"/>
      <c r="L754" s="50"/>
      <c r="M754" s="50"/>
      <c r="N754" s="50"/>
      <c r="O754" s="36"/>
      <c r="P754" s="272"/>
      <c r="Q754" s="272"/>
      <c r="R754" s="272"/>
      <c r="S754" s="272"/>
      <c r="T754" s="272"/>
      <c r="U754" s="272"/>
      <c r="V754" s="272"/>
      <c r="W754" s="272"/>
      <c r="X754" s="272"/>
      <c r="Y754" s="272"/>
      <c r="Z754" s="272"/>
    </row>
    <row r="755" spans="1:26" ht="15.75" customHeight="1">
      <c r="A755" s="50"/>
      <c r="B755" s="50"/>
      <c r="C755" s="50"/>
      <c r="D755" s="50"/>
      <c r="E755" s="50"/>
      <c r="F755" s="50"/>
      <c r="G755" s="50"/>
      <c r="H755" s="50"/>
      <c r="I755" s="50"/>
      <c r="J755" s="50"/>
      <c r="K755" s="50"/>
      <c r="L755" s="50"/>
      <c r="M755" s="50"/>
      <c r="N755" s="50"/>
      <c r="O755" s="36"/>
      <c r="P755" s="272"/>
      <c r="Q755" s="272"/>
      <c r="R755" s="272"/>
      <c r="S755" s="272"/>
      <c r="T755" s="272"/>
      <c r="U755" s="272"/>
      <c r="V755" s="272"/>
      <c r="W755" s="272"/>
      <c r="X755" s="272"/>
      <c r="Y755" s="272"/>
      <c r="Z755" s="272"/>
    </row>
    <row r="756" spans="1:26" ht="15.75" customHeight="1">
      <c r="A756" s="50"/>
      <c r="B756" s="50"/>
      <c r="C756" s="50"/>
      <c r="D756" s="50"/>
      <c r="E756" s="50"/>
      <c r="F756" s="50"/>
      <c r="G756" s="50"/>
      <c r="H756" s="50"/>
      <c r="I756" s="50"/>
      <c r="J756" s="50"/>
      <c r="K756" s="50"/>
      <c r="L756" s="50"/>
      <c r="M756" s="50"/>
      <c r="N756" s="50"/>
      <c r="O756" s="36"/>
      <c r="P756" s="272"/>
      <c r="Q756" s="272"/>
      <c r="R756" s="272"/>
      <c r="S756" s="272"/>
      <c r="T756" s="272"/>
      <c r="U756" s="272"/>
      <c r="V756" s="272"/>
      <c r="W756" s="272"/>
      <c r="X756" s="272"/>
      <c r="Y756" s="272"/>
      <c r="Z756" s="272"/>
    </row>
    <row r="757" spans="1:26" ht="15.75" customHeight="1">
      <c r="A757" s="50"/>
      <c r="B757" s="50"/>
      <c r="C757" s="50"/>
      <c r="D757" s="50"/>
      <c r="E757" s="50"/>
      <c r="F757" s="50"/>
      <c r="G757" s="50"/>
      <c r="H757" s="50"/>
      <c r="I757" s="50"/>
      <c r="J757" s="50"/>
      <c r="K757" s="50"/>
      <c r="L757" s="50"/>
      <c r="M757" s="50"/>
      <c r="N757" s="50"/>
      <c r="O757" s="36"/>
      <c r="P757" s="272"/>
      <c r="Q757" s="272"/>
      <c r="R757" s="272"/>
      <c r="S757" s="272"/>
      <c r="T757" s="272"/>
      <c r="U757" s="272"/>
      <c r="V757" s="272"/>
      <c r="W757" s="272"/>
      <c r="X757" s="272"/>
      <c r="Y757" s="272"/>
      <c r="Z757" s="272"/>
    </row>
    <row r="758" spans="1:26" ht="15.75" customHeight="1">
      <c r="A758" s="50"/>
      <c r="B758" s="50"/>
      <c r="C758" s="50"/>
      <c r="D758" s="50"/>
      <c r="E758" s="50"/>
      <c r="F758" s="50"/>
      <c r="G758" s="50"/>
      <c r="H758" s="50"/>
      <c r="I758" s="50"/>
      <c r="J758" s="50"/>
      <c r="K758" s="50"/>
      <c r="L758" s="50"/>
      <c r="M758" s="50"/>
      <c r="N758" s="50"/>
      <c r="O758" s="36"/>
      <c r="P758" s="272"/>
      <c r="Q758" s="272"/>
      <c r="R758" s="272"/>
      <c r="S758" s="272"/>
      <c r="T758" s="272"/>
      <c r="U758" s="272"/>
      <c r="V758" s="272"/>
      <c r="W758" s="272"/>
      <c r="X758" s="272"/>
      <c r="Y758" s="272"/>
      <c r="Z758" s="272"/>
    </row>
    <row r="759" spans="1:26" ht="15.75" customHeight="1">
      <c r="A759" s="50"/>
      <c r="B759" s="50"/>
      <c r="C759" s="50"/>
      <c r="D759" s="50"/>
      <c r="E759" s="50"/>
      <c r="F759" s="50"/>
      <c r="G759" s="50"/>
      <c r="H759" s="50"/>
      <c r="I759" s="50"/>
      <c r="J759" s="50"/>
      <c r="K759" s="50"/>
      <c r="L759" s="50"/>
      <c r="M759" s="50"/>
      <c r="N759" s="50"/>
      <c r="O759" s="36"/>
      <c r="P759" s="272"/>
      <c r="Q759" s="272"/>
      <c r="R759" s="272"/>
      <c r="S759" s="272"/>
      <c r="T759" s="272"/>
      <c r="U759" s="272"/>
      <c r="V759" s="272"/>
      <c r="W759" s="272"/>
      <c r="X759" s="272"/>
      <c r="Y759" s="272"/>
      <c r="Z759" s="272"/>
    </row>
    <row r="760" spans="1:26" ht="15.75" customHeight="1">
      <c r="A760" s="50"/>
      <c r="B760" s="50"/>
      <c r="C760" s="50"/>
      <c r="D760" s="50"/>
      <c r="E760" s="50"/>
      <c r="F760" s="50"/>
      <c r="G760" s="50"/>
      <c r="H760" s="50"/>
      <c r="I760" s="50"/>
      <c r="J760" s="50"/>
      <c r="K760" s="50"/>
      <c r="L760" s="50"/>
      <c r="M760" s="50"/>
      <c r="N760" s="50"/>
      <c r="O760" s="36"/>
      <c r="P760" s="272"/>
      <c r="Q760" s="272"/>
      <c r="R760" s="272"/>
      <c r="S760" s="272"/>
      <c r="T760" s="272"/>
      <c r="U760" s="272"/>
      <c r="V760" s="272"/>
      <c r="W760" s="272"/>
      <c r="X760" s="272"/>
      <c r="Y760" s="272"/>
      <c r="Z760" s="272"/>
    </row>
    <row r="761" spans="1:26" ht="15.75" customHeight="1">
      <c r="A761" s="50"/>
      <c r="B761" s="50"/>
      <c r="C761" s="50"/>
      <c r="D761" s="50"/>
      <c r="E761" s="50"/>
      <c r="F761" s="50"/>
      <c r="G761" s="50"/>
      <c r="H761" s="50"/>
      <c r="I761" s="50"/>
      <c r="J761" s="50"/>
      <c r="K761" s="50"/>
      <c r="L761" s="50"/>
      <c r="M761" s="50"/>
      <c r="N761" s="50"/>
      <c r="O761" s="36"/>
      <c r="P761" s="272"/>
      <c r="Q761" s="272"/>
      <c r="R761" s="272"/>
      <c r="S761" s="272"/>
      <c r="T761" s="272"/>
      <c r="U761" s="272"/>
      <c r="V761" s="272"/>
      <c r="W761" s="272"/>
      <c r="X761" s="272"/>
      <c r="Y761" s="272"/>
      <c r="Z761" s="272"/>
    </row>
    <row r="762" spans="1:26" ht="15.75" customHeight="1">
      <c r="A762" s="50"/>
      <c r="B762" s="50"/>
      <c r="C762" s="50"/>
      <c r="D762" s="50"/>
      <c r="E762" s="50"/>
      <c r="F762" s="50"/>
      <c r="G762" s="50"/>
      <c r="H762" s="50"/>
      <c r="I762" s="50"/>
      <c r="J762" s="50"/>
      <c r="K762" s="50"/>
      <c r="L762" s="50"/>
      <c r="M762" s="50"/>
      <c r="N762" s="50"/>
      <c r="O762" s="36"/>
      <c r="P762" s="272"/>
      <c r="Q762" s="272"/>
      <c r="R762" s="272"/>
      <c r="S762" s="272"/>
      <c r="T762" s="272"/>
      <c r="U762" s="272"/>
      <c r="V762" s="272"/>
      <c r="W762" s="272"/>
      <c r="X762" s="272"/>
      <c r="Y762" s="272"/>
      <c r="Z762" s="272"/>
    </row>
    <row r="763" spans="1:26" ht="15.75" customHeight="1">
      <c r="A763" s="50"/>
      <c r="B763" s="50"/>
      <c r="C763" s="50"/>
      <c r="D763" s="50"/>
      <c r="E763" s="50"/>
      <c r="F763" s="50"/>
      <c r="G763" s="50"/>
      <c r="H763" s="50"/>
      <c r="I763" s="50"/>
      <c r="J763" s="50"/>
      <c r="K763" s="50"/>
      <c r="L763" s="50"/>
      <c r="M763" s="50"/>
      <c r="N763" s="50"/>
      <c r="O763" s="36"/>
      <c r="P763" s="272"/>
      <c r="Q763" s="272"/>
      <c r="R763" s="272"/>
      <c r="S763" s="272"/>
      <c r="T763" s="272"/>
      <c r="U763" s="272"/>
      <c r="V763" s="272"/>
      <c r="W763" s="272"/>
      <c r="X763" s="272"/>
      <c r="Y763" s="272"/>
      <c r="Z763" s="272"/>
    </row>
    <row r="764" spans="1:26" ht="15.75" customHeight="1">
      <c r="A764" s="50"/>
      <c r="B764" s="50"/>
      <c r="C764" s="50"/>
      <c r="D764" s="50"/>
      <c r="E764" s="50"/>
      <c r="F764" s="50"/>
      <c r="G764" s="50"/>
      <c r="H764" s="50"/>
      <c r="I764" s="50"/>
      <c r="J764" s="50"/>
      <c r="K764" s="50"/>
      <c r="L764" s="50"/>
      <c r="M764" s="50"/>
      <c r="N764" s="50"/>
      <c r="O764" s="36"/>
      <c r="P764" s="272"/>
      <c r="Q764" s="272"/>
      <c r="R764" s="272"/>
      <c r="S764" s="272"/>
      <c r="T764" s="272"/>
      <c r="U764" s="272"/>
      <c r="V764" s="272"/>
      <c r="W764" s="272"/>
      <c r="X764" s="272"/>
      <c r="Y764" s="272"/>
      <c r="Z764" s="272"/>
    </row>
    <row r="765" spans="1:26" ht="15.75" customHeight="1">
      <c r="A765" s="50"/>
      <c r="B765" s="50"/>
      <c r="C765" s="50"/>
      <c r="D765" s="50"/>
      <c r="E765" s="50"/>
      <c r="F765" s="50"/>
      <c r="G765" s="50"/>
      <c r="H765" s="50"/>
      <c r="I765" s="50"/>
      <c r="J765" s="50"/>
      <c r="K765" s="50"/>
      <c r="L765" s="50"/>
      <c r="M765" s="50"/>
      <c r="N765" s="50"/>
      <c r="O765" s="36"/>
      <c r="P765" s="272"/>
      <c r="Q765" s="272"/>
      <c r="R765" s="272"/>
      <c r="S765" s="272"/>
      <c r="T765" s="272"/>
      <c r="U765" s="272"/>
      <c r="V765" s="272"/>
      <c r="W765" s="272"/>
      <c r="X765" s="272"/>
      <c r="Y765" s="272"/>
      <c r="Z765" s="272"/>
    </row>
    <row r="766" spans="1:26" ht="15.75" customHeight="1">
      <c r="A766" s="50"/>
      <c r="B766" s="50"/>
      <c r="C766" s="50"/>
      <c r="D766" s="50"/>
      <c r="E766" s="50"/>
      <c r="F766" s="50"/>
      <c r="G766" s="50"/>
      <c r="H766" s="50"/>
      <c r="I766" s="50"/>
      <c r="J766" s="50"/>
      <c r="K766" s="50"/>
      <c r="L766" s="50"/>
      <c r="M766" s="50"/>
      <c r="N766" s="50"/>
      <c r="O766" s="36"/>
      <c r="P766" s="272"/>
      <c r="Q766" s="272"/>
      <c r="R766" s="272"/>
      <c r="S766" s="272"/>
      <c r="T766" s="272"/>
      <c r="U766" s="272"/>
      <c r="V766" s="272"/>
      <c r="W766" s="272"/>
      <c r="X766" s="272"/>
      <c r="Y766" s="272"/>
      <c r="Z766" s="272"/>
    </row>
    <row r="767" spans="1:26" ht="15.75" customHeight="1">
      <c r="A767" s="50"/>
      <c r="B767" s="50"/>
      <c r="C767" s="50"/>
      <c r="D767" s="50"/>
      <c r="E767" s="50"/>
      <c r="F767" s="50"/>
      <c r="G767" s="50"/>
      <c r="H767" s="50"/>
      <c r="I767" s="50"/>
      <c r="J767" s="50"/>
      <c r="K767" s="50"/>
      <c r="L767" s="50"/>
      <c r="M767" s="50"/>
      <c r="N767" s="50"/>
      <c r="O767" s="36"/>
      <c r="P767" s="272"/>
      <c r="Q767" s="272"/>
      <c r="R767" s="272"/>
      <c r="S767" s="272"/>
      <c r="T767" s="272"/>
      <c r="U767" s="272"/>
      <c r="V767" s="272"/>
      <c r="W767" s="272"/>
      <c r="X767" s="272"/>
      <c r="Y767" s="272"/>
      <c r="Z767" s="272"/>
    </row>
    <row r="768" spans="1:26" ht="15.75" customHeight="1">
      <c r="A768" s="50"/>
      <c r="B768" s="50"/>
      <c r="C768" s="50"/>
      <c r="D768" s="50"/>
      <c r="E768" s="50"/>
      <c r="F768" s="50"/>
      <c r="G768" s="50"/>
      <c r="H768" s="50"/>
      <c r="I768" s="50"/>
      <c r="J768" s="50"/>
      <c r="K768" s="50"/>
      <c r="L768" s="50"/>
      <c r="M768" s="50"/>
      <c r="N768" s="50"/>
      <c r="O768" s="36"/>
      <c r="P768" s="272"/>
      <c r="Q768" s="272"/>
      <c r="R768" s="272"/>
      <c r="S768" s="272"/>
      <c r="T768" s="272"/>
      <c r="U768" s="272"/>
      <c r="V768" s="272"/>
      <c r="W768" s="272"/>
      <c r="X768" s="272"/>
      <c r="Y768" s="272"/>
      <c r="Z768" s="272"/>
    </row>
    <row r="769" spans="1:26" ht="15.75" customHeight="1">
      <c r="A769" s="50"/>
      <c r="B769" s="50"/>
      <c r="C769" s="50"/>
      <c r="D769" s="50"/>
      <c r="E769" s="50"/>
      <c r="F769" s="50"/>
      <c r="G769" s="50"/>
      <c r="H769" s="50"/>
      <c r="I769" s="50"/>
      <c r="J769" s="50"/>
      <c r="K769" s="50"/>
      <c r="L769" s="50"/>
      <c r="M769" s="50"/>
      <c r="N769" s="50"/>
      <c r="O769" s="36"/>
      <c r="P769" s="272"/>
      <c r="Q769" s="272"/>
      <c r="R769" s="272"/>
      <c r="S769" s="272"/>
      <c r="T769" s="272"/>
      <c r="U769" s="272"/>
      <c r="V769" s="272"/>
      <c r="W769" s="272"/>
      <c r="X769" s="272"/>
      <c r="Y769" s="272"/>
      <c r="Z769" s="272"/>
    </row>
    <row r="770" spans="1:26" ht="15.75" customHeight="1">
      <c r="A770" s="50"/>
      <c r="B770" s="50"/>
      <c r="C770" s="50"/>
      <c r="D770" s="50"/>
      <c r="E770" s="50"/>
      <c r="F770" s="50"/>
      <c r="G770" s="50"/>
      <c r="H770" s="50"/>
      <c r="I770" s="50"/>
      <c r="J770" s="50"/>
      <c r="K770" s="50"/>
      <c r="L770" s="50"/>
      <c r="M770" s="50"/>
      <c r="N770" s="50"/>
      <c r="O770" s="36"/>
      <c r="P770" s="272"/>
      <c r="Q770" s="272"/>
      <c r="R770" s="272"/>
      <c r="S770" s="272"/>
      <c r="T770" s="272"/>
      <c r="U770" s="272"/>
      <c r="V770" s="272"/>
      <c r="W770" s="272"/>
      <c r="X770" s="272"/>
      <c r="Y770" s="272"/>
      <c r="Z770" s="272"/>
    </row>
    <row r="771" spans="1:26" ht="15.75" customHeight="1">
      <c r="A771" s="50"/>
      <c r="B771" s="50"/>
      <c r="C771" s="50"/>
      <c r="D771" s="50"/>
      <c r="E771" s="50"/>
      <c r="F771" s="50"/>
      <c r="G771" s="50"/>
      <c r="H771" s="50"/>
      <c r="I771" s="50"/>
      <c r="J771" s="50"/>
      <c r="K771" s="50"/>
      <c r="L771" s="50"/>
      <c r="M771" s="50"/>
      <c r="N771" s="50"/>
      <c r="O771" s="36"/>
      <c r="P771" s="272"/>
      <c r="Q771" s="272"/>
      <c r="R771" s="272"/>
      <c r="S771" s="272"/>
      <c r="T771" s="272"/>
      <c r="U771" s="272"/>
      <c r="V771" s="272"/>
      <c r="W771" s="272"/>
      <c r="X771" s="272"/>
      <c r="Y771" s="272"/>
      <c r="Z771" s="272"/>
    </row>
    <row r="772" spans="1:26" ht="15.75" customHeight="1">
      <c r="A772" s="50"/>
      <c r="B772" s="50"/>
      <c r="C772" s="50"/>
      <c r="D772" s="50"/>
      <c r="E772" s="50"/>
      <c r="F772" s="50"/>
      <c r="G772" s="50"/>
      <c r="H772" s="50"/>
      <c r="I772" s="50"/>
      <c r="J772" s="50"/>
      <c r="K772" s="50"/>
      <c r="L772" s="50"/>
      <c r="M772" s="50"/>
      <c r="N772" s="50"/>
      <c r="O772" s="36"/>
      <c r="P772" s="272"/>
      <c r="Q772" s="272"/>
      <c r="R772" s="272"/>
      <c r="S772" s="272"/>
      <c r="T772" s="272"/>
      <c r="U772" s="272"/>
      <c r="V772" s="272"/>
      <c r="W772" s="272"/>
      <c r="X772" s="272"/>
      <c r="Y772" s="272"/>
      <c r="Z772" s="272"/>
    </row>
    <row r="773" spans="1:26" ht="15.75" customHeight="1">
      <c r="A773" s="50"/>
      <c r="B773" s="50"/>
      <c r="C773" s="50"/>
      <c r="D773" s="50"/>
      <c r="E773" s="50"/>
      <c r="F773" s="50"/>
      <c r="G773" s="50"/>
      <c r="H773" s="50"/>
      <c r="I773" s="50"/>
      <c r="J773" s="50"/>
      <c r="K773" s="50"/>
      <c r="L773" s="50"/>
      <c r="M773" s="50"/>
      <c r="N773" s="50"/>
      <c r="O773" s="36"/>
      <c r="P773" s="272"/>
      <c r="Q773" s="272"/>
      <c r="R773" s="272"/>
      <c r="S773" s="272"/>
      <c r="T773" s="272"/>
      <c r="U773" s="272"/>
      <c r="V773" s="272"/>
      <c r="W773" s="272"/>
      <c r="X773" s="272"/>
      <c r="Y773" s="272"/>
      <c r="Z773" s="272"/>
    </row>
    <row r="774" spans="1:26" ht="15.75" customHeight="1">
      <c r="A774" s="50"/>
      <c r="B774" s="50"/>
      <c r="C774" s="50"/>
      <c r="D774" s="50"/>
      <c r="E774" s="50"/>
      <c r="F774" s="50"/>
      <c r="G774" s="50"/>
      <c r="H774" s="50"/>
      <c r="I774" s="50"/>
      <c r="J774" s="50"/>
      <c r="K774" s="50"/>
      <c r="L774" s="50"/>
      <c r="M774" s="50"/>
      <c r="N774" s="50"/>
      <c r="O774" s="36"/>
      <c r="P774" s="272"/>
      <c r="Q774" s="272"/>
      <c r="R774" s="272"/>
      <c r="S774" s="272"/>
      <c r="T774" s="272"/>
      <c r="U774" s="272"/>
      <c r="V774" s="272"/>
      <c r="W774" s="272"/>
      <c r="X774" s="272"/>
      <c r="Y774" s="272"/>
      <c r="Z774" s="272"/>
    </row>
    <row r="775" spans="1:26" ht="15.75" customHeight="1">
      <c r="A775" s="50"/>
      <c r="B775" s="50"/>
      <c r="C775" s="50"/>
      <c r="D775" s="50"/>
      <c r="E775" s="50"/>
      <c r="F775" s="50"/>
      <c r="G775" s="50"/>
      <c r="H775" s="50"/>
      <c r="I775" s="50"/>
      <c r="J775" s="50"/>
      <c r="K775" s="50"/>
      <c r="L775" s="50"/>
      <c r="M775" s="50"/>
      <c r="N775" s="50"/>
      <c r="O775" s="36"/>
      <c r="P775" s="272"/>
      <c r="Q775" s="272"/>
      <c r="R775" s="272"/>
      <c r="S775" s="272"/>
      <c r="T775" s="272"/>
      <c r="U775" s="272"/>
      <c r="V775" s="272"/>
      <c r="W775" s="272"/>
      <c r="X775" s="272"/>
      <c r="Y775" s="272"/>
      <c r="Z775" s="272"/>
    </row>
    <row r="776" spans="1:26" ht="15.75" customHeight="1">
      <c r="A776" s="50"/>
      <c r="B776" s="50"/>
      <c r="C776" s="50"/>
      <c r="D776" s="50"/>
      <c r="E776" s="50"/>
      <c r="F776" s="50"/>
      <c r="G776" s="50"/>
      <c r="H776" s="50"/>
      <c r="I776" s="50"/>
      <c r="J776" s="50"/>
      <c r="K776" s="50"/>
      <c r="L776" s="50"/>
      <c r="M776" s="50"/>
      <c r="N776" s="50"/>
      <c r="O776" s="36"/>
      <c r="P776" s="272"/>
      <c r="Q776" s="272"/>
      <c r="R776" s="272"/>
      <c r="S776" s="272"/>
      <c r="T776" s="272"/>
      <c r="U776" s="272"/>
      <c r="V776" s="272"/>
      <c r="W776" s="272"/>
      <c r="X776" s="272"/>
      <c r="Y776" s="272"/>
      <c r="Z776" s="272"/>
    </row>
    <row r="777" spans="1:26" ht="15.75" customHeight="1">
      <c r="A777" s="50"/>
      <c r="B777" s="50"/>
      <c r="C777" s="50"/>
      <c r="D777" s="50"/>
      <c r="E777" s="50"/>
      <c r="F777" s="50"/>
      <c r="G777" s="50"/>
      <c r="H777" s="50"/>
      <c r="I777" s="50"/>
      <c r="J777" s="50"/>
      <c r="K777" s="50"/>
      <c r="L777" s="50"/>
      <c r="M777" s="50"/>
      <c r="N777" s="50"/>
      <c r="O777" s="36"/>
      <c r="P777" s="272"/>
      <c r="Q777" s="272"/>
      <c r="R777" s="272"/>
      <c r="S777" s="272"/>
      <c r="T777" s="272"/>
      <c r="U777" s="272"/>
      <c r="V777" s="272"/>
      <c r="W777" s="272"/>
      <c r="X777" s="272"/>
      <c r="Y777" s="272"/>
      <c r="Z777" s="272"/>
    </row>
    <row r="778" spans="1:26" ht="15.75" customHeight="1">
      <c r="A778" s="50"/>
      <c r="B778" s="50"/>
      <c r="C778" s="50"/>
      <c r="D778" s="50"/>
      <c r="E778" s="50"/>
      <c r="F778" s="50"/>
      <c r="G778" s="50"/>
      <c r="H778" s="50"/>
      <c r="I778" s="50"/>
      <c r="J778" s="50"/>
      <c r="K778" s="50"/>
      <c r="L778" s="50"/>
      <c r="M778" s="50"/>
      <c r="N778" s="50"/>
      <c r="O778" s="36"/>
      <c r="P778" s="272"/>
      <c r="Q778" s="272"/>
      <c r="R778" s="272"/>
      <c r="S778" s="272"/>
      <c r="T778" s="272"/>
      <c r="U778" s="272"/>
      <c r="V778" s="272"/>
      <c r="W778" s="272"/>
      <c r="X778" s="272"/>
      <c r="Y778" s="272"/>
      <c r="Z778" s="272"/>
    </row>
    <row r="779" spans="1:26" ht="15.75" customHeight="1">
      <c r="A779" s="50"/>
      <c r="B779" s="50"/>
      <c r="C779" s="50"/>
      <c r="D779" s="50"/>
      <c r="E779" s="50"/>
      <c r="F779" s="50"/>
      <c r="G779" s="50"/>
      <c r="H779" s="50"/>
      <c r="I779" s="50"/>
      <c r="J779" s="50"/>
      <c r="K779" s="50"/>
      <c r="L779" s="50"/>
      <c r="M779" s="50"/>
      <c r="N779" s="50"/>
      <c r="O779" s="36"/>
      <c r="P779" s="272"/>
      <c r="Q779" s="272"/>
      <c r="R779" s="272"/>
      <c r="S779" s="272"/>
      <c r="T779" s="272"/>
      <c r="U779" s="272"/>
      <c r="V779" s="272"/>
      <c r="W779" s="272"/>
      <c r="X779" s="272"/>
      <c r="Y779" s="272"/>
      <c r="Z779" s="272"/>
    </row>
    <row r="780" spans="1:26" ht="15.75" customHeight="1">
      <c r="A780" s="50"/>
      <c r="B780" s="50"/>
      <c r="C780" s="50"/>
      <c r="D780" s="50"/>
      <c r="E780" s="50"/>
      <c r="F780" s="50"/>
      <c r="G780" s="50"/>
      <c r="H780" s="50"/>
      <c r="I780" s="50"/>
      <c r="J780" s="50"/>
      <c r="K780" s="50"/>
      <c r="L780" s="50"/>
      <c r="M780" s="50"/>
      <c r="N780" s="50"/>
      <c r="O780" s="36"/>
      <c r="P780" s="272"/>
      <c r="Q780" s="272"/>
      <c r="R780" s="272"/>
      <c r="S780" s="272"/>
      <c r="T780" s="272"/>
      <c r="U780" s="272"/>
      <c r="V780" s="272"/>
      <c r="W780" s="272"/>
      <c r="X780" s="272"/>
      <c r="Y780" s="272"/>
      <c r="Z780" s="272"/>
    </row>
    <row r="781" spans="1:26" ht="15.75" customHeight="1">
      <c r="A781" s="50"/>
      <c r="B781" s="50"/>
      <c r="C781" s="50"/>
      <c r="D781" s="50"/>
      <c r="E781" s="50"/>
      <c r="F781" s="50"/>
      <c r="G781" s="50"/>
      <c r="H781" s="50"/>
      <c r="I781" s="50"/>
      <c r="J781" s="50"/>
      <c r="K781" s="50"/>
      <c r="L781" s="50"/>
      <c r="M781" s="50"/>
      <c r="N781" s="50"/>
      <c r="O781" s="36"/>
      <c r="P781" s="272"/>
      <c r="Q781" s="272"/>
      <c r="R781" s="272"/>
      <c r="S781" s="272"/>
      <c r="T781" s="272"/>
      <c r="U781" s="272"/>
      <c r="V781" s="272"/>
      <c r="W781" s="272"/>
      <c r="X781" s="272"/>
      <c r="Y781" s="272"/>
      <c r="Z781" s="272"/>
    </row>
    <row r="782" spans="1:26" ht="15.75" customHeight="1">
      <c r="A782" s="50"/>
      <c r="B782" s="50"/>
      <c r="C782" s="50"/>
      <c r="D782" s="50"/>
      <c r="E782" s="50"/>
      <c r="F782" s="50"/>
      <c r="G782" s="50"/>
      <c r="H782" s="50"/>
      <c r="I782" s="50"/>
      <c r="J782" s="50"/>
      <c r="K782" s="50"/>
      <c r="L782" s="50"/>
      <c r="M782" s="50"/>
      <c r="N782" s="50"/>
      <c r="O782" s="36"/>
      <c r="P782" s="272"/>
      <c r="Q782" s="272"/>
      <c r="R782" s="272"/>
      <c r="S782" s="272"/>
      <c r="T782" s="272"/>
      <c r="U782" s="272"/>
      <c r="V782" s="272"/>
      <c r="W782" s="272"/>
      <c r="X782" s="272"/>
      <c r="Y782" s="272"/>
      <c r="Z782" s="272"/>
    </row>
    <row r="783" spans="1:26" ht="15.75" customHeight="1">
      <c r="A783" s="50"/>
      <c r="B783" s="50"/>
      <c r="C783" s="50"/>
      <c r="D783" s="50"/>
      <c r="E783" s="50"/>
      <c r="F783" s="50"/>
      <c r="G783" s="50"/>
      <c r="H783" s="50"/>
      <c r="I783" s="50"/>
      <c r="J783" s="50"/>
      <c r="K783" s="50"/>
      <c r="L783" s="50"/>
      <c r="M783" s="50"/>
      <c r="N783" s="50"/>
      <c r="O783" s="36"/>
      <c r="P783" s="272"/>
      <c r="Q783" s="272"/>
      <c r="R783" s="272"/>
      <c r="S783" s="272"/>
      <c r="T783" s="272"/>
      <c r="U783" s="272"/>
      <c r="V783" s="272"/>
      <c r="W783" s="272"/>
      <c r="X783" s="272"/>
      <c r="Y783" s="272"/>
      <c r="Z783" s="272"/>
    </row>
    <row r="784" spans="1:26" ht="15.75" customHeight="1">
      <c r="A784" s="50"/>
      <c r="B784" s="50"/>
      <c r="C784" s="50"/>
      <c r="D784" s="50"/>
      <c r="E784" s="50"/>
      <c r="F784" s="50"/>
      <c r="G784" s="50"/>
      <c r="H784" s="50"/>
      <c r="I784" s="50"/>
      <c r="J784" s="50"/>
      <c r="K784" s="50"/>
      <c r="L784" s="50"/>
      <c r="M784" s="50"/>
      <c r="N784" s="50"/>
      <c r="O784" s="36"/>
      <c r="P784" s="272"/>
      <c r="Q784" s="272"/>
      <c r="R784" s="272"/>
      <c r="S784" s="272"/>
      <c r="T784" s="272"/>
      <c r="U784" s="272"/>
      <c r="V784" s="272"/>
      <c r="W784" s="272"/>
      <c r="X784" s="272"/>
      <c r="Y784" s="272"/>
      <c r="Z784" s="272"/>
    </row>
    <row r="785" spans="1:26" ht="15.75" customHeight="1">
      <c r="A785" s="50"/>
      <c r="B785" s="50"/>
      <c r="C785" s="50"/>
      <c r="D785" s="50"/>
      <c r="E785" s="50"/>
      <c r="F785" s="50"/>
      <c r="G785" s="50"/>
      <c r="H785" s="50"/>
      <c r="I785" s="50"/>
      <c r="J785" s="50"/>
      <c r="K785" s="50"/>
      <c r="L785" s="50"/>
      <c r="M785" s="50"/>
      <c r="N785" s="50"/>
      <c r="O785" s="36"/>
      <c r="P785" s="272"/>
      <c r="Q785" s="272"/>
      <c r="R785" s="272"/>
      <c r="S785" s="272"/>
      <c r="T785" s="272"/>
      <c r="U785" s="272"/>
      <c r="V785" s="272"/>
      <c r="W785" s="272"/>
      <c r="X785" s="272"/>
      <c r="Y785" s="272"/>
      <c r="Z785" s="272"/>
    </row>
    <row r="786" spans="1:26" ht="15.75" customHeight="1">
      <c r="A786" s="50"/>
      <c r="B786" s="50"/>
      <c r="C786" s="50"/>
      <c r="D786" s="50"/>
      <c r="E786" s="50"/>
      <c r="F786" s="50"/>
      <c r="G786" s="50"/>
      <c r="H786" s="50"/>
      <c r="I786" s="50"/>
      <c r="J786" s="50"/>
      <c r="K786" s="50"/>
      <c r="L786" s="50"/>
      <c r="M786" s="50"/>
      <c r="N786" s="50"/>
      <c r="O786" s="36"/>
      <c r="P786" s="272"/>
      <c r="Q786" s="272"/>
      <c r="R786" s="272"/>
      <c r="S786" s="272"/>
      <c r="T786" s="272"/>
      <c r="U786" s="272"/>
      <c r="V786" s="272"/>
      <c r="W786" s="272"/>
      <c r="X786" s="272"/>
      <c r="Y786" s="272"/>
      <c r="Z786" s="272"/>
    </row>
    <row r="787" spans="1:26" ht="15.75" customHeight="1">
      <c r="A787" s="50"/>
      <c r="B787" s="50"/>
      <c r="C787" s="50"/>
      <c r="D787" s="50"/>
      <c r="E787" s="50"/>
      <c r="F787" s="50"/>
      <c r="G787" s="50"/>
      <c r="H787" s="50"/>
      <c r="I787" s="50"/>
      <c r="J787" s="50"/>
      <c r="K787" s="50"/>
      <c r="L787" s="50"/>
      <c r="M787" s="50"/>
      <c r="N787" s="50"/>
      <c r="O787" s="36"/>
      <c r="P787" s="272"/>
      <c r="Q787" s="272"/>
      <c r="R787" s="272"/>
      <c r="S787" s="272"/>
      <c r="T787" s="272"/>
      <c r="U787" s="272"/>
      <c r="V787" s="272"/>
      <c r="W787" s="272"/>
      <c r="X787" s="272"/>
      <c r="Y787" s="272"/>
      <c r="Z787" s="272"/>
    </row>
    <row r="788" spans="1:26" ht="15.75" customHeight="1">
      <c r="A788" s="50"/>
      <c r="B788" s="50"/>
      <c r="C788" s="50"/>
      <c r="D788" s="50"/>
      <c r="E788" s="50"/>
      <c r="F788" s="50"/>
      <c r="G788" s="50"/>
      <c r="H788" s="50"/>
      <c r="I788" s="50"/>
      <c r="J788" s="50"/>
      <c r="K788" s="50"/>
      <c r="L788" s="50"/>
      <c r="M788" s="50"/>
      <c r="N788" s="50"/>
      <c r="O788" s="36"/>
      <c r="P788" s="272"/>
      <c r="Q788" s="272"/>
      <c r="R788" s="272"/>
      <c r="S788" s="272"/>
      <c r="T788" s="272"/>
      <c r="U788" s="272"/>
      <c r="V788" s="272"/>
      <c r="W788" s="272"/>
      <c r="X788" s="272"/>
      <c r="Y788" s="272"/>
      <c r="Z788" s="272"/>
    </row>
    <row r="789" spans="1:26" ht="15.75" customHeight="1">
      <c r="A789" s="50"/>
      <c r="B789" s="50"/>
      <c r="C789" s="50"/>
      <c r="D789" s="50"/>
      <c r="E789" s="50"/>
      <c r="F789" s="50"/>
      <c r="G789" s="50"/>
      <c r="H789" s="50"/>
      <c r="I789" s="50"/>
      <c r="J789" s="50"/>
      <c r="K789" s="50"/>
      <c r="L789" s="50"/>
      <c r="M789" s="50"/>
      <c r="N789" s="50"/>
      <c r="O789" s="36"/>
      <c r="P789" s="272"/>
      <c r="Q789" s="272"/>
      <c r="R789" s="272"/>
      <c r="S789" s="272"/>
      <c r="T789" s="272"/>
      <c r="U789" s="272"/>
      <c r="V789" s="272"/>
      <c r="W789" s="272"/>
      <c r="X789" s="272"/>
      <c r="Y789" s="272"/>
      <c r="Z789" s="272"/>
    </row>
    <row r="790" spans="1:26" ht="15.75" customHeight="1">
      <c r="A790" s="50"/>
      <c r="B790" s="50"/>
      <c r="C790" s="50"/>
      <c r="D790" s="50"/>
      <c r="E790" s="50"/>
      <c r="F790" s="50"/>
      <c r="G790" s="50"/>
      <c r="H790" s="50"/>
      <c r="I790" s="50"/>
      <c r="J790" s="50"/>
      <c r="K790" s="50"/>
      <c r="L790" s="50"/>
      <c r="M790" s="50"/>
      <c r="N790" s="50"/>
      <c r="O790" s="36"/>
      <c r="P790" s="272"/>
      <c r="Q790" s="272"/>
      <c r="R790" s="272"/>
      <c r="S790" s="272"/>
      <c r="T790" s="272"/>
      <c r="U790" s="272"/>
      <c r="V790" s="272"/>
      <c r="W790" s="272"/>
      <c r="X790" s="272"/>
      <c r="Y790" s="272"/>
      <c r="Z790" s="272"/>
    </row>
    <row r="791" spans="1:26" ht="15.75" customHeight="1">
      <c r="A791" s="50"/>
      <c r="B791" s="50"/>
      <c r="C791" s="50"/>
      <c r="D791" s="50"/>
      <c r="E791" s="50"/>
      <c r="F791" s="50"/>
      <c r="G791" s="50"/>
      <c r="H791" s="50"/>
      <c r="I791" s="50"/>
      <c r="J791" s="50"/>
      <c r="K791" s="50"/>
      <c r="L791" s="50"/>
      <c r="M791" s="50"/>
      <c r="N791" s="50"/>
      <c r="O791" s="36"/>
      <c r="P791" s="272"/>
      <c r="Q791" s="272"/>
      <c r="R791" s="272"/>
      <c r="S791" s="272"/>
      <c r="T791" s="272"/>
      <c r="U791" s="272"/>
      <c r="V791" s="272"/>
      <c r="W791" s="272"/>
      <c r="X791" s="272"/>
      <c r="Y791" s="272"/>
      <c r="Z791" s="272"/>
    </row>
    <row r="792" spans="1:26" ht="15.75" customHeight="1">
      <c r="A792" s="50"/>
      <c r="B792" s="50"/>
      <c r="C792" s="50"/>
      <c r="D792" s="50"/>
      <c r="E792" s="50"/>
      <c r="F792" s="50"/>
      <c r="G792" s="50"/>
      <c r="H792" s="50"/>
      <c r="I792" s="50"/>
      <c r="J792" s="50"/>
      <c r="K792" s="50"/>
      <c r="L792" s="50"/>
      <c r="M792" s="50"/>
      <c r="N792" s="50"/>
      <c r="O792" s="36"/>
      <c r="P792" s="272"/>
      <c r="Q792" s="272"/>
      <c r="R792" s="272"/>
      <c r="S792" s="272"/>
      <c r="T792" s="272"/>
      <c r="U792" s="272"/>
      <c r="V792" s="272"/>
      <c r="W792" s="272"/>
      <c r="X792" s="272"/>
      <c r="Y792" s="272"/>
      <c r="Z792" s="272"/>
    </row>
    <row r="793" spans="1:26" ht="15.75" customHeight="1">
      <c r="A793" s="50"/>
      <c r="B793" s="50"/>
      <c r="C793" s="50"/>
      <c r="D793" s="50"/>
      <c r="E793" s="50"/>
      <c r="F793" s="50"/>
      <c r="G793" s="50"/>
      <c r="H793" s="50"/>
      <c r="I793" s="50"/>
      <c r="J793" s="50"/>
      <c r="K793" s="50"/>
      <c r="L793" s="50"/>
      <c r="M793" s="50"/>
      <c r="N793" s="50"/>
      <c r="O793" s="36"/>
      <c r="P793" s="272"/>
      <c r="Q793" s="272"/>
      <c r="R793" s="272"/>
      <c r="S793" s="272"/>
      <c r="T793" s="272"/>
      <c r="U793" s="272"/>
      <c r="V793" s="272"/>
      <c r="W793" s="272"/>
      <c r="X793" s="272"/>
      <c r="Y793" s="272"/>
      <c r="Z793" s="272"/>
    </row>
    <row r="794" spans="1:26" ht="15.75" customHeight="1">
      <c r="A794" s="50"/>
      <c r="B794" s="50"/>
      <c r="C794" s="50"/>
      <c r="D794" s="50"/>
      <c r="E794" s="50"/>
      <c r="F794" s="50"/>
      <c r="G794" s="50"/>
      <c r="H794" s="50"/>
      <c r="I794" s="50"/>
      <c r="J794" s="50"/>
      <c r="K794" s="50"/>
      <c r="L794" s="50"/>
      <c r="M794" s="50"/>
      <c r="N794" s="50"/>
      <c r="O794" s="36"/>
      <c r="P794" s="272"/>
      <c r="Q794" s="272"/>
      <c r="R794" s="272"/>
      <c r="S794" s="272"/>
      <c r="T794" s="272"/>
      <c r="U794" s="272"/>
      <c r="V794" s="272"/>
      <c r="W794" s="272"/>
      <c r="X794" s="272"/>
      <c r="Y794" s="272"/>
      <c r="Z794" s="272"/>
    </row>
    <row r="795" spans="1:26" ht="15.75" customHeight="1">
      <c r="A795" s="50"/>
      <c r="B795" s="50"/>
      <c r="C795" s="50"/>
      <c r="D795" s="50"/>
      <c r="E795" s="50"/>
      <c r="F795" s="50"/>
      <c r="G795" s="50"/>
      <c r="H795" s="50"/>
      <c r="I795" s="50"/>
      <c r="J795" s="50"/>
      <c r="K795" s="50"/>
      <c r="L795" s="50"/>
      <c r="M795" s="50"/>
      <c r="N795" s="50"/>
      <c r="O795" s="36"/>
      <c r="P795" s="272"/>
      <c r="Q795" s="272"/>
      <c r="R795" s="272"/>
      <c r="S795" s="272"/>
      <c r="T795" s="272"/>
      <c r="U795" s="272"/>
      <c r="V795" s="272"/>
      <c r="W795" s="272"/>
      <c r="X795" s="272"/>
      <c r="Y795" s="272"/>
      <c r="Z795" s="272"/>
    </row>
    <row r="796" spans="1:26" ht="15.75" customHeight="1">
      <c r="A796" s="50"/>
      <c r="B796" s="50"/>
      <c r="C796" s="50"/>
      <c r="D796" s="50"/>
      <c r="E796" s="50"/>
      <c r="F796" s="50"/>
      <c r="G796" s="50"/>
      <c r="H796" s="50"/>
      <c r="I796" s="50"/>
      <c r="J796" s="50"/>
      <c r="K796" s="50"/>
      <c r="L796" s="50"/>
      <c r="M796" s="50"/>
      <c r="N796" s="50"/>
      <c r="O796" s="36"/>
      <c r="P796" s="272"/>
      <c r="Q796" s="272"/>
      <c r="R796" s="272"/>
      <c r="S796" s="272"/>
      <c r="T796" s="272"/>
      <c r="U796" s="272"/>
      <c r="V796" s="272"/>
      <c r="W796" s="272"/>
      <c r="X796" s="272"/>
      <c r="Y796" s="272"/>
      <c r="Z796" s="272"/>
    </row>
    <row r="797" spans="1:26" ht="15.75" customHeight="1">
      <c r="A797" s="50"/>
      <c r="B797" s="50"/>
      <c r="C797" s="50"/>
      <c r="D797" s="50"/>
      <c r="E797" s="50"/>
      <c r="F797" s="50"/>
      <c r="G797" s="50"/>
      <c r="H797" s="50"/>
      <c r="I797" s="50"/>
      <c r="J797" s="50"/>
      <c r="K797" s="50"/>
      <c r="L797" s="50"/>
      <c r="M797" s="50"/>
      <c r="N797" s="50"/>
      <c r="O797" s="36"/>
      <c r="P797" s="272"/>
      <c r="Q797" s="272"/>
      <c r="R797" s="272"/>
      <c r="S797" s="272"/>
      <c r="T797" s="272"/>
      <c r="U797" s="272"/>
      <c r="V797" s="272"/>
      <c r="W797" s="272"/>
      <c r="X797" s="272"/>
      <c r="Y797" s="272"/>
      <c r="Z797" s="272"/>
    </row>
    <row r="798" spans="1:26" ht="15.75" customHeight="1">
      <c r="A798" s="50"/>
      <c r="B798" s="50"/>
      <c r="C798" s="50"/>
      <c r="D798" s="50"/>
      <c r="E798" s="50"/>
      <c r="F798" s="50"/>
      <c r="G798" s="50"/>
      <c r="H798" s="50"/>
      <c r="I798" s="50"/>
      <c r="J798" s="50"/>
      <c r="K798" s="50"/>
      <c r="L798" s="50"/>
      <c r="M798" s="50"/>
      <c r="N798" s="50"/>
      <c r="O798" s="36"/>
      <c r="P798" s="272"/>
      <c r="Q798" s="272"/>
      <c r="R798" s="272"/>
      <c r="S798" s="272"/>
      <c r="T798" s="272"/>
      <c r="U798" s="272"/>
      <c r="V798" s="272"/>
      <c r="W798" s="272"/>
      <c r="X798" s="272"/>
      <c r="Y798" s="272"/>
      <c r="Z798" s="272"/>
    </row>
    <row r="799" spans="1:26" ht="15.75" customHeight="1">
      <c r="A799" s="50"/>
      <c r="B799" s="50"/>
      <c r="C799" s="50"/>
      <c r="D799" s="50"/>
      <c r="E799" s="50"/>
      <c r="F799" s="50"/>
      <c r="G799" s="50"/>
      <c r="H799" s="50"/>
      <c r="I799" s="50"/>
      <c r="J799" s="50"/>
      <c r="K799" s="50"/>
      <c r="L799" s="50"/>
      <c r="M799" s="50"/>
      <c r="N799" s="50"/>
      <c r="O799" s="36"/>
      <c r="P799" s="272"/>
      <c r="Q799" s="272"/>
      <c r="R799" s="272"/>
      <c r="S799" s="272"/>
      <c r="T799" s="272"/>
      <c r="U799" s="272"/>
      <c r="V799" s="272"/>
      <c r="W799" s="272"/>
      <c r="X799" s="272"/>
      <c r="Y799" s="272"/>
      <c r="Z799" s="272"/>
    </row>
    <row r="800" spans="1:26" ht="15.75" customHeight="1">
      <c r="A800" s="50"/>
      <c r="B800" s="50"/>
      <c r="C800" s="50"/>
      <c r="D800" s="50"/>
      <c r="E800" s="50"/>
      <c r="F800" s="50"/>
      <c r="G800" s="50"/>
      <c r="H800" s="50"/>
      <c r="I800" s="50"/>
      <c r="J800" s="50"/>
      <c r="K800" s="50"/>
      <c r="L800" s="50"/>
      <c r="M800" s="50"/>
      <c r="N800" s="50"/>
      <c r="O800" s="36"/>
      <c r="P800" s="272"/>
      <c r="Q800" s="272"/>
      <c r="R800" s="272"/>
      <c r="S800" s="272"/>
      <c r="T800" s="272"/>
      <c r="U800" s="272"/>
      <c r="V800" s="272"/>
      <c r="W800" s="272"/>
      <c r="X800" s="272"/>
      <c r="Y800" s="272"/>
      <c r="Z800" s="272"/>
    </row>
    <row r="801" spans="1:26" ht="15.75" customHeight="1">
      <c r="A801" s="50"/>
      <c r="B801" s="50"/>
      <c r="C801" s="50"/>
      <c r="D801" s="50"/>
      <c r="E801" s="50"/>
      <c r="F801" s="50"/>
      <c r="G801" s="50"/>
      <c r="H801" s="50"/>
      <c r="I801" s="50"/>
      <c r="J801" s="50"/>
      <c r="K801" s="50"/>
      <c r="L801" s="50"/>
      <c r="M801" s="50"/>
      <c r="N801" s="50"/>
      <c r="O801" s="36"/>
      <c r="P801" s="272"/>
      <c r="Q801" s="272"/>
      <c r="R801" s="272"/>
      <c r="S801" s="272"/>
      <c r="T801" s="272"/>
      <c r="U801" s="272"/>
      <c r="V801" s="272"/>
      <c r="W801" s="272"/>
      <c r="X801" s="272"/>
      <c r="Y801" s="272"/>
      <c r="Z801" s="272"/>
    </row>
    <row r="802" spans="1:26" ht="15.75" customHeight="1">
      <c r="A802" s="50"/>
      <c r="B802" s="50"/>
      <c r="C802" s="50"/>
      <c r="D802" s="50"/>
      <c r="E802" s="50"/>
      <c r="F802" s="50"/>
      <c r="G802" s="50"/>
      <c r="H802" s="50"/>
      <c r="I802" s="50"/>
      <c r="J802" s="50"/>
      <c r="K802" s="50"/>
      <c r="L802" s="50"/>
      <c r="M802" s="50"/>
      <c r="N802" s="50"/>
      <c r="O802" s="36"/>
      <c r="P802" s="272"/>
      <c r="Q802" s="272"/>
      <c r="R802" s="272"/>
      <c r="S802" s="272"/>
      <c r="T802" s="272"/>
      <c r="U802" s="272"/>
      <c r="V802" s="272"/>
      <c r="W802" s="272"/>
      <c r="X802" s="272"/>
      <c r="Y802" s="272"/>
      <c r="Z802" s="272"/>
    </row>
    <row r="803" spans="1:26" ht="15.75" customHeight="1">
      <c r="A803" s="50"/>
      <c r="B803" s="50"/>
      <c r="C803" s="50"/>
      <c r="D803" s="50"/>
      <c r="E803" s="50"/>
      <c r="F803" s="50"/>
      <c r="G803" s="50"/>
      <c r="H803" s="50"/>
      <c r="I803" s="50"/>
      <c r="J803" s="50"/>
      <c r="K803" s="50"/>
      <c r="L803" s="50"/>
      <c r="M803" s="50"/>
      <c r="N803" s="50"/>
      <c r="O803" s="36"/>
      <c r="P803" s="272"/>
      <c r="Q803" s="272"/>
      <c r="R803" s="272"/>
      <c r="S803" s="272"/>
      <c r="T803" s="272"/>
      <c r="U803" s="272"/>
      <c r="V803" s="272"/>
      <c r="W803" s="272"/>
      <c r="X803" s="272"/>
      <c r="Y803" s="272"/>
      <c r="Z803" s="272"/>
    </row>
    <row r="804" spans="1:26" ht="15.75" customHeight="1">
      <c r="A804" s="50"/>
      <c r="B804" s="50"/>
      <c r="C804" s="50"/>
      <c r="D804" s="50"/>
      <c r="E804" s="50"/>
      <c r="F804" s="50"/>
      <c r="G804" s="50"/>
      <c r="H804" s="50"/>
      <c r="I804" s="50"/>
      <c r="J804" s="50"/>
      <c r="K804" s="50"/>
      <c r="L804" s="50"/>
      <c r="M804" s="50"/>
      <c r="N804" s="50"/>
      <c r="O804" s="36"/>
      <c r="P804" s="272"/>
      <c r="Q804" s="272"/>
      <c r="R804" s="272"/>
      <c r="S804" s="272"/>
      <c r="T804" s="272"/>
      <c r="U804" s="272"/>
      <c r="V804" s="272"/>
      <c r="W804" s="272"/>
      <c r="X804" s="272"/>
      <c r="Y804" s="272"/>
      <c r="Z804" s="272"/>
    </row>
    <row r="805" spans="1:26" ht="15.75" customHeight="1">
      <c r="A805" s="50"/>
      <c r="B805" s="50"/>
      <c r="C805" s="50"/>
      <c r="D805" s="50"/>
      <c r="E805" s="50"/>
      <c r="F805" s="50"/>
      <c r="G805" s="50"/>
      <c r="H805" s="50"/>
      <c r="I805" s="50"/>
      <c r="J805" s="50"/>
      <c r="K805" s="50"/>
      <c r="L805" s="50"/>
      <c r="M805" s="50"/>
      <c r="N805" s="50"/>
      <c r="O805" s="36"/>
      <c r="P805" s="272"/>
      <c r="Q805" s="272"/>
      <c r="R805" s="272"/>
      <c r="S805" s="272"/>
      <c r="T805" s="272"/>
      <c r="U805" s="272"/>
      <c r="V805" s="272"/>
      <c r="W805" s="272"/>
      <c r="X805" s="272"/>
      <c r="Y805" s="272"/>
      <c r="Z805" s="272"/>
    </row>
    <row r="806" spans="1:26" ht="15.75" customHeight="1">
      <c r="A806" s="50"/>
      <c r="B806" s="50"/>
      <c r="C806" s="50"/>
      <c r="D806" s="50"/>
      <c r="E806" s="50"/>
      <c r="F806" s="50"/>
      <c r="G806" s="50"/>
      <c r="H806" s="50"/>
      <c r="I806" s="50"/>
      <c r="J806" s="50"/>
      <c r="K806" s="50"/>
      <c r="L806" s="50"/>
      <c r="M806" s="50"/>
      <c r="N806" s="50"/>
      <c r="O806" s="36"/>
      <c r="P806" s="272"/>
      <c r="Q806" s="272"/>
      <c r="R806" s="272"/>
      <c r="S806" s="272"/>
      <c r="T806" s="272"/>
      <c r="U806" s="272"/>
      <c r="V806" s="272"/>
      <c r="W806" s="272"/>
      <c r="X806" s="272"/>
      <c r="Y806" s="272"/>
      <c r="Z806" s="272"/>
    </row>
    <row r="807" spans="1:26" ht="15.75" customHeight="1">
      <c r="A807" s="50"/>
      <c r="B807" s="50"/>
      <c r="C807" s="50"/>
      <c r="D807" s="50"/>
      <c r="E807" s="50"/>
      <c r="F807" s="50"/>
      <c r="G807" s="50"/>
      <c r="H807" s="50"/>
      <c r="I807" s="50"/>
      <c r="J807" s="50"/>
      <c r="K807" s="50"/>
      <c r="L807" s="50"/>
      <c r="M807" s="50"/>
      <c r="N807" s="50"/>
      <c r="O807" s="36"/>
      <c r="P807" s="272"/>
      <c r="Q807" s="272"/>
      <c r="R807" s="272"/>
      <c r="S807" s="272"/>
      <c r="T807" s="272"/>
      <c r="U807" s="272"/>
      <c r="V807" s="272"/>
      <c r="W807" s="272"/>
      <c r="X807" s="272"/>
      <c r="Y807" s="272"/>
      <c r="Z807" s="272"/>
    </row>
    <row r="808" spans="1:26" ht="15.75" customHeight="1">
      <c r="A808" s="50"/>
      <c r="B808" s="50"/>
      <c r="C808" s="50"/>
      <c r="D808" s="50"/>
      <c r="E808" s="50"/>
      <c r="F808" s="50"/>
      <c r="G808" s="50"/>
      <c r="H808" s="50"/>
      <c r="I808" s="50"/>
      <c r="J808" s="50"/>
      <c r="K808" s="50"/>
      <c r="L808" s="50"/>
      <c r="M808" s="50"/>
      <c r="N808" s="50"/>
      <c r="O808" s="36"/>
      <c r="P808" s="272"/>
      <c r="Q808" s="272"/>
      <c r="R808" s="272"/>
      <c r="S808" s="272"/>
      <c r="T808" s="272"/>
      <c r="U808" s="272"/>
      <c r="V808" s="272"/>
      <c r="W808" s="272"/>
      <c r="X808" s="272"/>
      <c r="Y808" s="272"/>
      <c r="Z808" s="272"/>
    </row>
    <row r="809" spans="1:26" ht="15.75" customHeight="1">
      <c r="A809" s="50"/>
      <c r="B809" s="50"/>
      <c r="C809" s="50"/>
      <c r="D809" s="50"/>
      <c r="E809" s="50"/>
      <c r="F809" s="50"/>
      <c r="G809" s="50"/>
      <c r="H809" s="50"/>
      <c r="I809" s="50"/>
      <c r="J809" s="50"/>
      <c r="K809" s="50"/>
      <c r="L809" s="50"/>
      <c r="M809" s="50"/>
      <c r="N809" s="50"/>
      <c r="O809" s="36"/>
      <c r="P809" s="272"/>
      <c r="Q809" s="272"/>
      <c r="R809" s="272"/>
      <c r="S809" s="272"/>
      <c r="T809" s="272"/>
      <c r="U809" s="272"/>
      <c r="V809" s="272"/>
      <c r="W809" s="272"/>
      <c r="X809" s="272"/>
      <c r="Y809" s="272"/>
      <c r="Z809" s="272"/>
    </row>
    <row r="810" spans="1:26" ht="15.75" customHeight="1">
      <c r="A810" s="50"/>
      <c r="B810" s="50"/>
      <c r="C810" s="50"/>
      <c r="D810" s="50"/>
      <c r="E810" s="50"/>
      <c r="F810" s="50"/>
      <c r="G810" s="50"/>
      <c r="H810" s="50"/>
      <c r="I810" s="50"/>
      <c r="J810" s="50"/>
      <c r="K810" s="50"/>
      <c r="L810" s="50"/>
      <c r="M810" s="50"/>
      <c r="N810" s="50"/>
      <c r="O810" s="36"/>
      <c r="P810" s="272"/>
      <c r="Q810" s="272"/>
      <c r="R810" s="272"/>
      <c r="S810" s="272"/>
      <c r="T810" s="272"/>
      <c r="U810" s="272"/>
      <c r="V810" s="272"/>
      <c r="W810" s="272"/>
      <c r="X810" s="272"/>
      <c r="Y810" s="272"/>
      <c r="Z810" s="272"/>
    </row>
    <row r="811" spans="1:26" ht="15.75" customHeight="1">
      <c r="A811" s="50"/>
      <c r="B811" s="50"/>
      <c r="C811" s="50"/>
      <c r="D811" s="50"/>
      <c r="E811" s="50"/>
      <c r="F811" s="50"/>
      <c r="G811" s="50"/>
      <c r="H811" s="50"/>
      <c r="I811" s="50"/>
      <c r="J811" s="50"/>
      <c r="K811" s="50"/>
      <c r="L811" s="50"/>
      <c r="M811" s="50"/>
      <c r="N811" s="50"/>
      <c r="O811" s="36"/>
      <c r="P811" s="272"/>
      <c r="Q811" s="272"/>
      <c r="R811" s="272"/>
      <c r="S811" s="272"/>
      <c r="T811" s="272"/>
      <c r="U811" s="272"/>
      <c r="V811" s="272"/>
      <c r="W811" s="272"/>
      <c r="X811" s="272"/>
      <c r="Y811" s="272"/>
      <c r="Z811" s="272"/>
    </row>
    <row r="812" spans="1:26" ht="15.75" customHeight="1">
      <c r="A812" s="50"/>
      <c r="B812" s="50"/>
      <c r="C812" s="50"/>
      <c r="D812" s="50"/>
      <c r="E812" s="50"/>
      <c r="F812" s="50"/>
      <c r="G812" s="50"/>
      <c r="H812" s="50"/>
      <c r="I812" s="50"/>
      <c r="J812" s="50"/>
      <c r="K812" s="50"/>
      <c r="L812" s="50"/>
      <c r="M812" s="50"/>
      <c r="N812" s="50"/>
      <c r="O812" s="36"/>
      <c r="P812" s="272"/>
      <c r="Q812" s="272"/>
      <c r="R812" s="272"/>
      <c r="S812" s="272"/>
      <c r="T812" s="272"/>
      <c r="U812" s="272"/>
      <c r="V812" s="272"/>
      <c r="W812" s="272"/>
      <c r="X812" s="272"/>
      <c r="Y812" s="272"/>
      <c r="Z812" s="272"/>
    </row>
    <row r="813" spans="1:26" ht="15.75" customHeight="1">
      <c r="A813" s="50"/>
      <c r="B813" s="50"/>
      <c r="C813" s="50"/>
      <c r="D813" s="50"/>
      <c r="E813" s="50"/>
      <c r="F813" s="50"/>
      <c r="G813" s="50"/>
      <c r="H813" s="50"/>
      <c r="I813" s="50"/>
      <c r="J813" s="50"/>
      <c r="K813" s="50"/>
      <c r="L813" s="50"/>
      <c r="M813" s="50"/>
      <c r="N813" s="50"/>
      <c r="O813" s="36"/>
      <c r="P813" s="272"/>
      <c r="Q813" s="272"/>
      <c r="R813" s="272"/>
      <c r="S813" s="272"/>
      <c r="T813" s="272"/>
      <c r="U813" s="272"/>
      <c r="V813" s="272"/>
      <c r="W813" s="272"/>
      <c r="X813" s="272"/>
      <c r="Y813" s="272"/>
      <c r="Z813" s="272"/>
    </row>
    <row r="814" spans="1:26" ht="15.75" customHeight="1">
      <c r="A814" s="50"/>
      <c r="B814" s="50"/>
      <c r="C814" s="50"/>
      <c r="D814" s="50"/>
      <c r="E814" s="50"/>
      <c r="F814" s="50"/>
      <c r="G814" s="50"/>
      <c r="H814" s="50"/>
      <c r="I814" s="50"/>
      <c r="J814" s="50"/>
      <c r="K814" s="50"/>
      <c r="L814" s="50"/>
      <c r="M814" s="50"/>
      <c r="N814" s="50"/>
      <c r="O814" s="36"/>
      <c r="P814" s="272"/>
      <c r="Q814" s="272"/>
      <c r="R814" s="272"/>
      <c r="S814" s="272"/>
      <c r="T814" s="272"/>
      <c r="U814" s="272"/>
      <c r="V814" s="272"/>
      <c r="W814" s="272"/>
      <c r="X814" s="272"/>
      <c r="Y814" s="272"/>
      <c r="Z814" s="272"/>
    </row>
    <row r="815" spans="1:26" ht="15.75" customHeight="1">
      <c r="A815" s="50"/>
      <c r="B815" s="50"/>
      <c r="C815" s="50"/>
      <c r="D815" s="50"/>
      <c r="E815" s="50"/>
      <c r="F815" s="50"/>
      <c r="G815" s="50"/>
      <c r="H815" s="50"/>
      <c r="I815" s="50"/>
      <c r="J815" s="50"/>
      <c r="K815" s="50"/>
      <c r="L815" s="50"/>
      <c r="M815" s="50"/>
      <c r="N815" s="50"/>
      <c r="O815" s="36"/>
      <c r="P815" s="272"/>
      <c r="Q815" s="272"/>
      <c r="R815" s="272"/>
      <c r="S815" s="272"/>
      <c r="T815" s="272"/>
      <c r="U815" s="272"/>
      <c r="V815" s="272"/>
      <c r="W815" s="272"/>
      <c r="X815" s="272"/>
      <c r="Y815" s="272"/>
      <c r="Z815" s="272"/>
    </row>
    <row r="816" spans="1:26" ht="15.75" customHeight="1">
      <c r="A816" s="50"/>
      <c r="B816" s="50"/>
      <c r="C816" s="50"/>
      <c r="D816" s="50"/>
      <c r="E816" s="50"/>
      <c r="F816" s="50"/>
      <c r="G816" s="50"/>
      <c r="H816" s="50"/>
      <c r="I816" s="50"/>
      <c r="J816" s="50"/>
      <c r="K816" s="50"/>
      <c r="L816" s="50"/>
      <c r="M816" s="50"/>
      <c r="N816" s="50"/>
      <c r="O816" s="36"/>
      <c r="P816" s="272"/>
      <c r="Q816" s="272"/>
      <c r="R816" s="272"/>
      <c r="S816" s="272"/>
      <c r="T816" s="272"/>
      <c r="U816" s="272"/>
      <c r="V816" s="272"/>
      <c r="W816" s="272"/>
      <c r="X816" s="272"/>
      <c r="Y816" s="272"/>
      <c r="Z816" s="272"/>
    </row>
    <row r="817" spans="1:26" ht="15.75" customHeight="1">
      <c r="A817" s="50"/>
      <c r="B817" s="50"/>
      <c r="C817" s="50"/>
      <c r="D817" s="50"/>
      <c r="E817" s="50"/>
      <c r="F817" s="50"/>
      <c r="G817" s="50"/>
      <c r="H817" s="50"/>
      <c r="I817" s="50"/>
      <c r="J817" s="50"/>
      <c r="K817" s="50"/>
      <c r="L817" s="50"/>
      <c r="M817" s="50"/>
      <c r="N817" s="50"/>
      <c r="O817" s="36"/>
      <c r="P817" s="272"/>
      <c r="Q817" s="272"/>
      <c r="R817" s="272"/>
      <c r="S817" s="272"/>
      <c r="T817" s="272"/>
      <c r="U817" s="272"/>
      <c r="V817" s="272"/>
      <c r="W817" s="272"/>
      <c r="X817" s="272"/>
      <c r="Y817" s="272"/>
      <c r="Z817" s="272"/>
    </row>
    <row r="818" spans="1:26" ht="15.75" customHeight="1">
      <c r="A818" s="50"/>
      <c r="B818" s="50"/>
      <c r="C818" s="50"/>
      <c r="D818" s="50"/>
      <c r="E818" s="50"/>
      <c r="F818" s="50"/>
      <c r="G818" s="50"/>
      <c r="H818" s="50"/>
      <c r="I818" s="50"/>
      <c r="J818" s="50"/>
      <c r="K818" s="50"/>
      <c r="L818" s="50"/>
      <c r="M818" s="50"/>
      <c r="N818" s="50"/>
      <c r="O818" s="36"/>
      <c r="P818" s="272"/>
      <c r="Q818" s="272"/>
      <c r="R818" s="272"/>
      <c r="S818" s="272"/>
      <c r="T818" s="272"/>
      <c r="U818" s="272"/>
      <c r="V818" s="272"/>
      <c r="W818" s="272"/>
      <c r="X818" s="272"/>
      <c r="Y818" s="272"/>
      <c r="Z818" s="272"/>
    </row>
    <row r="819" spans="1:26" ht="15.75" customHeight="1">
      <c r="A819" s="50"/>
      <c r="B819" s="50"/>
      <c r="C819" s="50"/>
      <c r="D819" s="50"/>
      <c r="E819" s="50"/>
      <c r="F819" s="50"/>
      <c r="G819" s="50"/>
      <c r="H819" s="50"/>
      <c r="I819" s="50"/>
      <c r="J819" s="50"/>
      <c r="K819" s="50"/>
      <c r="L819" s="50"/>
      <c r="M819" s="50"/>
      <c r="N819" s="50"/>
      <c r="O819" s="36"/>
      <c r="P819" s="272"/>
      <c r="Q819" s="272"/>
      <c r="R819" s="272"/>
      <c r="S819" s="272"/>
      <c r="T819" s="272"/>
      <c r="U819" s="272"/>
      <c r="V819" s="272"/>
      <c r="W819" s="272"/>
      <c r="X819" s="272"/>
      <c r="Y819" s="272"/>
      <c r="Z819" s="272"/>
    </row>
    <row r="820" spans="1:26" ht="15.75" customHeight="1">
      <c r="A820" s="50"/>
      <c r="B820" s="50"/>
      <c r="C820" s="50"/>
      <c r="D820" s="50"/>
      <c r="E820" s="50"/>
      <c r="F820" s="50"/>
      <c r="G820" s="50"/>
      <c r="H820" s="50"/>
      <c r="I820" s="50"/>
      <c r="J820" s="50"/>
      <c r="K820" s="50"/>
      <c r="L820" s="50"/>
      <c r="M820" s="50"/>
      <c r="N820" s="50"/>
      <c r="O820" s="36"/>
      <c r="P820" s="272"/>
      <c r="Q820" s="272"/>
      <c r="R820" s="272"/>
      <c r="S820" s="272"/>
      <c r="T820" s="272"/>
      <c r="U820" s="272"/>
      <c r="V820" s="272"/>
      <c r="W820" s="272"/>
      <c r="X820" s="272"/>
      <c r="Y820" s="272"/>
      <c r="Z820" s="272"/>
    </row>
    <row r="821" spans="1:26" ht="15.75" customHeight="1">
      <c r="A821" s="50"/>
      <c r="B821" s="50"/>
      <c r="C821" s="50"/>
      <c r="D821" s="50"/>
      <c r="E821" s="50"/>
      <c r="F821" s="50"/>
      <c r="G821" s="50"/>
      <c r="H821" s="50"/>
      <c r="I821" s="50"/>
      <c r="J821" s="50"/>
      <c r="K821" s="50"/>
      <c r="L821" s="50"/>
      <c r="M821" s="50"/>
      <c r="N821" s="50"/>
      <c r="O821" s="36"/>
      <c r="P821" s="272"/>
      <c r="Q821" s="272"/>
      <c r="R821" s="272"/>
      <c r="S821" s="272"/>
      <c r="T821" s="272"/>
      <c r="U821" s="272"/>
      <c r="V821" s="272"/>
      <c r="W821" s="272"/>
      <c r="X821" s="272"/>
      <c r="Y821" s="272"/>
      <c r="Z821" s="272"/>
    </row>
    <row r="822" spans="1:26" ht="15.75" customHeight="1">
      <c r="A822" s="50"/>
      <c r="B822" s="50"/>
      <c r="C822" s="50"/>
      <c r="D822" s="50"/>
      <c r="E822" s="50"/>
      <c r="F822" s="50"/>
      <c r="G822" s="50"/>
      <c r="H822" s="50"/>
      <c r="I822" s="50"/>
      <c r="J822" s="50"/>
      <c r="K822" s="50"/>
      <c r="L822" s="50"/>
      <c r="M822" s="50"/>
      <c r="N822" s="50"/>
      <c r="O822" s="36"/>
      <c r="P822" s="272"/>
      <c r="Q822" s="272"/>
      <c r="R822" s="272"/>
      <c r="S822" s="272"/>
      <c r="T822" s="272"/>
      <c r="U822" s="272"/>
      <c r="V822" s="272"/>
      <c r="W822" s="272"/>
      <c r="X822" s="272"/>
      <c r="Y822" s="272"/>
      <c r="Z822" s="272"/>
    </row>
    <row r="823" spans="1:26" ht="15.75" customHeight="1">
      <c r="A823" s="50"/>
      <c r="B823" s="50"/>
      <c r="C823" s="50"/>
      <c r="D823" s="50"/>
      <c r="E823" s="50"/>
      <c r="F823" s="50"/>
      <c r="G823" s="50"/>
      <c r="H823" s="50"/>
      <c r="I823" s="50"/>
      <c r="J823" s="50"/>
      <c r="K823" s="50"/>
      <c r="L823" s="50"/>
      <c r="M823" s="50"/>
      <c r="N823" s="50"/>
      <c r="O823" s="36"/>
      <c r="P823" s="272"/>
      <c r="Q823" s="272"/>
      <c r="R823" s="272"/>
      <c r="S823" s="272"/>
      <c r="T823" s="272"/>
      <c r="U823" s="272"/>
      <c r="V823" s="272"/>
      <c r="W823" s="272"/>
      <c r="X823" s="272"/>
      <c r="Y823" s="272"/>
      <c r="Z823" s="272"/>
    </row>
    <row r="824" spans="1:26" ht="15.75" customHeight="1">
      <c r="A824" s="50"/>
      <c r="B824" s="50"/>
      <c r="C824" s="50"/>
      <c r="D824" s="50"/>
      <c r="E824" s="50"/>
      <c r="F824" s="50"/>
      <c r="G824" s="50"/>
      <c r="H824" s="50"/>
      <c r="I824" s="50"/>
      <c r="J824" s="50"/>
      <c r="K824" s="50"/>
      <c r="L824" s="50"/>
      <c r="M824" s="50"/>
      <c r="N824" s="50"/>
      <c r="O824" s="36"/>
      <c r="P824" s="272"/>
      <c r="Q824" s="272"/>
      <c r="R824" s="272"/>
      <c r="S824" s="272"/>
      <c r="T824" s="272"/>
      <c r="U824" s="272"/>
      <c r="V824" s="272"/>
      <c r="W824" s="272"/>
      <c r="X824" s="272"/>
      <c r="Y824" s="272"/>
      <c r="Z824" s="272"/>
    </row>
    <row r="825" spans="1:26" ht="15.75" customHeight="1">
      <c r="A825" s="50"/>
      <c r="B825" s="50"/>
      <c r="C825" s="50"/>
      <c r="D825" s="50"/>
      <c r="E825" s="50"/>
      <c r="F825" s="50"/>
      <c r="G825" s="50"/>
      <c r="H825" s="50"/>
      <c r="I825" s="50"/>
      <c r="J825" s="50"/>
      <c r="K825" s="50"/>
      <c r="L825" s="50"/>
      <c r="M825" s="50"/>
      <c r="N825" s="50"/>
      <c r="O825" s="36"/>
      <c r="P825" s="272"/>
      <c r="Q825" s="272"/>
      <c r="R825" s="272"/>
      <c r="S825" s="272"/>
      <c r="T825" s="272"/>
      <c r="U825" s="272"/>
      <c r="V825" s="272"/>
      <c r="W825" s="272"/>
      <c r="X825" s="272"/>
      <c r="Y825" s="272"/>
      <c r="Z825" s="272"/>
    </row>
    <row r="826" spans="1:26" ht="15.75" customHeight="1">
      <c r="A826" s="50"/>
      <c r="B826" s="50"/>
      <c r="C826" s="50"/>
      <c r="D826" s="50"/>
      <c r="E826" s="50"/>
      <c r="F826" s="50"/>
      <c r="G826" s="50"/>
      <c r="H826" s="50"/>
      <c r="I826" s="50"/>
      <c r="J826" s="50"/>
      <c r="K826" s="50"/>
      <c r="L826" s="50"/>
      <c r="M826" s="50"/>
      <c r="N826" s="50"/>
      <c r="O826" s="36"/>
      <c r="P826" s="272"/>
      <c r="Q826" s="272"/>
      <c r="R826" s="272"/>
      <c r="S826" s="272"/>
      <c r="T826" s="272"/>
      <c r="U826" s="272"/>
      <c r="V826" s="272"/>
      <c r="W826" s="272"/>
      <c r="X826" s="272"/>
      <c r="Y826" s="272"/>
      <c r="Z826" s="272"/>
    </row>
    <row r="827" spans="1:26" ht="15.75" customHeight="1">
      <c r="A827" s="50"/>
      <c r="B827" s="50"/>
      <c r="C827" s="50"/>
      <c r="D827" s="50"/>
      <c r="E827" s="50"/>
      <c r="F827" s="50"/>
      <c r="G827" s="50"/>
      <c r="H827" s="50"/>
      <c r="I827" s="50"/>
      <c r="J827" s="50"/>
      <c r="K827" s="50"/>
      <c r="L827" s="50"/>
      <c r="M827" s="50"/>
      <c r="N827" s="50"/>
      <c r="O827" s="36"/>
      <c r="P827" s="272"/>
      <c r="Q827" s="272"/>
      <c r="R827" s="272"/>
      <c r="S827" s="272"/>
      <c r="T827" s="272"/>
      <c r="U827" s="272"/>
      <c r="V827" s="272"/>
      <c r="W827" s="272"/>
      <c r="X827" s="272"/>
      <c r="Y827" s="272"/>
      <c r="Z827" s="272"/>
    </row>
    <row r="828" spans="1:26" ht="15.75" customHeight="1">
      <c r="A828" s="50"/>
      <c r="B828" s="50"/>
      <c r="C828" s="50"/>
      <c r="D828" s="50"/>
      <c r="E828" s="50"/>
      <c r="F828" s="50"/>
      <c r="G828" s="50"/>
      <c r="H828" s="50"/>
      <c r="I828" s="50"/>
      <c r="J828" s="50"/>
      <c r="K828" s="50"/>
      <c r="L828" s="50"/>
      <c r="M828" s="50"/>
      <c r="N828" s="50"/>
      <c r="O828" s="36"/>
      <c r="P828" s="272"/>
      <c r="Q828" s="272"/>
      <c r="R828" s="272"/>
      <c r="S828" s="272"/>
      <c r="T828" s="272"/>
      <c r="U828" s="272"/>
      <c r="V828" s="272"/>
      <c r="W828" s="272"/>
      <c r="X828" s="272"/>
      <c r="Y828" s="272"/>
      <c r="Z828" s="272"/>
    </row>
    <row r="829" spans="1:26" ht="15.75" customHeight="1">
      <c r="A829" s="50"/>
      <c r="B829" s="50"/>
      <c r="C829" s="50"/>
      <c r="D829" s="50"/>
      <c r="E829" s="50"/>
      <c r="F829" s="50"/>
      <c r="G829" s="50"/>
      <c r="H829" s="50"/>
      <c r="I829" s="50"/>
      <c r="J829" s="50"/>
      <c r="K829" s="50"/>
      <c r="L829" s="50"/>
      <c r="M829" s="50"/>
      <c r="N829" s="50"/>
      <c r="O829" s="36"/>
      <c r="P829" s="272"/>
      <c r="Q829" s="272"/>
      <c r="R829" s="272"/>
      <c r="S829" s="272"/>
      <c r="T829" s="272"/>
      <c r="U829" s="272"/>
      <c r="V829" s="272"/>
      <c r="W829" s="272"/>
      <c r="X829" s="272"/>
      <c r="Y829" s="272"/>
      <c r="Z829" s="272"/>
    </row>
    <row r="830" spans="1:26" ht="15.75" customHeight="1">
      <c r="A830" s="50"/>
      <c r="B830" s="50"/>
      <c r="C830" s="50"/>
      <c r="D830" s="50"/>
      <c r="E830" s="50"/>
      <c r="F830" s="50"/>
      <c r="G830" s="50"/>
      <c r="H830" s="50"/>
      <c r="I830" s="50"/>
      <c r="J830" s="50"/>
      <c r="K830" s="50"/>
      <c r="L830" s="50"/>
      <c r="M830" s="50"/>
      <c r="N830" s="50"/>
      <c r="O830" s="36"/>
      <c r="P830" s="272"/>
      <c r="Q830" s="272"/>
      <c r="R830" s="272"/>
      <c r="S830" s="272"/>
      <c r="T830" s="272"/>
      <c r="U830" s="272"/>
      <c r="V830" s="272"/>
      <c r="W830" s="272"/>
      <c r="X830" s="272"/>
      <c r="Y830" s="272"/>
      <c r="Z830" s="272"/>
    </row>
    <row r="831" spans="1:26" ht="15.75" customHeight="1">
      <c r="A831" s="50"/>
      <c r="B831" s="50"/>
      <c r="C831" s="50"/>
      <c r="D831" s="50"/>
      <c r="E831" s="50"/>
      <c r="F831" s="50"/>
      <c r="G831" s="50"/>
      <c r="H831" s="50"/>
      <c r="I831" s="50"/>
      <c r="J831" s="50"/>
      <c r="K831" s="50"/>
      <c r="L831" s="50"/>
      <c r="M831" s="50"/>
      <c r="N831" s="50"/>
      <c r="O831" s="36"/>
      <c r="P831" s="272"/>
      <c r="Q831" s="272"/>
      <c r="R831" s="272"/>
      <c r="S831" s="272"/>
      <c r="T831" s="272"/>
      <c r="U831" s="272"/>
      <c r="V831" s="272"/>
      <c r="W831" s="272"/>
      <c r="X831" s="272"/>
      <c r="Y831" s="272"/>
      <c r="Z831" s="272"/>
    </row>
    <row r="832" spans="1:26" ht="15.75" customHeight="1">
      <c r="A832" s="50"/>
      <c r="B832" s="50"/>
      <c r="C832" s="50"/>
      <c r="D832" s="50"/>
      <c r="E832" s="50"/>
      <c r="F832" s="50"/>
      <c r="G832" s="50"/>
      <c r="H832" s="50"/>
      <c r="I832" s="50"/>
      <c r="J832" s="50"/>
      <c r="K832" s="50"/>
      <c r="L832" s="50"/>
      <c r="M832" s="50"/>
      <c r="N832" s="50"/>
      <c r="O832" s="36"/>
      <c r="P832" s="272"/>
      <c r="Q832" s="272"/>
      <c r="R832" s="272"/>
      <c r="S832" s="272"/>
      <c r="T832" s="272"/>
      <c r="U832" s="272"/>
      <c r="V832" s="272"/>
      <c r="W832" s="272"/>
      <c r="X832" s="272"/>
      <c r="Y832" s="272"/>
      <c r="Z832" s="272"/>
    </row>
    <row r="833" spans="1:26" ht="15.75" customHeight="1">
      <c r="A833" s="50"/>
      <c r="B833" s="50"/>
      <c r="C833" s="50"/>
      <c r="D833" s="50"/>
      <c r="E833" s="50"/>
      <c r="F833" s="50"/>
      <c r="G833" s="50"/>
      <c r="H833" s="50"/>
      <c r="I833" s="50"/>
      <c r="J833" s="50"/>
      <c r="K833" s="50"/>
      <c r="L833" s="50"/>
      <c r="M833" s="50"/>
      <c r="N833" s="50"/>
      <c r="O833" s="36"/>
      <c r="P833" s="272"/>
      <c r="Q833" s="272"/>
      <c r="R833" s="272"/>
      <c r="S833" s="272"/>
      <c r="T833" s="272"/>
      <c r="U833" s="272"/>
      <c r="V833" s="272"/>
      <c r="W833" s="272"/>
      <c r="X833" s="272"/>
      <c r="Y833" s="272"/>
      <c r="Z833" s="272"/>
    </row>
    <row r="834" spans="1:26" ht="15.75" customHeight="1">
      <c r="A834" s="50"/>
      <c r="B834" s="50"/>
      <c r="C834" s="50"/>
      <c r="D834" s="50"/>
      <c r="E834" s="50"/>
      <c r="F834" s="50"/>
      <c r="G834" s="50"/>
      <c r="H834" s="50"/>
      <c r="I834" s="50"/>
      <c r="J834" s="50"/>
      <c r="K834" s="50"/>
      <c r="L834" s="50"/>
      <c r="M834" s="50"/>
      <c r="N834" s="50"/>
      <c r="O834" s="36"/>
      <c r="P834" s="272"/>
      <c r="Q834" s="272"/>
      <c r="R834" s="272"/>
      <c r="S834" s="272"/>
      <c r="T834" s="272"/>
      <c r="U834" s="272"/>
      <c r="V834" s="272"/>
      <c r="W834" s="272"/>
      <c r="X834" s="272"/>
      <c r="Y834" s="272"/>
      <c r="Z834" s="272"/>
    </row>
    <row r="835" spans="1:26" ht="15.75" customHeight="1">
      <c r="A835" s="50"/>
      <c r="B835" s="50"/>
      <c r="C835" s="50"/>
      <c r="D835" s="50"/>
      <c r="E835" s="50"/>
      <c r="F835" s="50"/>
      <c r="G835" s="50"/>
      <c r="H835" s="50"/>
      <c r="I835" s="50"/>
      <c r="J835" s="50"/>
      <c r="K835" s="50"/>
      <c r="L835" s="50"/>
      <c r="M835" s="50"/>
      <c r="N835" s="50"/>
      <c r="O835" s="36"/>
      <c r="P835" s="272"/>
      <c r="Q835" s="272"/>
      <c r="R835" s="272"/>
      <c r="S835" s="272"/>
      <c r="T835" s="272"/>
      <c r="U835" s="272"/>
      <c r="V835" s="272"/>
      <c r="W835" s="272"/>
      <c r="X835" s="272"/>
      <c r="Y835" s="272"/>
      <c r="Z835" s="272"/>
    </row>
    <row r="836" spans="1:26" ht="15.75" customHeight="1">
      <c r="A836" s="50"/>
      <c r="B836" s="50"/>
      <c r="C836" s="50"/>
      <c r="D836" s="50"/>
      <c r="E836" s="50"/>
      <c r="F836" s="50"/>
      <c r="G836" s="50"/>
      <c r="H836" s="50"/>
      <c r="I836" s="50"/>
      <c r="J836" s="50"/>
      <c r="K836" s="50"/>
      <c r="L836" s="50"/>
      <c r="M836" s="50"/>
      <c r="N836" s="50"/>
      <c r="O836" s="36"/>
      <c r="P836" s="272"/>
      <c r="Q836" s="272"/>
      <c r="R836" s="272"/>
      <c r="S836" s="272"/>
      <c r="T836" s="272"/>
      <c r="U836" s="272"/>
      <c r="V836" s="272"/>
      <c r="W836" s="272"/>
      <c r="X836" s="272"/>
      <c r="Y836" s="272"/>
      <c r="Z836" s="272"/>
    </row>
    <row r="837" spans="1:26" ht="15.75" customHeight="1">
      <c r="A837" s="50"/>
      <c r="B837" s="50"/>
      <c r="C837" s="50"/>
      <c r="D837" s="50"/>
      <c r="E837" s="50"/>
      <c r="F837" s="50"/>
      <c r="G837" s="50"/>
      <c r="H837" s="50"/>
      <c r="I837" s="50"/>
      <c r="J837" s="50"/>
      <c r="K837" s="50"/>
      <c r="L837" s="50"/>
      <c r="M837" s="50"/>
      <c r="N837" s="50"/>
      <c r="O837" s="36"/>
      <c r="P837" s="272"/>
      <c r="Q837" s="272"/>
      <c r="R837" s="272"/>
      <c r="S837" s="272"/>
      <c r="T837" s="272"/>
      <c r="U837" s="272"/>
      <c r="V837" s="272"/>
      <c r="W837" s="272"/>
      <c r="X837" s="272"/>
      <c r="Y837" s="272"/>
      <c r="Z837" s="272"/>
    </row>
    <row r="838" spans="1:26" ht="15.75" customHeight="1">
      <c r="A838" s="50"/>
      <c r="B838" s="50"/>
      <c r="C838" s="50"/>
      <c r="D838" s="50"/>
      <c r="E838" s="50"/>
      <c r="F838" s="50"/>
      <c r="G838" s="50"/>
      <c r="H838" s="50"/>
      <c r="I838" s="50"/>
      <c r="J838" s="50"/>
      <c r="K838" s="50"/>
      <c r="L838" s="50"/>
      <c r="M838" s="50"/>
      <c r="N838" s="50"/>
      <c r="O838" s="36"/>
      <c r="P838" s="272"/>
      <c r="Q838" s="272"/>
      <c r="R838" s="272"/>
      <c r="S838" s="272"/>
      <c r="T838" s="272"/>
      <c r="U838" s="272"/>
      <c r="V838" s="272"/>
      <c r="W838" s="272"/>
      <c r="X838" s="272"/>
      <c r="Y838" s="272"/>
      <c r="Z838" s="272"/>
    </row>
    <row r="839" spans="1:26" ht="15.75" customHeight="1">
      <c r="A839" s="50"/>
      <c r="B839" s="50"/>
      <c r="C839" s="50"/>
      <c r="D839" s="50"/>
      <c r="E839" s="50"/>
      <c r="F839" s="50"/>
      <c r="G839" s="50"/>
      <c r="H839" s="50"/>
      <c r="I839" s="50"/>
      <c r="J839" s="50"/>
      <c r="K839" s="50"/>
      <c r="L839" s="50"/>
      <c r="M839" s="50"/>
      <c r="N839" s="50"/>
      <c r="O839" s="36"/>
      <c r="P839" s="272"/>
      <c r="Q839" s="272"/>
      <c r="R839" s="272"/>
      <c r="S839" s="272"/>
      <c r="T839" s="272"/>
      <c r="U839" s="272"/>
      <c r="V839" s="272"/>
      <c r="W839" s="272"/>
      <c r="X839" s="272"/>
      <c r="Y839" s="272"/>
      <c r="Z839" s="272"/>
    </row>
    <row r="840" spans="1:26" ht="15.75" customHeight="1">
      <c r="A840" s="50"/>
      <c r="B840" s="50"/>
      <c r="C840" s="50"/>
      <c r="D840" s="50"/>
      <c r="E840" s="50"/>
      <c r="F840" s="50"/>
      <c r="G840" s="50"/>
      <c r="H840" s="50"/>
      <c r="I840" s="50"/>
      <c r="J840" s="50"/>
      <c r="K840" s="50"/>
      <c r="L840" s="50"/>
      <c r="M840" s="50"/>
      <c r="N840" s="50"/>
      <c r="O840" s="36"/>
      <c r="P840" s="272"/>
      <c r="Q840" s="272"/>
      <c r="R840" s="272"/>
      <c r="S840" s="272"/>
      <c r="T840" s="272"/>
      <c r="U840" s="272"/>
      <c r="V840" s="272"/>
      <c r="W840" s="272"/>
      <c r="X840" s="272"/>
      <c r="Y840" s="272"/>
      <c r="Z840" s="272"/>
    </row>
    <row r="841" spans="1:26" ht="15.75" customHeight="1">
      <c r="A841" s="50"/>
      <c r="B841" s="50"/>
      <c r="C841" s="50"/>
      <c r="D841" s="50"/>
      <c r="E841" s="50"/>
      <c r="F841" s="50"/>
      <c r="G841" s="50"/>
      <c r="H841" s="50"/>
      <c r="I841" s="50"/>
      <c r="J841" s="50"/>
      <c r="K841" s="50"/>
      <c r="L841" s="50"/>
      <c r="M841" s="50"/>
      <c r="N841" s="50"/>
      <c r="O841" s="36"/>
      <c r="P841" s="272"/>
      <c r="Q841" s="272"/>
      <c r="R841" s="272"/>
      <c r="S841" s="272"/>
      <c r="T841" s="272"/>
      <c r="U841" s="272"/>
      <c r="V841" s="272"/>
      <c r="W841" s="272"/>
      <c r="X841" s="272"/>
      <c r="Y841" s="272"/>
      <c r="Z841" s="272"/>
    </row>
    <row r="842" spans="1:26" ht="15.75" customHeight="1">
      <c r="A842" s="50"/>
      <c r="B842" s="50"/>
      <c r="C842" s="50"/>
      <c r="D842" s="50"/>
      <c r="E842" s="50"/>
      <c r="F842" s="50"/>
      <c r="G842" s="50"/>
      <c r="H842" s="50"/>
      <c r="I842" s="50"/>
      <c r="J842" s="50"/>
      <c r="K842" s="50"/>
      <c r="L842" s="50"/>
      <c r="M842" s="50"/>
      <c r="N842" s="50"/>
      <c r="O842" s="36"/>
      <c r="P842" s="272"/>
      <c r="Q842" s="272"/>
      <c r="R842" s="272"/>
      <c r="S842" s="272"/>
      <c r="T842" s="272"/>
      <c r="U842" s="272"/>
      <c r="V842" s="272"/>
      <c r="W842" s="272"/>
      <c r="X842" s="272"/>
      <c r="Y842" s="272"/>
      <c r="Z842" s="272"/>
    </row>
    <row r="843" spans="1:26" ht="15.75" customHeight="1">
      <c r="A843" s="50"/>
      <c r="B843" s="50"/>
      <c r="C843" s="50"/>
      <c r="D843" s="50"/>
      <c r="E843" s="50"/>
      <c r="F843" s="50"/>
      <c r="G843" s="50"/>
      <c r="H843" s="50"/>
      <c r="I843" s="50"/>
      <c r="J843" s="50"/>
      <c r="K843" s="50"/>
      <c r="L843" s="50"/>
      <c r="M843" s="50"/>
      <c r="N843" s="50"/>
      <c r="O843" s="36"/>
      <c r="P843" s="272"/>
      <c r="Q843" s="272"/>
      <c r="R843" s="272"/>
      <c r="S843" s="272"/>
      <c r="T843" s="272"/>
      <c r="U843" s="272"/>
      <c r="V843" s="272"/>
      <c r="W843" s="272"/>
      <c r="X843" s="272"/>
      <c r="Y843" s="272"/>
      <c r="Z843" s="272"/>
    </row>
    <row r="844" spans="1:26" ht="15.75" customHeight="1">
      <c r="A844" s="50"/>
      <c r="B844" s="50"/>
      <c r="C844" s="50"/>
      <c r="D844" s="50"/>
      <c r="E844" s="50"/>
      <c r="F844" s="50"/>
      <c r="G844" s="50"/>
      <c r="H844" s="50"/>
      <c r="I844" s="50"/>
      <c r="J844" s="50"/>
      <c r="K844" s="50"/>
      <c r="L844" s="50"/>
      <c r="M844" s="50"/>
      <c r="N844" s="50"/>
      <c r="O844" s="36"/>
      <c r="P844" s="272"/>
      <c r="Q844" s="272"/>
      <c r="R844" s="272"/>
      <c r="S844" s="272"/>
      <c r="T844" s="272"/>
      <c r="U844" s="272"/>
      <c r="V844" s="272"/>
      <c r="W844" s="272"/>
      <c r="X844" s="272"/>
      <c r="Y844" s="272"/>
      <c r="Z844" s="272"/>
    </row>
    <row r="845" spans="1:26" ht="15.75" customHeight="1">
      <c r="A845" s="50"/>
      <c r="B845" s="50"/>
      <c r="C845" s="50"/>
      <c r="D845" s="50"/>
      <c r="E845" s="50"/>
      <c r="F845" s="50"/>
      <c r="G845" s="50"/>
      <c r="H845" s="50"/>
      <c r="I845" s="50"/>
      <c r="J845" s="50"/>
      <c r="K845" s="50"/>
      <c r="L845" s="50"/>
      <c r="M845" s="50"/>
      <c r="N845" s="50"/>
      <c r="O845" s="36"/>
      <c r="P845" s="272"/>
      <c r="Q845" s="272"/>
      <c r="R845" s="272"/>
      <c r="S845" s="272"/>
      <c r="T845" s="272"/>
      <c r="U845" s="272"/>
      <c r="V845" s="272"/>
      <c r="W845" s="272"/>
      <c r="X845" s="272"/>
      <c r="Y845" s="272"/>
      <c r="Z845" s="272"/>
    </row>
    <row r="846" spans="1:26" ht="15.75" customHeight="1">
      <c r="A846" s="50"/>
      <c r="B846" s="50"/>
      <c r="C846" s="50"/>
      <c r="D846" s="50"/>
      <c r="E846" s="50"/>
      <c r="F846" s="50"/>
      <c r="G846" s="50"/>
      <c r="H846" s="50"/>
      <c r="I846" s="50"/>
      <c r="J846" s="50"/>
      <c r="K846" s="50"/>
      <c r="L846" s="50"/>
      <c r="M846" s="50"/>
      <c r="N846" s="50"/>
      <c r="O846" s="36"/>
      <c r="P846" s="272"/>
      <c r="Q846" s="272"/>
      <c r="R846" s="272"/>
      <c r="S846" s="272"/>
      <c r="T846" s="272"/>
      <c r="U846" s="272"/>
      <c r="V846" s="272"/>
      <c r="W846" s="272"/>
      <c r="X846" s="272"/>
      <c r="Y846" s="272"/>
      <c r="Z846" s="272"/>
    </row>
    <row r="847" spans="1:26" ht="15.75" customHeight="1">
      <c r="A847" s="50"/>
      <c r="B847" s="50"/>
      <c r="C847" s="50"/>
      <c r="D847" s="50"/>
      <c r="E847" s="50"/>
      <c r="F847" s="50"/>
      <c r="G847" s="50"/>
      <c r="H847" s="50"/>
      <c r="I847" s="50"/>
      <c r="J847" s="50"/>
      <c r="K847" s="50"/>
      <c r="L847" s="50"/>
      <c r="M847" s="50"/>
      <c r="N847" s="50"/>
      <c r="O847" s="36"/>
      <c r="P847" s="272"/>
      <c r="Q847" s="272"/>
      <c r="R847" s="272"/>
      <c r="S847" s="272"/>
      <c r="T847" s="272"/>
      <c r="U847" s="272"/>
      <c r="V847" s="272"/>
      <c r="W847" s="272"/>
      <c r="X847" s="272"/>
      <c r="Y847" s="272"/>
      <c r="Z847" s="272"/>
    </row>
    <row r="848" spans="1:26" ht="15.75" customHeight="1">
      <c r="A848" s="50"/>
      <c r="B848" s="50"/>
      <c r="C848" s="50"/>
      <c r="D848" s="50"/>
      <c r="E848" s="50"/>
      <c r="F848" s="50"/>
      <c r="G848" s="50"/>
      <c r="H848" s="50"/>
      <c r="I848" s="50"/>
      <c r="J848" s="50"/>
      <c r="K848" s="50"/>
      <c r="L848" s="50"/>
      <c r="M848" s="50"/>
      <c r="N848" s="50"/>
      <c r="O848" s="36"/>
      <c r="P848" s="272"/>
      <c r="Q848" s="272"/>
      <c r="R848" s="272"/>
      <c r="S848" s="272"/>
      <c r="T848" s="272"/>
      <c r="U848" s="272"/>
      <c r="V848" s="272"/>
      <c r="W848" s="272"/>
      <c r="X848" s="272"/>
      <c r="Y848" s="272"/>
      <c r="Z848" s="272"/>
    </row>
    <row r="849" spans="1:26" ht="15.75" customHeight="1">
      <c r="A849" s="50"/>
      <c r="B849" s="50"/>
      <c r="C849" s="50"/>
      <c r="D849" s="50"/>
      <c r="E849" s="50"/>
      <c r="F849" s="50"/>
      <c r="G849" s="50"/>
      <c r="H849" s="50"/>
      <c r="I849" s="50"/>
      <c r="J849" s="50"/>
      <c r="K849" s="50"/>
      <c r="L849" s="50"/>
      <c r="M849" s="50"/>
      <c r="N849" s="50"/>
      <c r="O849" s="36"/>
      <c r="P849" s="272"/>
      <c r="Q849" s="272"/>
      <c r="R849" s="272"/>
      <c r="S849" s="272"/>
      <c r="T849" s="272"/>
      <c r="U849" s="272"/>
      <c r="V849" s="272"/>
      <c r="W849" s="272"/>
      <c r="X849" s="272"/>
      <c r="Y849" s="272"/>
      <c r="Z849" s="272"/>
    </row>
    <row r="850" spans="1:26" ht="15.75" customHeight="1">
      <c r="A850" s="50"/>
      <c r="B850" s="50"/>
      <c r="C850" s="50"/>
      <c r="D850" s="50"/>
      <c r="E850" s="50"/>
      <c r="F850" s="50"/>
      <c r="G850" s="50"/>
      <c r="H850" s="50"/>
      <c r="I850" s="50"/>
      <c r="J850" s="50"/>
      <c r="K850" s="50"/>
      <c r="L850" s="50"/>
      <c r="M850" s="50"/>
      <c r="N850" s="50"/>
      <c r="O850" s="36"/>
      <c r="P850" s="272"/>
      <c r="Q850" s="272"/>
      <c r="R850" s="272"/>
      <c r="S850" s="272"/>
      <c r="T850" s="272"/>
      <c r="U850" s="272"/>
      <c r="V850" s="272"/>
      <c r="W850" s="272"/>
      <c r="X850" s="272"/>
      <c r="Y850" s="272"/>
      <c r="Z850" s="272"/>
    </row>
    <row r="851" spans="1:26" ht="15.75" customHeight="1">
      <c r="A851" s="50"/>
      <c r="B851" s="50"/>
      <c r="C851" s="50"/>
      <c r="D851" s="50"/>
      <c r="E851" s="50"/>
      <c r="F851" s="50"/>
      <c r="G851" s="50"/>
      <c r="H851" s="50"/>
      <c r="I851" s="50"/>
      <c r="J851" s="50"/>
      <c r="K851" s="50"/>
      <c r="L851" s="50"/>
      <c r="M851" s="50"/>
      <c r="N851" s="50"/>
      <c r="O851" s="36"/>
      <c r="P851" s="272"/>
      <c r="Q851" s="272"/>
      <c r="R851" s="272"/>
      <c r="S851" s="272"/>
      <c r="T851" s="272"/>
      <c r="U851" s="272"/>
      <c r="V851" s="272"/>
      <c r="W851" s="272"/>
      <c r="X851" s="272"/>
      <c r="Y851" s="272"/>
      <c r="Z851" s="272"/>
    </row>
    <row r="852" spans="1:26" ht="15.75" customHeight="1">
      <c r="A852" s="50"/>
      <c r="B852" s="50"/>
      <c r="C852" s="50"/>
      <c r="D852" s="50"/>
      <c r="E852" s="50"/>
      <c r="F852" s="50"/>
      <c r="G852" s="50"/>
      <c r="H852" s="50"/>
      <c r="I852" s="50"/>
      <c r="J852" s="50"/>
      <c r="K852" s="50"/>
      <c r="L852" s="50"/>
      <c r="M852" s="50"/>
      <c r="N852" s="50"/>
      <c r="O852" s="36"/>
      <c r="P852" s="272"/>
      <c r="Q852" s="272"/>
      <c r="R852" s="272"/>
      <c r="S852" s="272"/>
      <c r="T852" s="272"/>
      <c r="U852" s="272"/>
      <c r="V852" s="272"/>
      <c r="W852" s="272"/>
      <c r="X852" s="272"/>
      <c r="Y852" s="272"/>
      <c r="Z852" s="272"/>
    </row>
    <row r="853" spans="1:26" ht="15.75" customHeight="1">
      <c r="A853" s="50"/>
      <c r="B853" s="50"/>
      <c r="C853" s="50"/>
      <c r="D853" s="50"/>
      <c r="E853" s="50"/>
      <c r="F853" s="50"/>
      <c r="G853" s="50"/>
      <c r="H853" s="50"/>
      <c r="I853" s="50"/>
      <c r="J853" s="50"/>
      <c r="K853" s="50"/>
      <c r="L853" s="50"/>
      <c r="M853" s="50"/>
      <c r="N853" s="50"/>
      <c r="O853" s="36"/>
      <c r="P853" s="272"/>
      <c r="Q853" s="272"/>
      <c r="R853" s="272"/>
      <c r="S853" s="272"/>
      <c r="T853" s="272"/>
      <c r="U853" s="272"/>
      <c r="V853" s="272"/>
      <c r="W853" s="272"/>
      <c r="X853" s="272"/>
      <c r="Y853" s="272"/>
      <c r="Z853" s="272"/>
    </row>
    <row r="854" spans="1:26" ht="15.75" customHeight="1">
      <c r="A854" s="50"/>
      <c r="B854" s="50"/>
      <c r="C854" s="50"/>
      <c r="D854" s="50"/>
      <c r="E854" s="50"/>
      <c r="F854" s="50"/>
      <c r="G854" s="50"/>
      <c r="H854" s="50"/>
      <c r="I854" s="50"/>
      <c r="J854" s="50"/>
      <c r="K854" s="50"/>
      <c r="L854" s="50"/>
      <c r="M854" s="50"/>
      <c r="N854" s="50"/>
      <c r="O854" s="36"/>
      <c r="P854" s="272"/>
      <c r="Q854" s="272"/>
      <c r="R854" s="272"/>
      <c r="S854" s="272"/>
      <c r="T854" s="272"/>
      <c r="U854" s="272"/>
      <c r="V854" s="272"/>
      <c r="W854" s="272"/>
      <c r="X854" s="272"/>
      <c r="Y854" s="272"/>
      <c r="Z854" s="272"/>
    </row>
    <row r="855" spans="1:26" ht="15.75" customHeight="1">
      <c r="A855" s="50"/>
      <c r="B855" s="50"/>
      <c r="C855" s="50"/>
      <c r="D855" s="50"/>
      <c r="E855" s="50"/>
      <c r="F855" s="50"/>
      <c r="G855" s="50"/>
      <c r="H855" s="50"/>
      <c r="I855" s="50"/>
      <c r="J855" s="50"/>
      <c r="K855" s="50"/>
      <c r="L855" s="50"/>
      <c r="M855" s="50"/>
      <c r="N855" s="50"/>
      <c r="O855" s="36"/>
      <c r="P855" s="272"/>
      <c r="Q855" s="272"/>
      <c r="R855" s="272"/>
      <c r="S855" s="272"/>
      <c r="T855" s="272"/>
      <c r="U855" s="272"/>
      <c r="V855" s="272"/>
      <c r="W855" s="272"/>
      <c r="X855" s="272"/>
      <c r="Y855" s="272"/>
      <c r="Z855" s="272"/>
    </row>
    <row r="856" spans="1:26" ht="15.75" customHeight="1">
      <c r="A856" s="50"/>
      <c r="B856" s="50"/>
      <c r="C856" s="50"/>
      <c r="D856" s="50"/>
      <c r="E856" s="50"/>
      <c r="F856" s="50"/>
      <c r="G856" s="50"/>
      <c r="H856" s="50"/>
      <c r="I856" s="50"/>
      <c r="J856" s="50"/>
      <c r="K856" s="50"/>
      <c r="L856" s="50"/>
      <c r="M856" s="50"/>
      <c r="N856" s="50"/>
      <c r="O856" s="36"/>
      <c r="P856" s="272"/>
      <c r="Q856" s="272"/>
      <c r="R856" s="272"/>
      <c r="S856" s="272"/>
      <c r="T856" s="272"/>
      <c r="U856" s="272"/>
      <c r="V856" s="272"/>
      <c r="W856" s="272"/>
      <c r="X856" s="272"/>
      <c r="Y856" s="272"/>
      <c r="Z856" s="272"/>
    </row>
    <row r="857" spans="1:26" ht="15.75" customHeight="1">
      <c r="A857" s="50"/>
      <c r="B857" s="50"/>
      <c r="C857" s="50"/>
      <c r="D857" s="50"/>
      <c r="E857" s="50"/>
      <c r="F857" s="50"/>
      <c r="G857" s="50"/>
      <c r="H857" s="50"/>
      <c r="I857" s="50"/>
      <c r="J857" s="50"/>
      <c r="K857" s="50"/>
      <c r="L857" s="50"/>
      <c r="M857" s="50"/>
      <c r="N857" s="50"/>
      <c r="O857" s="36"/>
      <c r="P857" s="272"/>
      <c r="Q857" s="272"/>
      <c r="R857" s="272"/>
      <c r="S857" s="272"/>
      <c r="T857" s="272"/>
      <c r="U857" s="272"/>
      <c r="V857" s="272"/>
      <c r="W857" s="272"/>
      <c r="X857" s="272"/>
      <c r="Y857" s="272"/>
      <c r="Z857" s="272"/>
    </row>
    <row r="858" spans="1:26" ht="15.75" customHeight="1">
      <c r="A858" s="50"/>
      <c r="B858" s="50"/>
      <c r="C858" s="50"/>
      <c r="D858" s="50"/>
      <c r="E858" s="50"/>
      <c r="F858" s="50"/>
      <c r="G858" s="50"/>
      <c r="H858" s="50"/>
      <c r="I858" s="50"/>
      <c r="J858" s="50"/>
      <c r="K858" s="50"/>
      <c r="L858" s="50"/>
      <c r="M858" s="50"/>
      <c r="N858" s="50"/>
      <c r="O858" s="36"/>
      <c r="P858" s="272"/>
      <c r="Q858" s="272"/>
      <c r="R858" s="272"/>
      <c r="S858" s="272"/>
      <c r="T858" s="272"/>
      <c r="U858" s="272"/>
      <c r="V858" s="272"/>
      <c r="W858" s="272"/>
      <c r="X858" s="272"/>
      <c r="Y858" s="272"/>
      <c r="Z858" s="272"/>
    </row>
    <row r="859" spans="1:26" ht="15.75" customHeight="1">
      <c r="A859" s="50"/>
      <c r="B859" s="50"/>
      <c r="C859" s="50"/>
      <c r="D859" s="50"/>
      <c r="E859" s="50"/>
      <c r="F859" s="50"/>
      <c r="G859" s="50"/>
      <c r="H859" s="50"/>
      <c r="I859" s="50"/>
      <c r="J859" s="50"/>
      <c r="K859" s="50"/>
      <c r="L859" s="50"/>
      <c r="M859" s="50"/>
      <c r="N859" s="50"/>
      <c r="O859" s="36"/>
      <c r="P859" s="272"/>
      <c r="Q859" s="272"/>
      <c r="R859" s="272"/>
      <c r="S859" s="272"/>
      <c r="T859" s="272"/>
      <c r="U859" s="272"/>
      <c r="V859" s="272"/>
      <c r="W859" s="272"/>
      <c r="X859" s="272"/>
      <c r="Y859" s="272"/>
      <c r="Z859" s="272"/>
    </row>
    <row r="860" spans="1:26" ht="15.75" customHeight="1">
      <c r="A860" s="50"/>
      <c r="B860" s="50"/>
      <c r="C860" s="50"/>
      <c r="D860" s="50"/>
      <c r="E860" s="50"/>
      <c r="F860" s="50"/>
      <c r="G860" s="50"/>
      <c r="H860" s="50"/>
      <c r="I860" s="50"/>
      <c r="J860" s="50"/>
      <c r="K860" s="50"/>
      <c r="L860" s="50"/>
      <c r="M860" s="50"/>
      <c r="N860" s="50"/>
      <c r="O860" s="36"/>
      <c r="P860" s="272"/>
      <c r="Q860" s="272"/>
      <c r="R860" s="272"/>
      <c r="S860" s="272"/>
      <c r="T860" s="272"/>
      <c r="U860" s="272"/>
      <c r="V860" s="272"/>
      <c r="W860" s="272"/>
      <c r="X860" s="272"/>
      <c r="Y860" s="272"/>
      <c r="Z860" s="272"/>
    </row>
    <row r="861" spans="1:26" ht="15.75" customHeight="1">
      <c r="A861" s="50"/>
      <c r="B861" s="50"/>
      <c r="C861" s="50"/>
      <c r="D861" s="50"/>
      <c r="E861" s="50"/>
      <c r="F861" s="50"/>
      <c r="G861" s="50"/>
      <c r="H861" s="50"/>
      <c r="I861" s="50"/>
      <c r="J861" s="50"/>
      <c r="K861" s="50"/>
      <c r="L861" s="50"/>
      <c r="M861" s="50"/>
      <c r="N861" s="50"/>
      <c r="O861" s="36"/>
      <c r="P861" s="272"/>
      <c r="Q861" s="272"/>
      <c r="R861" s="272"/>
      <c r="S861" s="272"/>
      <c r="T861" s="272"/>
      <c r="U861" s="272"/>
      <c r="V861" s="272"/>
      <c r="W861" s="272"/>
      <c r="X861" s="272"/>
      <c r="Y861" s="272"/>
      <c r="Z861" s="272"/>
    </row>
    <row r="862" spans="1:26" ht="15.75" customHeight="1">
      <c r="A862" s="50"/>
      <c r="B862" s="50"/>
      <c r="C862" s="50"/>
      <c r="D862" s="50"/>
      <c r="E862" s="50"/>
      <c r="F862" s="50"/>
      <c r="G862" s="50"/>
      <c r="H862" s="50"/>
      <c r="I862" s="50"/>
      <c r="J862" s="50"/>
      <c r="K862" s="50"/>
      <c r="L862" s="50"/>
      <c r="M862" s="50"/>
      <c r="N862" s="50"/>
      <c r="O862" s="36"/>
      <c r="P862" s="272"/>
      <c r="Q862" s="272"/>
      <c r="R862" s="272"/>
      <c r="S862" s="272"/>
      <c r="T862" s="272"/>
      <c r="U862" s="272"/>
      <c r="V862" s="272"/>
      <c r="W862" s="272"/>
      <c r="X862" s="272"/>
      <c r="Y862" s="272"/>
      <c r="Z862" s="272"/>
    </row>
    <row r="863" spans="1:26" ht="15.75" customHeight="1">
      <c r="A863" s="50"/>
      <c r="B863" s="50"/>
      <c r="C863" s="50"/>
      <c r="D863" s="50"/>
      <c r="E863" s="50"/>
      <c r="F863" s="50"/>
      <c r="G863" s="50"/>
      <c r="H863" s="50"/>
      <c r="I863" s="50"/>
      <c r="J863" s="50"/>
      <c r="K863" s="50"/>
      <c r="L863" s="50"/>
      <c r="M863" s="50"/>
      <c r="N863" s="50"/>
      <c r="O863" s="36"/>
      <c r="P863" s="272"/>
      <c r="Q863" s="272"/>
      <c r="R863" s="272"/>
      <c r="S863" s="272"/>
      <c r="T863" s="272"/>
      <c r="U863" s="272"/>
      <c r="V863" s="272"/>
      <c r="W863" s="272"/>
      <c r="X863" s="272"/>
      <c r="Y863" s="272"/>
      <c r="Z863" s="272"/>
    </row>
    <row r="864" spans="1:26" ht="15.75" customHeight="1">
      <c r="A864" s="50"/>
      <c r="B864" s="50"/>
      <c r="C864" s="50"/>
      <c r="D864" s="50"/>
      <c r="E864" s="50"/>
      <c r="F864" s="50"/>
      <c r="G864" s="50"/>
      <c r="H864" s="50"/>
      <c r="I864" s="50"/>
      <c r="J864" s="50"/>
      <c r="K864" s="50"/>
      <c r="L864" s="50"/>
      <c r="M864" s="50"/>
      <c r="N864" s="50"/>
      <c r="O864" s="36"/>
      <c r="P864" s="272"/>
      <c r="Q864" s="272"/>
      <c r="R864" s="272"/>
      <c r="S864" s="272"/>
      <c r="T864" s="272"/>
      <c r="U864" s="272"/>
      <c r="V864" s="272"/>
      <c r="W864" s="272"/>
      <c r="X864" s="272"/>
      <c r="Y864" s="272"/>
      <c r="Z864" s="272"/>
    </row>
    <row r="865" spans="1:26" ht="15.75" customHeight="1">
      <c r="A865" s="50"/>
      <c r="B865" s="50"/>
      <c r="C865" s="50"/>
      <c r="D865" s="50"/>
      <c r="E865" s="50"/>
      <c r="F865" s="50"/>
      <c r="G865" s="50"/>
      <c r="H865" s="50"/>
      <c r="I865" s="50"/>
      <c r="J865" s="50"/>
      <c r="K865" s="50"/>
      <c r="L865" s="50"/>
      <c r="M865" s="50"/>
      <c r="N865" s="50"/>
      <c r="O865" s="36"/>
      <c r="P865" s="272"/>
      <c r="Q865" s="272"/>
      <c r="R865" s="272"/>
      <c r="S865" s="272"/>
      <c r="T865" s="272"/>
      <c r="U865" s="272"/>
      <c r="V865" s="272"/>
      <c r="W865" s="272"/>
      <c r="X865" s="272"/>
      <c r="Y865" s="272"/>
      <c r="Z865" s="272"/>
    </row>
    <row r="866" spans="1:26" ht="15.75" customHeight="1">
      <c r="A866" s="50"/>
      <c r="B866" s="50"/>
      <c r="C866" s="50"/>
      <c r="D866" s="50"/>
      <c r="E866" s="50"/>
      <c r="F866" s="50"/>
      <c r="G866" s="50"/>
      <c r="H866" s="50"/>
      <c r="I866" s="50"/>
      <c r="J866" s="50"/>
      <c r="K866" s="50"/>
      <c r="L866" s="50"/>
      <c r="M866" s="50"/>
      <c r="N866" s="50"/>
      <c r="O866" s="36"/>
      <c r="P866" s="272"/>
      <c r="Q866" s="272"/>
      <c r="R866" s="272"/>
      <c r="S866" s="272"/>
      <c r="T866" s="272"/>
      <c r="U866" s="272"/>
      <c r="V866" s="272"/>
      <c r="W866" s="272"/>
      <c r="X866" s="272"/>
      <c r="Y866" s="272"/>
      <c r="Z866" s="272"/>
    </row>
    <row r="867" spans="1:26" ht="15.75" customHeight="1">
      <c r="A867" s="50"/>
      <c r="B867" s="50"/>
      <c r="C867" s="50"/>
      <c r="D867" s="50"/>
      <c r="E867" s="50"/>
      <c r="F867" s="50"/>
      <c r="G867" s="50"/>
      <c r="H867" s="50"/>
      <c r="I867" s="50"/>
      <c r="J867" s="50"/>
      <c r="K867" s="50"/>
      <c r="L867" s="50"/>
      <c r="M867" s="50"/>
      <c r="N867" s="50"/>
      <c r="O867" s="36"/>
      <c r="P867" s="272"/>
      <c r="Q867" s="272"/>
      <c r="R867" s="272"/>
      <c r="S867" s="272"/>
      <c r="T867" s="272"/>
      <c r="U867" s="272"/>
      <c r="V867" s="272"/>
      <c r="W867" s="272"/>
      <c r="X867" s="272"/>
      <c r="Y867" s="272"/>
      <c r="Z867" s="272"/>
    </row>
    <row r="868" spans="1:26" ht="15.75" customHeight="1">
      <c r="A868" s="50"/>
      <c r="B868" s="50"/>
      <c r="C868" s="50"/>
      <c r="D868" s="50"/>
      <c r="E868" s="50"/>
      <c r="F868" s="50"/>
      <c r="G868" s="50"/>
      <c r="H868" s="50"/>
      <c r="I868" s="50"/>
      <c r="J868" s="50"/>
      <c r="K868" s="50"/>
      <c r="L868" s="50"/>
      <c r="M868" s="50"/>
      <c r="N868" s="50"/>
      <c r="O868" s="36"/>
      <c r="P868" s="272"/>
      <c r="Q868" s="272"/>
      <c r="R868" s="272"/>
      <c r="S868" s="272"/>
      <c r="T868" s="272"/>
      <c r="U868" s="272"/>
      <c r="V868" s="272"/>
      <c r="W868" s="272"/>
      <c r="X868" s="272"/>
      <c r="Y868" s="272"/>
      <c r="Z868" s="272"/>
    </row>
    <row r="869" spans="1:26" ht="15.75" customHeight="1">
      <c r="A869" s="50"/>
      <c r="B869" s="50"/>
      <c r="C869" s="50"/>
      <c r="D869" s="50"/>
      <c r="E869" s="50"/>
      <c r="F869" s="50"/>
      <c r="G869" s="50"/>
      <c r="H869" s="50"/>
      <c r="I869" s="50"/>
      <c r="J869" s="50"/>
      <c r="K869" s="50"/>
      <c r="L869" s="50"/>
      <c r="M869" s="50"/>
      <c r="N869" s="50"/>
      <c r="O869" s="36"/>
      <c r="P869" s="272"/>
      <c r="Q869" s="272"/>
      <c r="R869" s="272"/>
      <c r="S869" s="272"/>
      <c r="T869" s="272"/>
      <c r="U869" s="272"/>
      <c r="V869" s="272"/>
      <c r="W869" s="272"/>
      <c r="X869" s="272"/>
      <c r="Y869" s="272"/>
      <c r="Z869" s="272"/>
    </row>
    <row r="870" spans="1:26" ht="15.75" customHeight="1">
      <c r="A870" s="50"/>
      <c r="B870" s="50"/>
      <c r="C870" s="50"/>
      <c r="D870" s="50"/>
      <c r="E870" s="50"/>
      <c r="F870" s="50"/>
      <c r="G870" s="50"/>
      <c r="H870" s="50"/>
      <c r="I870" s="50"/>
      <c r="J870" s="50"/>
      <c r="K870" s="50"/>
      <c r="L870" s="50"/>
      <c r="M870" s="50"/>
      <c r="N870" s="50"/>
      <c r="O870" s="36"/>
      <c r="P870" s="272"/>
      <c r="Q870" s="272"/>
      <c r="R870" s="272"/>
      <c r="S870" s="272"/>
      <c r="T870" s="272"/>
      <c r="U870" s="272"/>
      <c r="V870" s="272"/>
      <c r="W870" s="272"/>
      <c r="X870" s="272"/>
      <c r="Y870" s="272"/>
      <c r="Z870" s="272"/>
    </row>
    <row r="871" spans="1:26" ht="15.75" customHeight="1">
      <c r="A871" s="50"/>
      <c r="B871" s="50"/>
      <c r="C871" s="50"/>
      <c r="D871" s="50"/>
      <c r="E871" s="50"/>
      <c r="F871" s="50"/>
      <c r="G871" s="50"/>
      <c r="H871" s="50"/>
      <c r="I871" s="50"/>
      <c r="J871" s="50"/>
      <c r="K871" s="50"/>
      <c r="L871" s="50"/>
      <c r="M871" s="50"/>
      <c r="N871" s="50"/>
      <c r="O871" s="36"/>
      <c r="P871" s="272"/>
      <c r="Q871" s="272"/>
      <c r="R871" s="272"/>
      <c r="S871" s="272"/>
      <c r="T871" s="272"/>
      <c r="U871" s="272"/>
      <c r="V871" s="272"/>
      <c r="W871" s="272"/>
      <c r="X871" s="272"/>
      <c r="Y871" s="272"/>
      <c r="Z871" s="272"/>
    </row>
    <row r="872" spans="1:26" ht="15.75" customHeight="1">
      <c r="A872" s="50"/>
      <c r="B872" s="50"/>
      <c r="C872" s="50"/>
      <c r="D872" s="50"/>
      <c r="E872" s="50"/>
      <c r="F872" s="50"/>
      <c r="G872" s="50"/>
      <c r="H872" s="50"/>
      <c r="I872" s="50"/>
      <c r="J872" s="50"/>
      <c r="K872" s="50"/>
      <c r="L872" s="50"/>
      <c r="M872" s="50"/>
      <c r="N872" s="50"/>
      <c r="O872" s="36"/>
      <c r="P872" s="272"/>
      <c r="Q872" s="272"/>
      <c r="R872" s="272"/>
      <c r="S872" s="272"/>
      <c r="T872" s="272"/>
      <c r="U872" s="272"/>
      <c r="V872" s="272"/>
      <c r="W872" s="272"/>
      <c r="X872" s="272"/>
      <c r="Y872" s="272"/>
      <c r="Z872" s="272"/>
    </row>
    <row r="873" spans="1:26" ht="15.75" customHeight="1">
      <c r="A873" s="50"/>
      <c r="B873" s="50"/>
      <c r="C873" s="50"/>
      <c r="D873" s="50"/>
      <c r="E873" s="50"/>
      <c r="F873" s="50"/>
      <c r="G873" s="50"/>
      <c r="H873" s="50"/>
      <c r="I873" s="50"/>
      <c r="J873" s="50"/>
      <c r="K873" s="50"/>
      <c r="L873" s="50"/>
      <c r="M873" s="50"/>
      <c r="N873" s="50"/>
      <c r="O873" s="36"/>
      <c r="P873" s="272"/>
      <c r="Q873" s="272"/>
      <c r="R873" s="272"/>
      <c r="S873" s="272"/>
      <c r="T873" s="272"/>
      <c r="U873" s="272"/>
      <c r="V873" s="272"/>
      <c r="W873" s="272"/>
      <c r="X873" s="272"/>
      <c r="Y873" s="272"/>
      <c r="Z873" s="272"/>
    </row>
    <row r="874" spans="1:26" ht="15.75" customHeight="1">
      <c r="A874" s="50"/>
      <c r="B874" s="50"/>
      <c r="C874" s="50"/>
      <c r="D874" s="50"/>
      <c r="E874" s="50"/>
      <c r="F874" s="50"/>
      <c r="G874" s="50"/>
      <c r="H874" s="50"/>
      <c r="I874" s="50"/>
      <c r="J874" s="50"/>
      <c r="K874" s="50"/>
      <c r="L874" s="50"/>
      <c r="M874" s="50"/>
      <c r="N874" s="50"/>
      <c r="O874" s="36"/>
      <c r="P874" s="272"/>
      <c r="Q874" s="272"/>
      <c r="R874" s="272"/>
      <c r="S874" s="272"/>
      <c r="T874" s="272"/>
      <c r="U874" s="272"/>
      <c r="V874" s="272"/>
      <c r="W874" s="272"/>
      <c r="X874" s="272"/>
      <c r="Y874" s="272"/>
      <c r="Z874" s="272"/>
    </row>
    <row r="875" spans="1:26" ht="15.75" customHeight="1">
      <c r="A875" s="50"/>
      <c r="B875" s="50"/>
      <c r="C875" s="50"/>
      <c r="D875" s="50"/>
      <c r="E875" s="50"/>
      <c r="F875" s="50"/>
      <c r="G875" s="50"/>
      <c r="H875" s="50"/>
      <c r="I875" s="50"/>
      <c r="J875" s="50"/>
      <c r="K875" s="50"/>
      <c r="L875" s="50"/>
      <c r="M875" s="50"/>
      <c r="N875" s="50"/>
      <c r="O875" s="36"/>
      <c r="P875" s="272"/>
      <c r="Q875" s="272"/>
      <c r="R875" s="272"/>
      <c r="S875" s="272"/>
      <c r="T875" s="272"/>
      <c r="U875" s="272"/>
      <c r="V875" s="272"/>
      <c r="W875" s="272"/>
      <c r="X875" s="272"/>
      <c r="Y875" s="272"/>
      <c r="Z875" s="272"/>
    </row>
    <row r="876" spans="1:26" ht="15.75" customHeight="1">
      <c r="A876" s="50"/>
      <c r="B876" s="50"/>
      <c r="C876" s="50"/>
      <c r="D876" s="50"/>
      <c r="E876" s="50"/>
      <c r="F876" s="50"/>
      <c r="G876" s="50"/>
      <c r="H876" s="50"/>
      <c r="I876" s="50"/>
      <c r="J876" s="50"/>
      <c r="K876" s="50"/>
      <c r="L876" s="50"/>
      <c r="M876" s="50"/>
      <c r="N876" s="50"/>
      <c r="O876" s="36"/>
      <c r="P876" s="272"/>
      <c r="Q876" s="272"/>
      <c r="R876" s="272"/>
      <c r="S876" s="272"/>
      <c r="T876" s="272"/>
      <c r="U876" s="272"/>
      <c r="V876" s="272"/>
      <c r="W876" s="272"/>
      <c r="X876" s="272"/>
      <c r="Y876" s="272"/>
      <c r="Z876" s="272"/>
    </row>
    <row r="877" spans="1:26" ht="15.75" customHeight="1">
      <c r="A877" s="50"/>
      <c r="B877" s="50"/>
      <c r="C877" s="50"/>
      <c r="D877" s="50"/>
      <c r="E877" s="50"/>
      <c r="F877" s="50"/>
      <c r="G877" s="50"/>
      <c r="H877" s="50"/>
      <c r="I877" s="50"/>
      <c r="J877" s="50"/>
      <c r="K877" s="50"/>
      <c r="L877" s="50"/>
      <c r="M877" s="50"/>
      <c r="N877" s="50"/>
      <c r="O877" s="36"/>
      <c r="P877" s="272"/>
      <c r="Q877" s="272"/>
      <c r="R877" s="272"/>
      <c r="S877" s="272"/>
      <c r="T877" s="272"/>
      <c r="U877" s="272"/>
      <c r="V877" s="272"/>
      <c r="W877" s="272"/>
      <c r="X877" s="272"/>
      <c r="Y877" s="272"/>
      <c r="Z877" s="272"/>
    </row>
    <row r="878" spans="1:26" ht="15.75" customHeight="1">
      <c r="A878" s="50"/>
      <c r="B878" s="50"/>
      <c r="C878" s="50"/>
      <c r="D878" s="50"/>
      <c r="E878" s="50"/>
      <c r="F878" s="50"/>
      <c r="G878" s="50"/>
      <c r="H878" s="50"/>
      <c r="I878" s="50"/>
      <c r="J878" s="50"/>
      <c r="K878" s="50"/>
      <c r="L878" s="50"/>
      <c r="M878" s="50"/>
      <c r="N878" s="50"/>
      <c r="O878" s="36"/>
      <c r="P878" s="272"/>
      <c r="Q878" s="272"/>
      <c r="R878" s="272"/>
      <c r="S878" s="272"/>
      <c r="T878" s="272"/>
      <c r="U878" s="272"/>
      <c r="V878" s="272"/>
      <c r="W878" s="272"/>
      <c r="X878" s="272"/>
      <c r="Y878" s="272"/>
      <c r="Z878" s="272"/>
    </row>
    <row r="879" spans="1:26" ht="15.75" customHeight="1">
      <c r="A879" s="50"/>
      <c r="B879" s="50"/>
      <c r="C879" s="50"/>
      <c r="D879" s="50"/>
      <c r="E879" s="50"/>
      <c r="F879" s="50"/>
      <c r="G879" s="50"/>
      <c r="H879" s="50"/>
      <c r="I879" s="50"/>
      <c r="J879" s="50"/>
      <c r="K879" s="50"/>
      <c r="L879" s="50"/>
      <c r="M879" s="50"/>
      <c r="N879" s="50"/>
      <c r="O879" s="36"/>
      <c r="P879" s="272"/>
      <c r="Q879" s="272"/>
      <c r="R879" s="272"/>
      <c r="S879" s="272"/>
      <c r="T879" s="272"/>
      <c r="U879" s="272"/>
      <c r="V879" s="272"/>
      <c r="W879" s="272"/>
      <c r="X879" s="272"/>
      <c r="Y879" s="272"/>
      <c r="Z879" s="272"/>
    </row>
    <row r="880" spans="1:26" ht="15.75" customHeight="1">
      <c r="A880" s="50"/>
      <c r="B880" s="50"/>
      <c r="C880" s="50"/>
      <c r="D880" s="50"/>
      <c r="E880" s="50"/>
      <c r="F880" s="50"/>
      <c r="G880" s="50"/>
      <c r="H880" s="50"/>
      <c r="I880" s="50"/>
      <c r="J880" s="50"/>
      <c r="K880" s="50"/>
      <c r="L880" s="50"/>
      <c r="M880" s="50"/>
      <c r="N880" s="50"/>
      <c r="O880" s="36"/>
      <c r="P880" s="272"/>
      <c r="Q880" s="272"/>
      <c r="R880" s="272"/>
      <c r="S880" s="272"/>
      <c r="T880" s="272"/>
      <c r="U880" s="272"/>
      <c r="V880" s="272"/>
      <c r="W880" s="272"/>
      <c r="X880" s="272"/>
      <c r="Y880" s="272"/>
      <c r="Z880" s="272"/>
    </row>
    <row r="881" spans="1:26" ht="15.75" customHeight="1">
      <c r="A881" s="50"/>
      <c r="B881" s="50"/>
      <c r="C881" s="50"/>
      <c r="D881" s="50"/>
      <c r="E881" s="50"/>
      <c r="F881" s="50"/>
      <c r="G881" s="50"/>
      <c r="H881" s="50"/>
      <c r="I881" s="50"/>
      <c r="J881" s="50"/>
      <c r="K881" s="50"/>
      <c r="L881" s="50"/>
      <c r="M881" s="50"/>
      <c r="N881" s="50"/>
      <c r="O881" s="36"/>
      <c r="P881" s="272"/>
      <c r="Q881" s="272"/>
      <c r="R881" s="272"/>
      <c r="S881" s="272"/>
      <c r="T881" s="272"/>
      <c r="U881" s="272"/>
      <c r="V881" s="272"/>
      <c r="W881" s="272"/>
      <c r="X881" s="272"/>
      <c r="Y881" s="272"/>
      <c r="Z881" s="272"/>
    </row>
    <row r="882" spans="1:26" ht="15.75" customHeight="1">
      <c r="A882" s="50"/>
      <c r="B882" s="50"/>
      <c r="C882" s="50"/>
      <c r="D882" s="50"/>
      <c r="E882" s="50"/>
      <c r="F882" s="50"/>
      <c r="G882" s="50"/>
      <c r="H882" s="50"/>
      <c r="I882" s="50"/>
      <c r="J882" s="50"/>
      <c r="K882" s="50"/>
      <c r="L882" s="50"/>
      <c r="M882" s="50"/>
      <c r="N882" s="50"/>
      <c r="O882" s="36"/>
      <c r="P882" s="272"/>
      <c r="Q882" s="272"/>
      <c r="R882" s="272"/>
      <c r="S882" s="272"/>
      <c r="T882" s="272"/>
      <c r="U882" s="272"/>
      <c r="V882" s="272"/>
      <c r="W882" s="272"/>
      <c r="X882" s="272"/>
      <c r="Y882" s="272"/>
      <c r="Z882" s="272"/>
    </row>
    <row r="883" spans="1:26" ht="15.75" customHeight="1">
      <c r="A883" s="50"/>
      <c r="B883" s="50"/>
      <c r="C883" s="50"/>
      <c r="D883" s="50"/>
      <c r="E883" s="50"/>
      <c r="F883" s="50"/>
      <c r="G883" s="50"/>
      <c r="H883" s="50"/>
      <c r="I883" s="50"/>
      <c r="J883" s="50"/>
      <c r="K883" s="50"/>
      <c r="L883" s="50"/>
      <c r="M883" s="50"/>
      <c r="N883" s="50"/>
      <c r="O883" s="36"/>
      <c r="P883" s="272"/>
      <c r="Q883" s="272"/>
      <c r="R883" s="272"/>
      <c r="S883" s="272"/>
      <c r="T883" s="272"/>
      <c r="U883" s="272"/>
      <c r="V883" s="272"/>
      <c r="W883" s="272"/>
      <c r="X883" s="272"/>
      <c r="Y883" s="272"/>
      <c r="Z883" s="272"/>
    </row>
    <row r="884" spans="1:26" ht="15.75" customHeight="1">
      <c r="A884" s="50"/>
      <c r="B884" s="50"/>
      <c r="C884" s="50"/>
      <c r="D884" s="50"/>
      <c r="E884" s="50"/>
      <c r="F884" s="50"/>
      <c r="G884" s="50"/>
      <c r="H884" s="50"/>
      <c r="I884" s="50"/>
      <c r="J884" s="50"/>
      <c r="K884" s="50"/>
      <c r="L884" s="50"/>
      <c r="M884" s="50"/>
      <c r="N884" s="50"/>
      <c r="O884" s="36"/>
      <c r="P884" s="272"/>
      <c r="Q884" s="272"/>
      <c r="R884" s="272"/>
      <c r="S884" s="272"/>
      <c r="T884" s="272"/>
      <c r="U884" s="272"/>
      <c r="V884" s="272"/>
      <c r="W884" s="272"/>
      <c r="X884" s="272"/>
      <c r="Y884" s="272"/>
      <c r="Z884" s="272"/>
    </row>
    <row r="885" spans="1:26" ht="15.75" customHeight="1">
      <c r="A885" s="50"/>
      <c r="B885" s="50"/>
      <c r="C885" s="50"/>
      <c r="D885" s="50"/>
      <c r="E885" s="50"/>
      <c r="F885" s="50"/>
      <c r="G885" s="50"/>
      <c r="H885" s="50"/>
      <c r="I885" s="50"/>
      <c r="J885" s="50"/>
      <c r="K885" s="50"/>
      <c r="L885" s="50"/>
      <c r="M885" s="50"/>
      <c r="N885" s="50"/>
      <c r="O885" s="36"/>
      <c r="P885" s="272"/>
      <c r="Q885" s="272"/>
      <c r="R885" s="272"/>
      <c r="S885" s="272"/>
      <c r="T885" s="272"/>
      <c r="U885" s="272"/>
      <c r="V885" s="272"/>
      <c r="W885" s="272"/>
      <c r="X885" s="272"/>
      <c r="Y885" s="272"/>
      <c r="Z885" s="272"/>
    </row>
    <row r="886" spans="1:26" ht="15.75" customHeight="1">
      <c r="A886" s="50"/>
      <c r="B886" s="50"/>
      <c r="C886" s="50"/>
      <c r="D886" s="50"/>
      <c r="E886" s="50"/>
      <c r="F886" s="50"/>
      <c r="G886" s="50"/>
      <c r="H886" s="50"/>
      <c r="I886" s="50"/>
      <c r="J886" s="50"/>
      <c r="K886" s="50"/>
      <c r="L886" s="50"/>
      <c r="M886" s="50"/>
      <c r="N886" s="50"/>
      <c r="O886" s="36"/>
      <c r="P886" s="272"/>
      <c r="Q886" s="272"/>
      <c r="R886" s="272"/>
      <c r="S886" s="272"/>
      <c r="T886" s="272"/>
      <c r="U886" s="272"/>
      <c r="V886" s="272"/>
      <c r="W886" s="272"/>
      <c r="X886" s="272"/>
      <c r="Y886" s="272"/>
      <c r="Z886" s="272"/>
    </row>
    <row r="887" spans="1:26" ht="15.75" customHeight="1">
      <c r="A887" s="50"/>
      <c r="B887" s="50"/>
      <c r="C887" s="50"/>
      <c r="D887" s="50"/>
      <c r="E887" s="50"/>
      <c r="F887" s="50"/>
      <c r="G887" s="50"/>
      <c r="H887" s="50"/>
      <c r="I887" s="50"/>
      <c r="J887" s="50"/>
      <c r="K887" s="50"/>
      <c r="L887" s="50"/>
      <c r="M887" s="50"/>
      <c r="N887" s="50"/>
      <c r="O887" s="36"/>
      <c r="P887" s="272"/>
      <c r="Q887" s="272"/>
      <c r="R887" s="272"/>
      <c r="S887" s="272"/>
      <c r="T887" s="272"/>
      <c r="U887" s="272"/>
      <c r="V887" s="272"/>
      <c r="W887" s="272"/>
      <c r="X887" s="272"/>
      <c r="Y887" s="272"/>
      <c r="Z887" s="272"/>
    </row>
    <row r="888" spans="1:26" ht="15.75" customHeight="1">
      <c r="A888" s="50"/>
      <c r="B888" s="50"/>
      <c r="C888" s="50"/>
      <c r="D888" s="50"/>
      <c r="E888" s="50"/>
      <c r="F888" s="50"/>
      <c r="G888" s="50"/>
      <c r="H888" s="50"/>
      <c r="I888" s="50"/>
      <c r="J888" s="50"/>
      <c r="K888" s="50"/>
      <c r="L888" s="50"/>
      <c r="M888" s="50"/>
      <c r="N888" s="50"/>
      <c r="O888" s="36"/>
      <c r="P888" s="272"/>
      <c r="Q888" s="272"/>
      <c r="R888" s="272"/>
      <c r="S888" s="272"/>
      <c r="T888" s="272"/>
      <c r="U888" s="272"/>
      <c r="V888" s="272"/>
      <c r="W888" s="272"/>
      <c r="X888" s="272"/>
      <c r="Y888" s="272"/>
      <c r="Z888" s="272"/>
    </row>
    <row r="889" spans="1:26" ht="15.75" customHeight="1">
      <c r="A889" s="50"/>
      <c r="B889" s="50"/>
      <c r="C889" s="50"/>
      <c r="D889" s="50"/>
      <c r="E889" s="50"/>
      <c r="F889" s="50"/>
      <c r="G889" s="50"/>
      <c r="H889" s="50"/>
      <c r="I889" s="50"/>
      <c r="J889" s="50"/>
      <c r="K889" s="50"/>
      <c r="L889" s="50"/>
      <c r="M889" s="50"/>
      <c r="N889" s="50"/>
      <c r="O889" s="36"/>
      <c r="P889" s="272"/>
      <c r="Q889" s="272"/>
      <c r="R889" s="272"/>
      <c r="S889" s="272"/>
      <c r="T889" s="272"/>
      <c r="U889" s="272"/>
      <c r="V889" s="272"/>
      <c r="W889" s="272"/>
      <c r="X889" s="272"/>
      <c r="Y889" s="272"/>
      <c r="Z889" s="272"/>
    </row>
    <row r="890" spans="1:26" ht="15.75" customHeight="1">
      <c r="A890" s="50"/>
      <c r="B890" s="50"/>
      <c r="C890" s="50"/>
      <c r="D890" s="50"/>
      <c r="E890" s="50"/>
      <c r="F890" s="50"/>
      <c r="G890" s="50"/>
      <c r="H890" s="50"/>
      <c r="I890" s="50"/>
      <c r="J890" s="50"/>
      <c r="K890" s="50"/>
      <c r="L890" s="50"/>
      <c r="M890" s="50"/>
      <c r="N890" s="50"/>
      <c r="O890" s="36"/>
      <c r="P890" s="272"/>
      <c r="Q890" s="272"/>
      <c r="R890" s="272"/>
      <c r="S890" s="272"/>
      <c r="T890" s="272"/>
      <c r="U890" s="272"/>
      <c r="V890" s="272"/>
      <c r="W890" s="272"/>
      <c r="X890" s="272"/>
      <c r="Y890" s="272"/>
      <c r="Z890" s="272"/>
    </row>
    <row r="891" spans="1:26" ht="15.75" customHeight="1">
      <c r="A891" s="50"/>
      <c r="B891" s="50"/>
      <c r="C891" s="50"/>
      <c r="D891" s="50"/>
      <c r="E891" s="50"/>
      <c r="F891" s="50"/>
      <c r="G891" s="50"/>
      <c r="H891" s="50"/>
      <c r="I891" s="50"/>
      <c r="J891" s="50"/>
      <c r="K891" s="50"/>
      <c r="L891" s="50"/>
      <c r="M891" s="50"/>
      <c r="N891" s="50"/>
      <c r="O891" s="36"/>
      <c r="P891" s="272"/>
      <c r="Q891" s="272"/>
      <c r="R891" s="272"/>
      <c r="S891" s="272"/>
      <c r="T891" s="272"/>
      <c r="U891" s="272"/>
      <c r="V891" s="272"/>
      <c r="W891" s="272"/>
      <c r="X891" s="272"/>
      <c r="Y891" s="272"/>
      <c r="Z891" s="272"/>
    </row>
    <row r="892" spans="1:26" ht="15.75" customHeight="1">
      <c r="A892" s="50"/>
      <c r="B892" s="50"/>
      <c r="C892" s="50"/>
      <c r="D892" s="50"/>
      <c r="E892" s="50"/>
      <c r="F892" s="50"/>
      <c r="G892" s="50"/>
      <c r="H892" s="50"/>
      <c r="I892" s="50"/>
      <c r="J892" s="50"/>
      <c r="K892" s="50"/>
      <c r="L892" s="50"/>
      <c r="M892" s="50"/>
      <c r="N892" s="50"/>
      <c r="O892" s="36"/>
      <c r="P892" s="272"/>
      <c r="Q892" s="272"/>
      <c r="R892" s="272"/>
      <c r="S892" s="272"/>
      <c r="T892" s="272"/>
      <c r="U892" s="272"/>
      <c r="V892" s="272"/>
      <c r="W892" s="272"/>
      <c r="X892" s="272"/>
      <c r="Y892" s="272"/>
      <c r="Z892" s="272"/>
    </row>
    <row r="893" spans="1:26" ht="15.75" customHeight="1">
      <c r="A893" s="50"/>
      <c r="B893" s="50"/>
      <c r="C893" s="50"/>
      <c r="D893" s="50"/>
      <c r="E893" s="50"/>
      <c r="F893" s="50"/>
      <c r="G893" s="50"/>
      <c r="H893" s="50"/>
      <c r="I893" s="50"/>
      <c r="J893" s="50"/>
      <c r="K893" s="50"/>
      <c r="L893" s="50"/>
      <c r="M893" s="50"/>
      <c r="N893" s="50"/>
      <c r="O893" s="36"/>
      <c r="P893" s="272"/>
      <c r="Q893" s="272"/>
      <c r="R893" s="272"/>
      <c r="S893" s="272"/>
      <c r="T893" s="272"/>
      <c r="U893" s="272"/>
      <c r="V893" s="272"/>
      <c r="W893" s="272"/>
      <c r="X893" s="272"/>
      <c r="Y893" s="272"/>
      <c r="Z893" s="272"/>
    </row>
    <row r="894" spans="1:26" ht="15.75" customHeight="1">
      <c r="A894" s="50"/>
      <c r="B894" s="50"/>
      <c r="C894" s="50"/>
      <c r="D894" s="50"/>
      <c r="E894" s="50"/>
      <c r="F894" s="50"/>
      <c r="G894" s="50"/>
      <c r="H894" s="50"/>
      <c r="I894" s="50"/>
      <c r="J894" s="50"/>
      <c r="K894" s="50"/>
      <c r="L894" s="50"/>
      <c r="M894" s="50"/>
      <c r="N894" s="50"/>
      <c r="O894" s="36"/>
      <c r="P894" s="272"/>
      <c r="Q894" s="272"/>
      <c r="R894" s="272"/>
      <c r="S894" s="272"/>
      <c r="T894" s="272"/>
      <c r="U894" s="272"/>
      <c r="V894" s="272"/>
      <c r="W894" s="272"/>
      <c r="X894" s="272"/>
      <c r="Y894" s="272"/>
      <c r="Z894" s="272"/>
    </row>
    <row r="895" spans="1:26" ht="15.75" customHeight="1">
      <c r="A895" s="50"/>
      <c r="B895" s="50"/>
      <c r="C895" s="50"/>
      <c r="D895" s="50"/>
      <c r="E895" s="50"/>
      <c r="F895" s="50"/>
      <c r="G895" s="50"/>
      <c r="H895" s="50"/>
      <c r="I895" s="50"/>
      <c r="J895" s="50"/>
      <c r="K895" s="50"/>
      <c r="L895" s="50"/>
      <c r="M895" s="50"/>
      <c r="N895" s="50"/>
      <c r="O895" s="36"/>
      <c r="P895" s="272"/>
      <c r="Q895" s="272"/>
      <c r="R895" s="272"/>
      <c r="S895" s="272"/>
      <c r="T895" s="272"/>
      <c r="U895" s="272"/>
      <c r="V895" s="272"/>
      <c r="W895" s="272"/>
      <c r="X895" s="272"/>
      <c r="Y895" s="272"/>
      <c r="Z895" s="272"/>
    </row>
    <row r="896" spans="1:26" ht="15.75" customHeight="1">
      <c r="A896" s="50"/>
      <c r="B896" s="50"/>
      <c r="C896" s="50"/>
      <c r="D896" s="50"/>
      <c r="E896" s="50"/>
      <c r="F896" s="50"/>
      <c r="G896" s="50"/>
      <c r="H896" s="50"/>
      <c r="I896" s="50"/>
      <c r="J896" s="50"/>
      <c r="K896" s="50"/>
      <c r="L896" s="50"/>
      <c r="M896" s="50"/>
      <c r="N896" s="50"/>
      <c r="O896" s="36"/>
      <c r="P896" s="272"/>
      <c r="Q896" s="272"/>
      <c r="R896" s="272"/>
      <c r="S896" s="272"/>
      <c r="T896" s="272"/>
      <c r="U896" s="272"/>
      <c r="V896" s="272"/>
      <c r="W896" s="272"/>
      <c r="X896" s="272"/>
      <c r="Y896" s="272"/>
      <c r="Z896" s="272"/>
    </row>
    <row r="897" spans="1:26" ht="15.75" customHeight="1">
      <c r="A897" s="50"/>
      <c r="B897" s="50"/>
      <c r="C897" s="50"/>
      <c r="D897" s="50"/>
      <c r="E897" s="50"/>
      <c r="F897" s="50"/>
      <c r="G897" s="50"/>
      <c r="H897" s="50"/>
      <c r="I897" s="50"/>
      <c r="J897" s="50"/>
      <c r="K897" s="50"/>
      <c r="L897" s="50"/>
      <c r="M897" s="50"/>
      <c r="N897" s="50"/>
      <c r="O897" s="36"/>
      <c r="P897" s="272"/>
      <c r="Q897" s="272"/>
      <c r="R897" s="272"/>
      <c r="S897" s="272"/>
      <c r="T897" s="272"/>
      <c r="U897" s="272"/>
      <c r="V897" s="272"/>
      <c r="W897" s="272"/>
      <c r="X897" s="272"/>
      <c r="Y897" s="272"/>
      <c r="Z897" s="272"/>
    </row>
    <row r="898" spans="1:26" ht="15.75" customHeight="1">
      <c r="A898" s="50"/>
      <c r="B898" s="50"/>
      <c r="C898" s="50"/>
      <c r="D898" s="50"/>
      <c r="E898" s="50"/>
      <c r="F898" s="50"/>
      <c r="G898" s="50"/>
      <c r="H898" s="50"/>
      <c r="I898" s="50"/>
      <c r="J898" s="50"/>
      <c r="K898" s="50"/>
      <c r="L898" s="50"/>
      <c r="M898" s="50"/>
      <c r="N898" s="50"/>
      <c r="O898" s="36"/>
      <c r="P898" s="272"/>
      <c r="Q898" s="272"/>
      <c r="R898" s="272"/>
      <c r="S898" s="272"/>
      <c r="T898" s="272"/>
      <c r="U898" s="272"/>
      <c r="V898" s="272"/>
      <c r="W898" s="272"/>
      <c r="X898" s="272"/>
      <c r="Y898" s="272"/>
      <c r="Z898" s="272"/>
    </row>
    <row r="899" spans="1:26" ht="15.75" customHeight="1">
      <c r="A899" s="50"/>
      <c r="B899" s="50"/>
      <c r="C899" s="50"/>
      <c r="D899" s="50"/>
      <c r="E899" s="50"/>
      <c r="F899" s="50"/>
      <c r="G899" s="50"/>
      <c r="H899" s="50"/>
      <c r="I899" s="50"/>
      <c r="J899" s="50"/>
      <c r="K899" s="50"/>
      <c r="L899" s="50"/>
      <c r="M899" s="50"/>
      <c r="N899" s="50"/>
      <c r="O899" s="36"/>
      <c r="P899" s="272"/>
      <c r="Q899" s="272"/>
      <c r="R899" s="272"/>
      <c r="S899" s="272"/>
      <c r="T899" s="272"/>
      <c r="U899" s="272"/>
      <c r="V899" s="272"/>
      <c r="W899" s="272"/>
      <c r="X899" s="272"/>
      <c r="Y899" s="272"/>
      <c r="Z899" s="272"/>
    </row>
    <row r="900" spans="1:26" ht="15.75" customHeight="1">
      <c r="A900" s="50"/>
      <c r="B900" s="50"/>
      <c r="C900" s="50"/>
      <c r="D900" s="50"/>
      <c r="E900" s="50"/>
      <c r="F900" s="50"/>
      <c r="G900" s="50"/>
      <c r="H900" s="50"/>
      <c r="I900" s="50"/>
      <c r="J900" s="50"/>
      <c r="K900" s="50"/>
      <c r="L900" s="50"/>
      <c r="M900" s="50"/>
      <c r="N900" s="50"/>
      <c r="O900" s="36"/>
      <c r="P900" s="272"/>
      <c r="Q900" s="272"/>
      <c r="R900" s="272"/>
      <c r="S900" s="272"/>
      <c r="T900" s="272"/>
      <c r="U900" s="272"/>
      <c r="V900" s="272"/>
      <c r="W900" s="272"/>
      <c r="X900" s="272"/>
      <c r="Y900" s="272"/>
      <c r="Z900" s="272"/>
    </row>
    <row r="901" spans="1:26" ht="15.75" customHeight="1">
      <c r="A901" s="50"/>
      <c r="B901" s="50"/>
      <c r="C901" s="50"/>
      <c r="D901" s="50"/>
      <c r="E901" s="50"/>
      <c r="F901" s="50"/>
      <c r="G901" s="50"/>
      <c r="H901" s="50"/>
      <c r="I901" s="50"/>
      <c r="J901" s="50"/>
      <c r="K901" s="50"/>
      <c r="L901" s="50"/>
      <c r="M901" s="50"/>
      <c r="N901" s="50"/>
      <c r="O901" s="36"/>
      <c r="P901" s="272"/>
      <c r="Q901" s="272"/>
      <c r="R901" s="272"/>
      <c r="S901" s="272"/>
      <c r="T901" s="272"/>
      <c r="U901" s="272"/>
      <c r="V901" s="272"/>
      <c r="W901" s="272"/>
      <c r="X901" s="272"/>
      <c r="Y901" s="272"/>
      <c r="Z901" s="272"/>
    </row>
    <row r="902" spans="1:26" ht="15.75" customHeight="1">
      <c r="A902" s="50"/>
      <c r="B902" s="50"/>
      <c r="C902" s="50"/>
      <c r="D902" s="50"/>
      <c r="E902" s="50"/>
      <c r="F902" s="50"/>
      <c r="G902" s="50"/>
      <c r="H902" s="50"/>
      <c r="I902" s="50"/>
      <c r="J902" s="50"/>
      <c r="K902" s="50"/>
      <c r="L902" s="50"/>
      <c r="M902" s="50"/>
      <c r="N902" s="50"/>
      <c r="O902" s="36"/>
      <c r="P902" s="272"/>
      <c r="Q902" s="272"/>
      <c r="R902" s="272"/>
      <c r="S902" s="272"/>
      <c r="T902" s="272"/>
      <c r="U902" s="272"/>
      <c r="V902" s="272"/>
      <c r="W902" s="272"/>
      <c r="X902" s="272"/>
      <c r="Y902" s="272"/>
      <c r="Z902" s="272"/>
    </row>
    <row r="903" spans="1:26" ht="15.75" customHeight="1">
      <c r="A903" s="50"/>
      <c r="B903" s="50"/>
      <c r="C903" s="50"/>
      <c r="D903" s="50"/>
      <c r="E903" s="50"/>
      <c r="F903" s="50"/>
      <c r="G903" s="50"/>
      <c r="H903" s="50"/>
      <c r="I903" s="50"/>
      <c r="J903" s="50"/>
      <c r="K903" s="50"/>
      <c r="L903" s="50"/>
      <c r="M903" s="50"/>
      <c r="N903" s="50"/>
      <c r="O903" s="36"/>
      <c r="P903" s="272"/>
      <c r="Q903" s="272"/>
      <c r="R903" s="272"/>
      <c r="S903" s="272"/>
      <c r="T903" s="272"/>
      <c r="U903" s="272"/>
      <c r="V903" s="272"/>
      <c r="W903" s="272"/>
      <c r="X903" s="272"/>
      <c r="Y903" s="272"/>
      <c r="Z903" s="272"/>
    </row>
    <row r="904" spans="1:26" ht="15.75" customHeight="1">
      <c r="A904" s="50"/>
      <c r="B904" s="50"/>
      <c r="C904" s="50"/>
      <c r="D904" s="50"/>
      <c r="E904" s="50"/>
      <c r="F904" s="50"/>
      <c r="G904" s="50"/>
      <c r="H904" s="50"/>
      <c r="I904" s="50"/>
      <c r="J904" s="50"/>
      <c r="K904" s="50"/>
      <c r="L904" s="50"/>
      <c r="M904" s="50"/>
      <c r="N904" s="50"/>
      <c r="O904" s="36"/>
      <c r="P904" s="272"/>
      <c r="Q904" s="272"/>
      <c r="R904" s="272"/>
      <c r="S904" s="272"/>
      <c r="T904" s="272"/>
      <c r="U904" s="272"/>
      <c r="V904" s="272"/>
      <c r="W904" s="272"/>
      <c r="X904" s="272"/>
      <c r="Y904" s="272"/>
      <c r="Z904" s="272"/>
    </row>
    <row r="905" spans="1:26" ht="15.75" customHeight="1">
      <c r="A905" s="50"/>
      <c r="B905" s="50"/>
      <c r="C905" s="50"/>
      <c r="D905" s="50"/>
      <c r="E905" s="50"/>
      <c r="F905" s="50"/>
      <c r="G905" s="50"/>
      <c r="H905" s="50"/>
      <c r="I905" s="50"/>
      <c r="J905" s="50"/>
      <c r="K905" s="50"/>
      <c r="L905" s="50"/>
      <c r="M905" s="50"/>
      <c r="N905" s="50"/>
      <c r="O905" s="36"/>
      <c r="P905" s="272"/>
      <c r="Q905" s="272"/>
      <c r="R905" s="272"/>
      <c r="S905" s="272"/>
      <c r="T905" s="272"/>
      <c r="U905" s="272"/>
      <c r="V905" s="272"/>
      <c r="W905" s="272"/>
      <c r="X905" s="272"/>
      <c r="Y905" s="272"/>
      <c r="Z905" s="272"/>
    </row>
    <row r="906" spans="1:26" ht="15.75" customHeight="1">
      <c r="A906" s="50"/>
      <c r="B906" s="50"/>
      <c r="C906" s="50"/>
      <c r="D906" s="50"/>
      <c r="E906" s="50"/>
      <c r="F906" s="50"/>
      <c r="G906" s="50"/>
      <c r="H906" s="50"/>
      <c r="I906" s="50"/>
      <c r="J906" s="50"/>
      <c r="K906" s="50"/>
      <c r="L906" s="50"/>
      <c r="M906" s="50"/>
      <c r="N906" s="50"/>
      <c r="O906" s="36"/>
      <c r="P906" s="272"/>
      <c r="Q906" s="272"/>
      <c r="R906" s="272"/>
      <c r="S906" s="272"/>
      <c r="T906" s="272"/>
      <c r="U906" s="272"/>
      <c r="V906" s="272"/>
      <c r="W906" s="272"/>
      <c r="X906" s="272"/>
      <c r="Y906" s="272"/>
      <c r="Z906" s="272"/>
    </row>
    <row r="907" spans="1:26" ht="15.75" customHeight="1">
      <c r="A907" s="50"/>
      <c r="B907" s="50"/>
      <c r="C907" s="50"/>
      <c r="D907" s="50"/>
      <c r="E907" s="50"/>
      <c r="F907" s="50"/>
      <c r="G907" s="50"/>
      <c r="H907" s="50"/>
      <c r="I907" s="50"/>
      <c r="J907" s="50"/>
      <c r="K907" s="50"/>
      <c r="L907" s="50"/>
      <c r="M907" s="50"/>
      <c r="N907" s="50"/>
      <c r="O907" s="36"/>
      <c r="P907" s="272"/>
      <c r="Q907" s="272"/>
      <c r="R907" s="272"/>
      <c r="S907" s="272"/>
      <c r="T907" s="272"/>
      <c r="U907" s="272"/>
      <c r="V907" s="272"/>
      <c r="W907" s="272"/>
      <c r="X907" s="272"/>
      <c r="Y907" s="272"/>
      <c r="Z907" s="272"/>
    </row>
    <row r="908" spans="1:26" ht="15.75" customHeight="1">
      <c r="A908" s="50"/>
      <c r="B908" s="50"/>
      <c r="C908" s="50"/>
      <c r="D908" s="50"/>
      <c r="E908" s="50"/>
      <c r="F908" s="50"/>
      <c r="G908" s="50"/>
      <c r="H908" s="50"/>
      <c r="I908" s="50"/>
      <c r="J908" s="50"/>
      <c r="K908" s="50"/>
      <c r="L908" s="50"/>
      <c r="M908" s="50"/>
      <c r="N908" s="50"/>
      <c r="O908" s="36"/>
      <c r="P908" s="272"/>
      <c r="Q908" s="272"/>
      <c r="R908" s="272"/>
      <c r="S908" s="272"/>
      <c r="T908" s="272"/>
      <c r="U908" s="272"/>
      <c r="V908" s="272"/>
      <c r="W908" s="272"/>
      <c r="X908" s="272"/>
      <c r="Y908" s="272"/>
      <c r="Z908" s="272"/>
    </row>
    <row r="909" spans="1:26" ht="15.75" customHeight="1">
      <c r="A909" s="50"/>
      <c r="B909" s="50"/>
      <c r="C909" s="50"/>
      <c r="D909" s="50"/>
      <c r="E909" s="50"/>
      <c r="F909" s="50"/>
      <c r="G909" s="50"/>
      <c r="H909" s="50"/>
      <c r="I909" s="50"/>
      <c r="J909" s="50"/>
      <c r="K909" s="50"/>
      <c r="L909" s="50"/>
      <c r="M909" s="50"/>
      <c r="N909" s="50"/>
      <c r="O909" s="36"/>
      <c r="P909" s="272"/>
      <c r="Q909" s="272"/>
      <c r="R909" s="272"/>
      <c r="S909" s="272"/>
      <c r="T909" s="272"/>
      <c r="U909" s="272"/>
      <c r="V909" s="272"/>
      <c r="W909" s="272"/>
      <c r="X909" s="272"/>
      <c r="Y909" s="272"/>
      <c r="Z909" s="272"/>
    </row>
    <row r="910" spans="1:26" ht="15.75" customHeight="1">
      <c r="A910" s="50"/>
      <c r="B910" s="50"/>
      <c r="C910" s="50"/>
      <c r="D910" s="50"/>
      <c r="E910" s="50"/>
      <c r="F910" s="50"/>
      <c r="G910" s="50"/>
      <c r="H910" s="50"/>
      <c r="I910" s="50"/>
      <c r="J910" s="50"/>
      <c r="K910" s="50"/>
      <c r="L910" s="50"/>
      <c r="M910" s="50"/>
      <c r="N910" s="50"/>
      <c r="O910" s="36"/>
      <c r="P910" s="272"/>
      <c r="Q910" s="272"/>
      <c r="R910" s="272"/>
      <c r="S910" s="272"/>
      <c r="T910" s="272"/>
      <c r="U910" s="272"/>
      <c r="V910" s="272"/>
      <c r="W910" s="272"/>
      <c r="X910" s="272"/>
      <c r="Y910" s="272"/>
      <c r="Z910" s="272"/>
    </row>
    <row r="911" spans="1:26" ht="15.75" customHeight="1">
      <c r="A911" s="50"/>
      <c r="B911" s="50"/>
      <c r="C911" s="50"/>
      <c r="D911" s="50"/>
      <c r="E911" s="50"/>
      <c r="F911" s="50"/>
      <c r="G911" s="50"/>
      <c r="H911" s="50"/>
      <c r="I911" s="50"/>
      <c r="J911" s="50"/>
      <c r="K911" s="50"/>
      <c r="L911" s="50"/>
      <c r="M911" s="50"/>
      <c r="N911" s="50"/>
      <c r="O911" s="36"/>
      <c r="P911" s="272"/>
      <c r="Q911" s="272"/>
      <c r="R911" s="272"/>
      <c r="S911" s="272"/>
      <c r="T911" s="272"/>
      <c r="U911" s="272"/>
      <c r="V911" s="272"/>
      <c r="W911" s="272"/>
      <c r="X911" s="272"/>
      <c r="Y911" s="272"/>
      <c r="Z911" s="272"/>
    </row>
    <row r="912" spans="1:26" ht="15.75" customHeight="1">
      <c r="A912" s="50"/>
      <c r="B912" s="50"/>
      <c r="C912" s="50"/>
      <c r="D912" s="50"/>
      <c r="E912" s="50"/>
      <c r="F912" s="50"/>
      <c r="G912" s="50"/>
      <c r="H912" s="50"/>
      <c r="I912" s="50"/>
      <c r="J912" s="50"/>
      <c r="K912" s="50"/>
      <c r="L912" s="50"/>
      <c r="M912" s="50"/>
      <c r="N912" s="50"/>
      <c r="O912" s="36"/>
      <c r="P912" s="272"/>
      <c r="Q912" s="272"/>
      <c r="R912" s="272"/>
      <c r="S912" s="272"/>
      <c r="T912" s="272"/>
      <c r="U912" s="272"/>
      <c r="V912" s="272"/>
      <c r="W912" s="272"/>
      <c r="X912" s="272"/>
      <c r="Y912" s="272"/>
      <c r="Z912" s="272"/>
    </row>
    <row r="913" spans="1:26" ht="15.75" customHeight="1">
      <c r="A913" s="50"/>
      <c r="B913" s="50"/>
      <c r="C913" s="50"/>
      <c r="D913" s="50"/>
      <c r="E913" s="50"/>
      <c r="F913" s="50"/>
      <c r="G913" s="50"/>
      <c r="H913" s="50"/>
      <c r="I913" s="50"/>
      <c r="J913" s="50"/>
      <c r="K913" s="50"/>
      <c r="L913" s="50"/>
      <c r="M913" s="50"/>
      <c r="N913" s="50"/>
      <c r="O913" s="36"/>
      <c r="P913" s="272"/>
      <c r="Q913" s="272"/>
      <c r="R913" s="272"/>
      <c r="S913" s="272"/>
      <c r="T913" s="272"/>
      <c r="U913" s="272"/>
      <c r="V913" s="272"/>
      <c r="W913" s="272"/>
      <c r="X913" s="272"/>
      <c r="Y913" s="272"/>
      <c r="Z913" s="272"/>
    </row>
    <row r="914" spans="1:26" ht="15.75" customHeight="1">
      <c r="A914" s="50"/>
      <c r="B914" s="50"/>
      <c r="C914" s="50"/>
      <c r="D914" s="50"/>
      <c r="E914" s="50"/>
      <c r="F914" s="50"/>
      <c r="G914" s="50"/>
      <c r="H914" s="50"/>
      <c r="I914" s="50"/>
      <c r="J914" s="50"/>
      <c r="K914" s="50"/>
      <c r="L914" s="50"/>
      <c r="M914" s="50"/>
      <c r="N914" s="50"/>
      <c r="O914" s="36"/>
      <c r="P914" s="272"/>
      <c r="Q914" s="272"/>
      <c r="R914" s="272"/>
      <c r="S914" s="272"/>
      <c r="T914" s="272"/>
      <c r="U914" s="272"/>
      <c r="V914" s="272"/>
      <c r="W914" s="272"/>
      <c r="X914" s="272"/>
      <c r="Y914" s="272"/>
      <c r="Z914" s="272"/>
    </row>
    <row r="915" spans="1:26" ht="15.75" customHeight="1">
      <c r="A915" s="50"/>
      <c r="B915" s="50"/>
      <c r="C915" s="50"/>
      <c r="D915" s="50"/>
      <c r="E915" s="50"/>
      <c r="F915" s="50"/>
      <c r="G915" s="50"/>
      <c r="H915" s="50"/>
      <c r="I915" s="50"/>
      <c r="J915" s="50"/>
      <c r="K915" s="50"/>
      <c r="L915" s="50"/>
      <c r="M915" s="50"/>
      <c r="N915" s="50"/>
      <c r="O915" s="36"/>
      <c r="P915" s="272"/>
      <c r="Q915" s="272"/>
      <c r="R915" s="272"/>
      <c r="S915" s="272"/>
      <c r="T915" s="272"/>
      <c r="U915" s="272"/>
      <c r="V915" s="272"/>
      <c r="W915" s="272"/>
      <c r="X915" s="272"/>
      <c r="Y915" s="272"/>
      <c r="Z915" s="272"/>
    </row>
    <row r="916" spans="1:26" ht="15.75" customHeight="1">
      <c r="A916" s="50"/>
      <c r="B916" s="50"/>
      <c r="C916" s="50"/>
      <c r="D916" s="50"/>
      <c r="E916" s="50"/>
      <c r="F916" s="50"/>
      <c r="G916" s="50"/>
      <c r="H916" s="50"/>
      <c r="I916" s="50"/>
      <c r="J916" s="50"/>
      <c r="K916" s="50"/>
      <c r="L916" s="50"/>
      <c r="M916" s="50"/>
      <c r="N916" s="50"/>
      <c r="O916" s="36"/>
      <c r="P916" s="272"/>
      <c r="Q916" s="272"/>
      <c r="R916" s="272"/>
      <c r="S916" s="272"/>
      <c r="T916" s="272"/>
      <c r="U916" s="272"/>
      <c r="V916" s="272"/>
      <c r="W916" s="272"/>
      <c r="X916" s="272"/>
      <c r="Y916" s="272"/>
      <c r="Z916" s="272"/>
    </row>
    <row r="917" spans="1:26" ht="15.75" customHeight="1">
      <c r="A917" s="50"/>
      <c r="B917" s="50"/>
      <c r="C917" s="50"/>
      <c r="D917" s="50"/>
      <c r="E917" s="50"/>
      <c r="F917" s="50"/>
      <c r="G917" s="50"/>
      <c r="H917" s="50"/>
      <c r="I917" s="50"/>
      <c r="J917" s="50"/>
      <c r="K917" s="50"/>
      <c r="L917" s="50"/>
      <c r="M917" s="50"/>
      <c r="N917" s="50"/>
      <c r="O917" s="36"/>
      <c r="P917" s="272"/>
      <c r="Q917" s="272"/>
      <c r="R917" s="272"/>
      <c r="S917" s="272"/>
      <c r="T917" s="272"/>
      <c r="U917" s="272"/>
      <c r="V917" s="272"/>
      <c r="W917" s="272"/>
      <c r="X917" s="272"/>
      <c r="Y917" s="272"/>
      <c r="Z917" s="272"/>
    </row>
    <row r="918" spans="1:26" ht="15.75" customHeight="1">
      <c r="A918" s="50"/>
      <c r="B918" s="50"/>
      <c r="C918" s="50"/>
      <c r="D918" s="50"/>
      <c r="E918" s="50"/>
      <c r="F918" s="50"/>
      <c r="G918" s="50"/>
      <c r="H918" s="50"/>
      <c r="I918" s="50"/>
      <c r="J918" s="50"/>
      <c r="K918" s="50"/>
      <c r="L918" s="50"/>
      <c r="M918" s="50"/>
      <c r="N918" s="50"/>
      <c r="O918" s="36"/>
      <c r="P918" s="272"/>
      <c r="Q918" s="272"/>
      <c r="R918" s="272"/>
      <c r="S918" s="272"/>
      <c r="T918" s="272"/>
      <c r="U918" s="272"/>
      <c r="V918" s="272"/>
      <c r="W918" s="272"/>
      <c r="X918" s="272"/>
      <c r="Y918" s="272"/>
      <c r="Z918" s="272"/>
    </row>
    <row r="919" spans="1:26" ht="15.75" customHeight="1">
      <c r="A919" s="50"/>
      <c r="B919" s="50"/>
      <c r="C919" s="50"/>
      <c r="D919" s="50"/>
      <c r="E919" s="50"/>
      <c r="F919" s="50"/>
      <c r="G919" s="50"/>
      <c r="H919" s="50"/>
      <c r="I919" s="50"/>
      <c r="J919" s="50"/>
      <c r="K919" s="50"/>
      <c r="L919" s="50"/>
      <c r="M919" s="50"/>
      <c r="N919" s="50"/>
      <c r="O919" s="36"/>
      <c r="P919" s="272"/>
      <c r="Q919" s="272"/>
      <c r="R919" s="272"/>
      <c r="S919" s="272"/>
      <c r="T919" s="272"/>
      <c r="U919" s="272"/>
      <c r="V919" s="272"/>
      <c r="W919" s="272"/>
      <c r="X919" s="272"/>
      <c r="Y919" s="272"/>
      <c r="Z919" s="272"/>
    </row>
    <row r="920" spans="1:26" ht="15.75" customHeight="1">
      <c r="A920" s="50"/>
      <c r="B920" s="50"/>
      <c r="C920" s="50"/>
      <c r="D920" s="50"/>
      <c r="E920" s="50"/>
      <c r="F920" s="50"/>
      <c r="G920" s="50"/>
      <c r="H920" s="50"/>
      <c r="I920" s="50"/>
      <c r="J920" s="50"/>
      <c r="K920" s="50"/>
      <c r="L920" s="50"/>
      <c r="M920" s="50"/>
      <c r="N920" s="50"/>
      <c r="O920" s="36"/>
      <c r="P920" s="272"/>
      <c r="Q920" s="272"/>
      <c r="R920" s="272"/>
      <c r="S920" s="272"/>
      <c r="T920" s="272"/>
      <c r="U920" s="272"/>
      <c r="V920" s="272"/>
      <c r="W920" s="272"/>
      <c r="X920" s="272"/>
      <c r="Y920" s="272"/>
      <c r="Z920" s="272"/>
    </row>
    <row r="921" spans="1:26" ht="15.75" customHeight="1">
      <c r="A921" s="50"/>
      <c r="B921" s="50"/>
      <c r="C921" s="50"/>
      <c r="D921" s="50"/>
      <c r="E921" s="50"/>
      <c r="F921" s="50"/>
      <c r="G921" s="50"/>
      <c r="H921" s="50"/>
      <c r="I921" s="50"/>
      <c r="J921" s="50"/>
      <c r="K921" s="50"/>
      <c r="L921" s="50"/>
      <c r="M921" s="50"/>
      <c r="N921" s="50"/>
      <c r="O921" s="36"/>
      <c r="P921" s="272"/>
      <c r="Q921" s="272"/>
      <c r="R921" s="272"/>
      <c r="S921" s="272"/>
      <c r="T921" s="272"/>
      <c r="U921" s="272"/>
      <c r="V921" s="272"/>
      <c r="W921" s="272"/>
      <c r="X921" s="272"/>
      <c r="Y921" s="272"/>
      <c r="Z921" s="272"/>
    </row>
    <row r="922" spans="1:26" ht="15.75" customHeight="1">
      <c r="A922" s="50"/>
      <c r="B922" s="50"/>
      <c r="C922" s="50"/>
      <c r="D922" s="50"/>
      <c r="E922" s="50"/>
      <c r="F922" s="50"/>
      <c r="G922" s="50"/>
      <c r="H922" s="50"/>
      <c r="I922" s="50"/>
      <c r="J922" s="50"/>
      <c r="K922" s="50"/>
      <c r="L922" s="50"/>
      <c r="M922" s="50"/>
      <c r="N922" s="50"/>
      <c r="O922" s="36"/>
      <c r="P922" s="272"/>
      <c r="Q922" s="272"/>
      <c r="R922" s="272"/>
      <c r="S922" s="272"/>
      <c r="T922" s="272"/>
      <c r="U922" s="272"/>
      <c r="V922" s="272"/>
      <c r="W922" s="272"/>
      <c r="X922" s="272"/>
      <c r="Y922" s="272"/>
      <c r="Z922" s="272"/>
    </row>
    <row r="923" spans="1:26" ht="15.75" customHeight="1">
      <c r="A923" s="50"/>
      <c r="B923" s="50"/>
      <c r="C923" s="50"/>
      <c r="D923" s="50"/>
      <c r="E923" s="50"/>
      <c r="F923" s="50"/>
      <c r="G923" s="50"/>
      <c r="H923" s="50"/>
      <c r="I923" s="50"/>
      <c r="J923" s="50"/>
      <c r="K923" s="50"/>
      <c r="L923" s="50"/>
      <c r="M923" s="50"/>
      <c r="N923" s="50"/>
      <c r="O923" s="36"/>
      <c r="P923" s="272"/>
      <c r="Q923" s="272"/>
      <c r="R923" s="272"/>
      <c r="S923" s="272"/>
      <c r="T923" s="272"/>
      <c r="U923" s="272"/>
      <c r="V923" s="272"/>
      <c r="W923" s="272"/>
      <c r="X923" s="272"/>
      <c r="Y923" s="272"/>
      <c r="Z923" s="272"/>
    </row>
    <row r="924" spans="1:26" ht="15.75" customHeight="1">
      <c r="A924" s="50"/>
      <c r="B924" s="50"/>
      <c r="C924" s="50"/>
      <c r="D924" s="50"/>
      <c r="E924" s="50"/>
      <c r="F924" s="50"/>
      <c r="G924" s="50"/>
      <c r="H924" s="50"/>
      <c r="I924" s="50"/>
      <c r="J924" s="50"/>
      <c r="K924" s="50"/>
      <c r="L924" s="50"/>
      <c r="M924" s="50"/>
      <c r="N924" s="50"/>
      <c r="O924" s="36"/>
      <c r="P924" s="272"/>
      <c r="Q924" s="272"/>
      <c r="R924" s="272"/>
      <c r="S924" s="272"/>
      <c r="T924" s="272"/>
      <c r="U924" s="272"/>
      <c r="V924" s="272"/>
      <c r="W924" s="272"/>
      <c r="X924" s="272"/>
      <c r="Y924" s="272"/>
      <c r="Z924" s="272"/>
    </row>
    <row r="925" spans="1:26" ht="15.75" customHeight="1">
      <c r="A925" s="50"/>
      <c r="B925" s="50"/>
      <c r="C925" s="50"/>
      <c r="D925" s="50"/>
      <c r="E925" s="50"/>
      <c r="F925" s="50"/>
      <c r="G925" s="50"/>
      <c r="H925" s="50"/>
      <c r="I925" s="50"/>
      <c r="J925" s="50"/>
      <c r="K925" s="50"/>
      <c r="L925" s="50"/>
      <c r="M925" s="50"/>
      <c r="N925" s="50"/>
      <c r="O925" s="36"/>
      <c r="P925" s="272"/>
      <c r="Q925" s="272"/>
      <c r="R925" s="272"/>
      <c r="S925" s="272"/>
      <c r="T925" s="272"/>
      <c r="U925" s="272"/>
      <c r="V925" s="272"/>
      <c r="W925" s="272"/>
      <c r="X925" s="272"/>
      <c r="Y925" s="272"/>
      <c r="Z925" s="272"/>
    </row>
    <row r="926" spans="1:26" ht="15.75" customHeight="1">
      <c r="A926" s="50"/>
      <c r="B926" s="50"/>
      <c r="C926" s="50"/>
      <c r="D926" s="50"/>
      <c r="E926" s="50"/>
      <c r="F926" s="50"/>
      <c r="G926" s="50"/>
      <c r="H926" s="50"/>
      <c r="I926" s="50"/>
      <c r="J926" s="50"/>
      <c r="K926" s="50"/>
      <c r="L926" s="50"/>
      <c r="M926" s="50"/>
      <c r="N926" s="50"/>
      <c r="O926" s="36"/>
      <c r="P926" s="272"/>
      <c r="Q926" s="272"/>
      <c r="R926" s="272"/>
      <c r="S926" s="272"/>
      <c r="T926" s="272"/>
      <c r="U926" s="272"/>
      <c r="V926" s="272"/>
      <c r="W926" s="272"/>
      <c r="X926" s="272"/>
      <c r="Y926" s="272"/>
      <c r="Z926" s="272"/>
    </row>
    <row r="927" spans="1:26" ht="15.75" customHeight="1">
      <c r="A927" s="50"/>
      <c r="B927" s="50"/>
      <c r="C927" s="50"/>
      <c r="D927" s="50"/>
      <c r="E927" s="50"/>
      <c r="F927" s="50"/>
      <c r="G927" s="50"/>
      <c r="H927" s="50"/>
      <c r="I927" s="50"/>
      <c r="J927" s="50"/>
      <c r="K927" s="50"/>
      <c r="L927" s="50"/>
      <c r="M927" s="50"/>
      <c r="N927" s="50"/>
      <c r="O927" s="36"/>
      <c r="P927" s="272"/>
      <c r="Q927" s="272"/>
      <c r="R927" s="272"/>
      <c r="S927" s="272"/>
      <c r="T927" s="272"/>
      <c r="U927" s="272"/>
      <c r="V927" s="272"/>
      <c r="W927" s="272"/>
      <c r="X927" s="272"/>
      <c r="Y927" s="272"/>
      <c r="Z927" s="272"/>
    </row>
    <row r="928" spans="1:26" ht="15.75" customHeight="1">
      <c r="A928" s="50"/>
      <c r="B928" s="50"/>
      <c r="C928" s="50"/>
      <c r="D928" s="50"/>
      <c r="E928" s="50"/>
      <c r="F928" s="50"/>
      <c r="G928" s="50"/>
      <c r="H928" s="50"/>
      <c r="I928" s="50"/>
      <c r="J928" s="50"/>
      <c r="K928" s="50"/>
      <c r="L928" s="50"/>
      <c r="M928" s="50"/>
      <c r="N928" s="50"/>
      <c r="O928" s="36"/>
      <c r="P928" s="272"/>
      <c r="Q928" s="272"/>
      <c r="R928" s="272"/>
      <c r="S928" s="272"/>
      <c r="T928" s="272"/>
      <c r="U928" s="272"/>
      <c r="V928" s="272"/>
      <c r="W928" s="272"/>
      <c r="X928" s="272"/>
      <c r="Y928" s="272"/>
      <c r="Z928" s="272"/>
    </row>
    <row r="929" spans="1:26" ht="15.75" customHeight="1">
      <c r="A929" s="50"/>
      <c r="B929" s="50"/>
      <c r="C929" s="50"/>
      <c r="D929" s="50"/>
      <c r="E929" s="50"/>
      <c r="F929" s="50"/>
      <c r="G929" s="50"/>
      <c r="H929" s="50"/>
      <c r="I929" s="50"/>
      <c r="J929" s="50"/>
      <c r="K929" s="50"/>
      <c r="L929" s="50"/>
      <c r="M929" s="50"/>
      <c r="N929" s="50"/>
      <c r="O929" s="36"/>
      <c r="P929" s="272"/>
      <c r="Q929" s="272"/>
      <c r="R929" s="272"/>
      <c r="S929" s="272"/>
      <c r="T929" s="272"/>
      <c r="U929" s="272"/>
      <c r="V929" s="272"/>
      <c r="W929" s="272"/>
      <c r="X929" s="272"/>
      <c r="Y929" s="272"/>
      <c r="Z929" s="272"/>
    </row>
    <row r="930" spans="1:26" ht="15.75" customHeight="1">
      <c r="A930" s="50"/>
      <c r="B930" s="50"/>
      <c r="C930" s="50"/>
      <c r="D930" s="50"/>
      <c r="E930" s="50"/>
      <c r="F930" s="50"/>
      <c r="G930" s="50"/>
      <c r="H930" s="50"/>
      <c r="I930" s="50"/>
      <c r="J930" s="50"/>
      <c r="K930" s="50"/>
      <c r="L930" s="50"/>
      <c r="M930" s="50"/>
      <c r="N930" s="50"/>
      <c r="O930" s="36"/>
      <c r="P930" s="272"/>
      <c r="Q930" s="272"/>
      <c r="R930" s="272"/>
      <c r="S930" s="272"/>
      <c r="T930" s="272"/>
      <c r="U930" s="272"/>
      <c r="V930" s="272"/>
      <c r="W930" s="272"/>
      <c r="X930" s="272"/>
      <c r="Y930" s="272"/>
      <c r="Z930" s="272"/>
    </row>
    <row r="931" spans="1:26" ht="15.75" customHeight="1">
      <c r="A931" s="50"/>
      <c r="B931" s="50"/>
      <c r="C931" s="50"/>
      <c r="D931" s="50"/>
      <c r="E931" s="50"/>
      <c r="F931" s="50"/>
      <c r="G931" s="50"/>
      <c r="H931" s="50"/>
      <c r="I931" s="50"/>
      <c r="J931" s="50"/>
      <c r="K931" s="50"/>
      <c r="L931" s="50"/>
      <c r="M931" s="50"/>
      <c r="N931" s="50"/>
      <c r="O931" s="36"/>
      <c r="P931" s="272"/>
      <c r="Q931" s="272"/>
      <c r="R931" s="272"/>
      <c r="S931" s="272"/>
      <c r="T931" s="272"/>
      <c r="U931" s="272"/>
      <c r="V931" s="272"/>
      <c r="W931" s="272"/>
      <c r="X931" s="272"/>
      <c r="Y931" s="272"/>
      <c r="Z931" s="272"/>
    </row>
    <row r="932" spans="1:26" ht="15.75" customHeight="1">
      <c r="A932" s="50"/>
      <c r="B932" s="50"/>
      <c r="C932" s="50"/>
      <c r="D932" s="50"/>
      <c r="E932" s="50"/>
      <c r="F932" s="50"/>
      <c r="G932" s="50"/>
      <c r="H932" s="50"/>
      <c r="I932" s="50"/>
      <c r="J932" s="50"/>
      <c r="K932" s="50"/>
      <c r="L932" s="50"/>
      <c r="M932" s="50"/>
      <c r="N932" s="50"/>
      <c r="O932" s="36"/>
      <c r="P932" s="272"/>
      <c r="Q932" s="272"/>
      <c r="R932" s="272"/>
      <c r="S932" s="272"/>
      <c r="T932" s="272"/>
      <c r="U932" s="272"/>
      <c r="V932" s="272"/>
      <c r="W932" s="272"/>
      <c r="X932" s="272"/>
      <c r="Y932" s="272"/>
      <c r="Z932" s="272"/>
    </row>
    <row r="933" spans="1:26" ht="15.75" customHeight="1">
      <c r="A933" s="50"/>
      <c r="B933" s="50"/>
      <c r="C933" s="50"/>
      <c r="D933" s="50"/>
      <c r="E933" s="50"/>
      <c r="F933" s="50"/>
      <c r="G933" s="50"/>
      <c r="H933" s="50"/>
      <c r="I933" s="50"/>
      <c r="J933" s="50"/>
      <c r="K933" s="50"/>
      <c r="L933" s="50"/>
      <c r="M933" s="50"/>
      <c r="N933" s="50"/>
      <c r="O933" s="36"/>
      <c r="P933" s="272"/>
      <c r="Q933" s="272"/>
      <c r="R933" s="272"/>
      <c r="S933" s="272"/>
      <c r="T933" s="272"/>
      <c r="U933" s="272"/>
      <c r="V933" s="272"/>
      <c r="W933" s="272"/>
      <c r="X933" s="272"/>
      <c r="Y933" s="272"/>
      <c r="Z933" s="272"/>
    </row>
    <row r="934" spans="1:26" ht="15.75" customHeight="1">
      <c r="A934" s="50"/>
      <c r="B934" s="50"/>
      <c r="C934" s="50"/>
      <c r="D934" s="50"/>
      <c r="E934" s="50"/>
      <c r="F934" s="50"/>
      <c r="G934" s="50"/>
      <c r="H934" s="50"/>
      <c r="I934" s="50"/>
      <c r="J934" s="50"/>
      <c r="K934" s="50"/>
      <c r="L934" s="50"/>
      <c r="M934" s="50"/>
      <c r="N934" s="50"/>
      <c r="O934" s="36"/>
      <c r="P934" s="272"/>
      <c r="Q934" s="272"/>
      <c r="R934" s="272"/>
      <c r="S934" s="272"/>
      <c r="T934" s="272"/>
      <c r="U934" s="272"/>
      <c r="V934" s="272"/>
      <c r="W934" s="272"/>
      <c r="X934" s="272"/>
      <c r="Y934" s="272"/>
      <c r="Z934" s="272"/>
    </row>
    <row r="935" spans="1:26" ht="15.75" customHeight="1">
      <c r="A935" s="50"/>
      <c r="B935" s="50"/>
      <c r="C935" s="50"/>
      <c r="D935" s="50"/>
      <c r="E935" s="50"/>
      <c r="F935" s="50"/>
      <c r="G935" s="50"/>
      <c r="H935" s="50"/>
      <c r="I935" s="50"/>
      <c r="J935" s="50"/>
      <c r="K935" s="50"/>
      <c r="L935" s="50"/>
      <c r="M935" s="50"/>
      <c r="N935" s="50"/>
      <c r="O935" s="36"/>
      <c r="P935" s="272"/>
      <c r="Q935" s="272"/>
      <c r="R935" s="272"/>
      <c r="S935" s="272"/>
      <c r="T935" s="272"/>
      <c r="U935" s="272"/>
      <c r="V935" s="272"/>
      <c r="W935" s="272"/>
      <c r="X935" s="272"/>
      <c r="Y935" s="272"/>
      <c r="Z935" s="272"/>
    </row>
    <row r="936" spans="1:26" ht="15.75" customHeight="1">
      <c r="A936" s="50"/>
      <c r="B936" s="50"/>
      <c r="C936" s="50"/>
      <c r="D936" s="50"/>
      <c r="E936" s="50"/>
      <c r="F936" s="50"/>
      <c r="G936" s="50"/>
      <c r="H936" s="50"/>
      <c r="I936" s="50"/>
      <c r="J936" s="50"/>
      <c r="K936" s="50"/>
      <c r="L936" s="50"/>
      <c r="M936" s="50"/>
      <c r="N936" s="50"/>
      <c r="O936" s="36"/>
      <c r="P936" s="272"/>
      <c r="Q936" s="272"/>
      <c r="R936" s="272"/>
      <c r="S936" s="272"/>
      <c r="T936" s="272"/>
      <c r="U936" s="272"/>
      <c r="V936" s="272"/>
      <c r="W936" s="272"/>
      <c r="X936" s="272"/>
      <c r="Y936" s="272"/>
      <c r="Z936" s="272"/>
    </row>
    <row r="937" spans="1:26" ht="15.75" customHeight="1">
      <c r="A937" s="50"/>
      <c r="B937" s="50"/>
      <c r="C937" s="50"/>
      <c r="D937" s="50"/>
      <c r="E937" s="50"/>
      <c r="F937" s="50"/>
      <c r="G937" s="50"/>
      <c r="H937" s="50"/>
      <c r="I937" s="50"/>
      <c r="J937" s="50"/>
      <c r="K937" s="50"/>
      <c r="L937" s="50"/>
      <c r="M937" s="50"/>
      <c r="N937" s="50"/>
      <c r="O937" s="36"/>
      <c r="P937" s="272"/>
      <c r="Q937" s="272"/>
      <c r="R937" s="272"/>
      <c r="S937" s="272"/>
      <c r="T937" s="272"/>
      <c r="U937" s="272"/>
      <c r="V937" s="272"/>
      <c r="W937" s="272"/>
      <c r="X937" s="272"/>
      <c r="Y937" s="272"/>
      <c r="Z937" s="272"/>
    </row>
    <row r="938" spans="1:26" ht="15.75" customHeight="1">
      <c r="A938" s="50"/>
      <c r="B938" s="50"/>
      <c r="C938" s="50"/>
      <c r="D938" s="50"/>
      <c r="E938" s="50"/>
      <c r="F938" s="50"/>
      <c r="G938" s="50"/>
      <c r="H938" s="50"/>
      <c r="I938" s="50"/>
      <c r="J938" s="50"/>
      <c r="K938" s="50"/>
      <c r="L938" s="50"/>
      <c r="M938" s="50"/>
      <c r="N938" s="50"/>
      <c r="O938" s="36"/>
      <c r="P938" s="272"/>
      <c r="Q938" s="272"/>
      <c r="R938" s="272"/>
      <c r="S938" s="272"/>
      <c r="T938" s="272"/>
      <c r="U938" s="272"/>
      <c r="V938" s="272"/>
      <c r="W938" s="272"/>
      <c r="X938" s="272"/>
      <c r="Y938" s="272"/>
      <c r="Z938" s="272"/>
    </row>
    <row r="939" spans="1:26" ht="15.75" customHeight="1">
      <c r="A939" s="50"/>
      <c r="B939" s="50"/>
      <c r="C939" s="50"/>
      <c r="D939" s="50"/>
      <c r="E939" s="50"/>
      <c r="F939" s="50"/>
      <c r="G939" s="50"/>
      <c r="H939" s="50"/>
      <c r="I939" s="50"/>
      <c r="J939" s="50"/>
      <c r="K939" s="50"/>
      <c r="L939" s="50"/>
      <c r="M939" s="50"/>
      <c r="N939" s="50"/>
      <c r="O939" s="36"/>
      <c r="P939" s="272"/>
      <c r="Q939" s="272"/>
      <c r="R939" s="272"/>
      <c r="S939" s="272"/>
      <c r="T939" s="272"/>
      <c r="U939" s="272"/>
      <c r="V939" s="272"/>
      <c r="W939" s="272"/>
      <c r="X939" s="272"/>
      <c r="Y939" s="272"/>
      <c r="Z939" s="272"/>
    </row>
    <row r="940" spans="1:26" ht="15.75" customHeight="1">
      <c r="A940" s="50"/>
      <c r="B940" s="50"/>
      <c r="C940" s="50"/>
      <c r="D940" s="50"/>
      <c r="E940" s="50"/>
      <c r="F940" s="50"/>
      <c r="G940" s="50"/>
      <c r="H940" s="50"/>
      <c r="I940" s="50"/>
      <c r="J940" s="50"/>
      <c r="K940" s="50"/>
      <c r="L940" s="50"/>
      <c r="M940" s="50"/>
      <c r="N940" s="50"/>
      <c r="O940" s="36"/>
      <c r="P940" s="272"/>
      <c r="Q940" s="272"/>
      <c r="R940" s="272"/>
      <c r="S940" s="272"/>
      <c r="T940" s="272"/>
      <c r="U940" s="272"/>
      <c r="V940" s="272"/>
      <c r="W940" s="272"/>
      <c r="X940" s="272"/>
      <c r="Y940" s="272"/>
      <c r="Z940" s="272"/>
    </row>
    <row r="941" spans="1:26" ht="15.75" customHeight="1">
      <c r="A941" s="50"/>
      <c r="B941" s="50"/>
      <c r="C941" s="50"/>
      <c r="D941" s="50"/>
      <c r="E941" s="50"/>
      <c r="F941" s="50"/>
      <c r="G941" s="50"/>
      <c r="H941" s="50"/>
      <c r="I941" s="50"/>
      <c r="J941" s="50"/>
      <c r="K941" s="50"/>
      <c r="L941" s="50"/>
      <c r="M941" s="50"/>
      <c r="N941" s="50"/>
      <c r="O941" s="36"/>
      <c r="P941" s="272"/>
      <c r="Q941" s="272"/>
      <c r="R941" s="272"/>
      <c r="S941" s="272"/>
      <c r="T941" s="272"/>
      <c r="U941" s="272"/>
      <c r="V941" s="272"/>
      <c r="W941" s="272"/>
      <c r="X941" s="272"/>
      <c r="Y941" s="272"/>
      <c r="Z941" s="272"/>
    </row>
    <row r="942" spans="1:26" ht="15.75" customHeight="1">
      <c r="A942" s="50"/>
      <c r="B942" s="50"/>
      <c r="C942" s="50"/>
      <c r="D942" s="50"/>
      <c r="E942" s="50"/>
      <c r="F942" s="50"/>
      <c r="G942" s="50"/>
      <c r="H942" s="50"/>
      <c r="I942" s="50"/>
      <c r="J942" s="50"/>
      <c r="K942" s="50"/>
      <c r="L942" s="50"/>
      <c r="M942" s="50"/>
      <c r="N942" s="50"/>
      <c r="O942" s="36"/>
      <c r="P942" s="272"/>
      <c r="Q942" s="272"/>
      <c r="R942" s="272"/>
      <c r="S942" s="272"/>
      <c r="T942" s="272"/>
      <c r="U942" s="272"/>
      <c r="V942" s="272"/>
      <c r="W942" s="272"/>
      <c r="X942" s="272"/>
      <c r="Y942" s="272"/>
      <c r="Z942" s="272"/>
    </row>
    <row r="943" spans="1:26" ht="15.75" customHeight="1">
      <c r="A943" s="50"/>
      <c r="B943" s="50"/>
      <c r="C943" s="50"/>
      <c r="D943" s="50"/>
      <c r="E943" s="50"/>
      <c r="F943" s="50"/>
      <c r="G943" s="50"/>
      <c r="H943" s="50"/>
      <c r="I943" s="50"/>
      <c r="J943" s="50"/>
      <c r="K943" s="50"/>
      <c r="L943" s="50"/>
      <c r="M943" s="50"/>
      <c r="N943" s="50"/>
      <c r="O943" s="36"/>
      <c r="P943" s="272"/>
      <c r="Q943" s="272"/>
      <c r="R943" s="272"/>
      <c r="S943" s="272"/>
      <c r="T943" s="272"/>
      <c r="U943" s="272"/>
      <c r="V943" s="272"/>
      <c r="W943" s="272"/>
      <c r="X943" s="272"/>
      <c r="Y943" s="272"/>
      <c r="Z943" s="272"/>
    </row>
    <row r="944" spans="1:26" ht="15.75" customHeight="1">
      <c r="A944" s="50"/>
      <c r="B944" s="50"/>
      <c r="C944" s="50"/>
      <c r="D944" s="50"/>
      <c r="E944" s="50"/>
      <c r="F944" s="50"/>
      <c r="G944" s="50"/>
      <c r="H944" s="50"/>
      <c r="I944" s="50"/>
      <c r="J944" s="50"/>
      <c r="K944" s="50"/>
      <c r="L944" s="50"/>
      <c r="M944" s="50"/>
      <c r="N944" s="50"/>
      <c r="O944" s="36"/>
      <c r="P944" s="272"/>
      <c r="Q944" s="272"/>
      <c r="R944" s="272"/>
      <c r="S944" s="272"/>
      <c r="T944" s="272"/>
      <c r="U944" s="272"/>
      <c r="V944" s="272"/>
      <c r="W944" s="272"/>
      <c r="X944" s="272"/>
      <c r="Y944" s="272"/>
      <c r="Z944" s="272"/>
    </row>
    <row r="945" spans="1:26" ht="15.75" customHeight="1">
      <c r="A945" s="50"/>
      <c r="B945" s="50"/>
      <c r="C945" s="50"/>
      <c r="D945" s="50"/>
      <c r="E945" s="50"/>
      <c r="F945" s="50"/>
      <c r="G945" s="50"/>
      <c r="H945" s="50"/>
      <c r="I945" s="50"/>
      <c r="J945" s="50"/>
      <c r="K945" s="50"/>
      <c r="L945" s="50"/>
      <c r="M945" s="50"/>
      <c r="N945" s="50"/>
      <c r="O945" s="36"/>
      <c r="P945" s="272"/>
      <c r="Q945" s="272"/>
      <c r="R945" s="272"/>
      <c r="S945" s="272"/>
      <c r="T945" s="272"/>
      <c r="U945" s="272"/>
      <c r="V945" s="272"/>
      <c r="W945" s="272"/>
      <c r="X945" s="272"/>
      <c r="Y945" s="272"/>
      <c r="Z945" s="272"/>
    </row>
    <row r="946" spans="1:26" ht="15.75" customHeight="1">
      <c r="A946" s="50"/>
      <c r="B946" s="50"/>
      <c r="C946" s="50"/>
      <c r="D946" s="50"/>
      <c r="E946" s="50"/>
      <c r="F946" s="50"/>
      <c r="G946" s="50"/>
      <c r="H946" s="50"/>
      <c r="I946" s="50"/>
      <c r="J946" s="50"/>
      <c r="K946" s="50"/>
      <c r="L946" s="50"/>
      <c r="M946" s="50"/>
      <c r="N946" s="50"/>
      <c r="O946" s="36"/>
      <c r="P946" s="272"/>
      <c r="Q946" s="272"/>
      <c r="R946" s="272"/>
      <c r="S946" s="272"/>
      <c r="T946" s="272"/>
      <c r="U946" s="272"/>
      <c r="V946" s="272"/>
      <c r="W946" s="272"/>
      <c r="X946" s="272"/>
      <c r="Y946" s="272"/>
      <c r="Z946" s="272"/>
    </row>
    <row r="947" spans="1:26" ht="15.75" customHeight="1">
      <c r="A947" s="50"/>
      <c r="B947" s="50"/>
      <c r="C947" s="50"/>
      <c r="D947" s="50"/>
      <c r="E947" s="50"/>
      <c r="F947" s="50"/>
      <c r="G947" s="50"/>
      <c r="H947" s="50"/>
      <c r="I947" s="50"/>
      <c r="J947" s="50"/>
      <c r="K947" s="50"/>
      <c r="L947" s="50"/>
      <c r="M947" s="50"/>
      <c r="N947" s="50"/>
      <c r="O947" s="36"/>
      <c r="P947" s="272"/>
      <c r="Q947" s="272"/>
      <c r="R947" s="272"/>
      <c r="S947" s="272"/>
      <c r="T947" s="272"/>
      <c r="U947" s="272"/>
      <c r="V947" s="272"/>
      <c r="W947" s="272"/>
      <c r="X947" s="272"/>
      <c r="Y947" s="272"/>
      <c r="Z947" s="272"/>
    </row>
    <row r="948" spans="1:26" ht="15.75" customHeight="1">
      <c r="A948" s="50"/>
      <c r="B948" s="50"/>
      <c r="C948" s="50"/>
      <c r="D948" s="50"/>
      <c r="E948" s="50"/>
      <c r="F948" s="50"/>
      <c r="G948" s="50"/>
      <c r="H948" s="50"/>
      <c r="I948" s="50"/>
      <c r="J948" s="50"/>
      <c r="K948" s="50"/>
      <c r="L948" s="50"/>
      <c r="M948" s="50"/>
      <c r="N948" s="50"/>
      <c r="O948" s="36"/>
      <c r="P948" s="272"/>
      <c r="Q948" s="272"/>
      <c r="R948" s="272"/>
      <c r="S948" s="272"/>
      <c r="T948" s="272"/>
      <c r="U948" s="272"/>
      <c r="V948" s="272"/>
      <c r="W948" s="272"/>
      <c r="X948" s="272"/>
      <c r="Y948" s="272"/>
      <c r="Z948" s="272"/>
    </row>
    <row r="949" spans="1:26" ht="15.75" customHeight="1">
      <c r="A949" s="50"/>
      <c r="B949" s="50"/>
      <c r="C949" s="50"/>
      <c r="D949" s="50"/>
      <c r="E949" s="50"/>
      <c r="F949" s="50"/>
      <c r="G949" s="50"/>
      <c r="H949" s="50"/>
      <c r="I949" s="50"/>
      <c r="J949" s="50"/>
      <c r="K949" s="50"/>
      <c r="L949" s="50"/>
      <c r="M949" s="50"/>
      <c r="N949" s="50"/>
      <c r="O949" s="36"/>
      <c r="P949" s="272"/>
      <c r="Q949" s="272"/>
      <c r="R949" s="272"/>
      <c r="S949" s="272"/>
      <c r="T949" s="272"/>
      <c r="U949" s="272"/>
      <c r="V949" s="272"/>
      <c r="W949" s="272"/>
      <c r="X949" s="272"/>
      <c r="Y949" s="272"/>
      <c r="Z949" s="272"/>
    </row>
    <row r="950" spans="1:26" ht="15.75" customHeight="1">
      <c r="A950" s="50"/>
      <c r="B950" s="50"/>
      <c r="C950" s="50"/>
      <c r="D950" s="50"/>
      <c r="E950" s="50"/>
      <c r="F950" s="50"/>
      <c r="G950" s="50"/>
      <c r="H950" s="50"/>
      <c r="I950" s="50"/>
      <c r="J950" s="50"/>
      <c r="K950" s="50"/>
      <c r="L950" s="50"/>
      <c r="M950" s="50"/>
      <c r="N950" s="50"/>
      <c r="O950" s="36"/>
      <c r="P950" s="272"/>
      <c r="Q950" s="272"/>
      <c r="R950" s="272"/>
      <c r="S950" s="272"/>
      <c r="T950" s="272"/>
      <c r="U950" s="272"/>
      <c r="V950" s="272"/>
      <c r="W950" s="272"/>
      <c r="X950" s="272"/>
      <c r="Y950" s="272"/>
      <c r="Z950" s="272"/>
    </row>
    <row r="951" spans="1:26" ht="15.75" customHeight="1">
      <c r="A951" s="50"/>
      <c r="B951" s="50"/>
      <c r="C951" s="50"/>
      <c r="D951" s="50"/>
      <c r="E951" s="50"/>
      <c r="F951" s="50"/>
      <c r="G951" s="50"/>
      <c r="H951" s="50"/>
      <c r="I951" s="50"/>
      <c r="J951" s="50"/>
      <c r="K951" s="50"/>
      <c r="L951" s="50"/>
      <c r="M951" s="50"/>
      <c r="N951" s="50"/>
      <c r="O951" s="36"/>
      <c r="P951" s="272"/>
      <c r="Q951" s="272"/>
      <c r="R951" s="272"/>
      <c r="S951" s="272"/>
      <c r="T951" s="272"/>
      <c r="U951" s="272"/>
      <c r="V951" s="272"/>
      <c r="W951" s="272"/>
      <c r="X951" s="272"/>
      <c r="Y951" s="272"/>
      <c r="Z951" s="272"/>
    </row>
    <row r="952" spans="1:26" ht="15.75" customHeight="1">
      <c r="A952" s="50"/>
      <c r="B952" s="50"/>
      <c r="C952" s="50"/>
      <c r="D952" s="50"/>
      <c r="E952" s="50"/>
      <c r="F952" s="50"/>
      <c r="G952" s="50"/>
      <c r="H952" s="50"/>
      <c r="I952" s="50"/>
      <c r="J952" s="50"/>
      <c r="K952" s="50"/>
      <c r="L952" s="50"/>
      <c r="M952" s="50"/>
      <c r="N952" s="50"/>
      <c r="O952" s="36"/>
      <c r="P952" s="272"/>
      <c r="Q952" s="272"/>
      <c r="R952" s="272"/>
      <c r="S952" s="272"/>
      <c r="T952" s="272"/>
      <c r="U952" s="272"/>
      <c r="V952" s="272"/>
      <c r="W952" s="272"/>
      <c r="X952" s="272"/>
      <c r="Y952" s="272"/>
      <c r="Z952" s="272"/>
    </row>
    <row r="953" spans="1:26" ht="15.75" customHeight="1">
      <c r="A953" s="50"/>
      <c r="B953" s="50"/>
      <c r="C953" s="50"/>
      <c r="D953" s="50"/>
      <c r="E953" s="50"/>
      <c r="F953" s="50"/>
      <c r="G953" s="50"/>
      <c r="H953" s="50"/>
      <c r="I953" s="50"/>
      <c r="J953" s="50"/>
      <c r="K953" s="50"/>
      <c r="L953" s="50"/>
      <c r="M953" s="50"/>
      <c r="N953" s="50"/>
      <c r="O953" s="36"/>
      <c r="P953" s="272"/>
      <c r="Q953" s="272"/>
      <c r="R953" s="272"/>
      <c r="S953" s="272"/>
      <c r="T953" s="272"/>
      <c r="U953" s="272"/>
      <c r="V953" s="272"/>
      <c r="W953" s="272"/>
      <c r="X953" s="272"/>
      <c r="Y953" s="272"/>
      <c r="Z953" s="272"/>
    </row>
    <row r="954" spans="1:26" ht="15.75" customHeight="1">
      <c r="A954" s="50"/>
      <c r="B954" s="50"/>
      <c r="C954" s="50"/>
      <c r="D954" s="50"/>
      <c r="E954" s="50"/>
      <c r="F954" s="50"/>
      <c r="G954" s="50"/>
      <c r="H954" s="50"/>
      <c r="I954" s="50"/>
      <c r="J954" s="50"/>
      <c r="K954" s="50"/>
      <c r="L954" s="50"/>
      <c r="M954" s="50"/>
      <c r="N954" s="50"/>
      <c r="O954" s="36"/>
      <c r="P954" s="272"/>
      <c r="Q954" s="272"/>
      <c r="R954" s="272"/>
      <c r="S954" s="272"/>
      <c r="T954" s="272"/>
      <c r="U954" s="272"/>
      <c r="V954" s="272"/>
      <c r="W954" s="272"/>
      <c r="X954" s="272"/>
      <c r="Y954" s="272"/>
      <c r="Z954" s="272"/>
    </row>
    <row r="955" spans="1:26" ht="15.75" customHeight="1">
      <c r="A955" s="50"/>
      <c r="B955" s="50"/>
      <c r="C955" s="50"/>
      <c r="D955" s="50"/>
      <c r="E955" s="50"/>
      <c r="F955" s="50"/>
      <c r="G955" s="50"/>
      <c r="H955" s="50"/>
      <c r="I955" s="50"/>
      <c r="J955" s="50"/>
      <c r="K955" s="50"/>
      <c r="L955" s="50"/>
      <c r="M955" s="50"/>
      <c r="N955" s="50"/>
      <c r="O955" s="36"/>
      <c r="P955" s="272"/>
      <c r="Q955" s="272"/>
      <c r="R955" s="272"/>
      <c r="S955" s="272"/>
      <c r="T955" s="272"/>
      <c r="U955" s="272"/>
      <c r="V955" s="272"/>
      <c r="W955" s="272"/>
      <c r="X955" s="272"/>
      <c r="Y955" s="272"/>
      <c r="Z955" s="272"/>
    </row>
    <row r="956" spans="1:26" ht="15.75" customHeight="1">
      <c r="A956" s="50"/>
      <c r="B956" s="50"/>
      <c r="C956" s="50"/>
      <c r="D956" s="50"/>
      <c r="E956" s="50"/>
      <c r="F956" s="50"/>
      <c r="G956" s="50"/>
      <c r="H956" s="50"/>
      <c r="I956" s="50"/>
      <c r="J956" s="50"/>
      <c r="K956" s="50"/>
      <c r="L956" s="50"/>
      <c r="M956" s="50"/>
      <c r="N956" s="50"/>
      <c r="O956" s="36"/>
      <c r="P956" s="272"/>
      <c r="Q956" s="272"/>
      <c r="R956" s="272"/>
      <c r="S956" s="272"/>
      <c r="T956" s="272"/>
      <c r="U956" s="272"/>
      <c r="V956" s="272"/>
      <c r="W956" s="272"/>
      <c r="X956" s="272"/>
      <c r="Y956" s="272"/>
      <c r="Z956" s="272"/>
    </row>
    <row r="957" spans="1:26" ht="15.75" customHeight="1">
      <c r="A957" s="50"/>
      <c r="B957" s="50"/>
      <c r="C957" s="50"/>
      <c r="D957" s="50"/>
      <c r="E957" s="50"/>
      <c r="F957" s="50"/>
      <c r="G957" s="50"/>
      <c r="H957" s="50"/>
      <c r="I957" s="50"/>
      <c r="J957" s="50"/>
      <c r="K957" s="50"/>
      <c r="L957" s="50"/>
      <c r="M957" s="50"/>
      <c r="N957" s="50"/>
      <c r="O957" s="36"/>
      <c r="P957" s="272"/>
      <c r="Q957" s="272"/>
      <c r="R957" s="272"/>
      <c r="S957" s="272"/>
      <c r="T957" s="272"/>
      <c r="U957" s="272"/>
      <c r="V957" s="272"/>
      <c r="W957" s="272"/>
      <c r="X957" s="272"/>
      <c r="Y957" s="272"/>
      <c r="Z957" s="272"/>
    </row>
    <row r="958" spans="1:26" ht="15.75" customHeight="1">
      <c r="A958" s="50"/>
      <c r="B958" s="50"/>
      <c r="C958" s="50"/>
      <c r="D958" s="50"/>
      <c r="E958" s="50"/>
      <c r="F958" s="50"/>
      <c r="G958" s="50"/>
      <c r="H958" s="50"/>
      <c r="I958" s="50"/>
      <c r="J958" s="50"/>
      <c r="K958" s="50"/>
      <c r="L958" s="50"/>
      <c r="M958" s="50"/>
      <c r="N958" s="50"/>
      <c r="O958" s="36"/>
      <c r="P958" s="272"/>
      <c r="Q958" s="272"/>
      <c r="R958" s="272"/>
      <c r="S958" s="272"/>
      <c r="T958" s="272"/>
      <c r="U958" s="272"/>
      <c r="V958" s="272"/>
      <c r="W958" s="272"/>
      <c r="X958" s="272"/>
      <c r="Y958" s="272"/>
      <c r="Z958" s="272"/>
    </row>
    <row r="959" spans="1:26" ht="15.75" customHeight="1">
      <c r="A959" s="50"/>
      <c r="B959" s="50"/>
      <c r="C959" s="50"/>
      <c r="D959" s="50"/>
      <c r="E959" s="50"/>
      <c r="F959" s="50"/>
      <c r="G959" s="50"/>
      <c r="H959" s="50"/>
      <c r="I959" s="50"/>
      <c r="J959" s="50"/>
      <c r="K959" s="50"/>
      <c r="L959" s="50"/>
      <c r="M959" s="50"/>
      <c r="N959" s="50"/>
      <c r="O959" s="36"/>
      <c r="P959" s="272"/>
      <c r="Q959" s="272"/>
      <c r="R959" s="272"/>
      <c r="S959" s="272"/>
      <c r="T959" s="272"/>
      <c r="U959" s="272"/>
      <c r="V959" s="272"/>
      <c r="W959" s="272"/>
      <c r="X959" s="272"/>
      <c r="Y959" s="272"/>
      <c r="Z959" s="272"/>
    </row>
    <row r="960" spans="1:26" ht="15.75" customHeight="1">
      <c r="A960" s="50"/>
      <c r="B960" s="50"/>
      <c r="C960" s="50"/>
      <c r="D960" s="50"/>
      <c r="E960" s="50"/>
      <c r="F960" s="50"/>
      <c r="G960" s="50"/>
      <c r="H960" s="50"/>
      <c r="I960" s="50"/>
      <c r="J960" s="50"/>
      <c r="K960" s="50"/>
      <c r="L960" s="50"/>
      <c r="M960" s="50"/>
      <c r="N960" s="50"/>
      <c r="O960" s="36"/>
      <c r="P960" s="272"/>
      <c r="Q960" s="272"/>
      <c r="R960" s="272"/>
      <c r="S960" s="272"/>
      <c r="T960" s="272"/>
      <c r="U960" s="272"/>
      <c r="V960" s="272"/>
      <c r="W960" s="272"/>
      <c r="X960" s="272"/>
      <c r="Y960" s="272"/>
      <c r="Z960" s="272"/>
    </row>
    <row r="961" spans="1:26" ht="15.75" customHeight="1">
      <c r="A961" s="50"/>
      <c r="B961" s="50"/>
      <c r="C961" s="50"/>
      <c r="D961" s="50"/>
      <c r="E961" s="50"/>
      <c r="F961" s="50"/>
      <c r="G961" s="50"/>
      <c r="H961" s="50"/>
      <c r="I961" s="50"/>
      <c r="J961" s="50"/>
      <c r="K961" s="50"/>
      <c r="L961" s="50"/>
      <c r="M961" s="50"/>
      <c r="N961" s="50"/>
      <c r="O961" s="36"/>
      <c r="P961" s="272"/>
      <c r="Q961" s="272"/>
      <c r="R961" s="272"/>
      <c r="S961" s="272"/>
      <c r="T961" s="272"/>
      <c r="U961" s="272"/>
      <c r="V961" s="272"/>
      <c r="W961" s="272"/>
      <c r="X961" s="272"/>
      <c r="Y961" s="272"/>
      <c r="Z961" s="272"/>
    </row>
    <row r="962" spans="1:26" ht="15.75" customHeight="1">
      <c r="A962" s="50"/>
      <c r="B962" s="50"/>
      <c r="C962" s="50"/>
      <c r="D962" s="50"/>
      <c r="E962" s="50"/>
      <c r="F962" s="50"/>
      <c r="G962" s="50"/>
      <c r="H962" s="50"/>
      <c r="I962" s="50"/>
      <c r="J962" s="50"/>
      <c r="K962" s="50"/>
      <c r="L962" s="50"/>
      <c r="M962" s="50"/>
      <c r="N962" s="50"/>
      <c r="O962" s="36"/>
      <c r="P962" s="272"/>
      <c r="Q962" s="272"/>
      <c r="R962" s="272"/>
      <c r="S962" s="272"/>
      <c r="T962" s="272"/>
      <c r="U962" s="272"/>
      <c r="V962" s="272"/>
      <c r="W962" s="272"/>
      <c r="X962" s="272"/>
      <c r="Y962" s="272"/>
      <c r="Z962" s="272"/>
    </row>
    <row r="963" spans="1:26" ht="15.75" customHeight="1">
      <c r="A963" s="50"/>
      <c r="B963" s="50"/>
      <c r="C963" s="50"/>
      <c r="D963" s="50"/>
      <c r="E963" s="50"/>
      <c r="F963" s="50"/>
      <c r="G963" s="50"/>
      <c r="H963" s="50"/>
      <c r="I963" s="50"/>
      <c r="J963" s="50"/>
      <c r="K963" s="50"/>
      <c r="L963" s="50"/>
      <c r="M963" s="50"/>
      <c r="N963" s="50"/>
      <c r="O963" s="36"/>
      <c r="P963" s="272"/>
      <c r="Q963" s="272"/>
      <c r="R963" s="272"/>
      <c r="S963" s="272"/>
      <c r="T963" s="272"/>
      <c r="U963" s="272"/>
      <c r="V963" s="272"/>
      <c r="W963" s="272"/>
      <c r="X963" s="272"/>
      <c r="Y963" s="272"/>
      <c r="Z963" s="272"/>
    </row>
    <row r="964" spans="1:26" ht="15.75" customHeight="1">
      <c r="A964" s="50"/>
      <c r="B964" s="50"/>
      <c r="C964" s="50"/>
      <c r="D964" s="50"/>
      <c r="E964" s="50"/>
      <c r="F964" s="50"/>
      <c r="G964" s="50"/>
      <c r="H964" s="50"/>
      <c r="I964" s="50"/>
      <c r="J964" s="50"/>
      <c r="K964" s="50"/>
      <c r="L964" s="50"/>
      <c r="M964" s="50"/>
      <c r="N964" s="50"/>
      <c r="O964" s="36"/>
      <c r="P964" s="272"/>
      <c r="Q964" s="272"/>
      <c r="R964" s="272"/>
      <c r="S964" s="272"/>
      <c r="T964" s="272"/>
      <c r="U964" s="272"/>
      <c r="V964" s="272"/>
      <c r="W964" s="272"/>
      <c r="X964" s="272"/>
      <c r="Y964" s="272"/>
      <c r="Z964" s="272"/>
    </row>
    <row r="965" spans="1:26" ht="15.75" customHeight="1">
      <c r="A965" s="50"/>
      <c r="B965" s="50"/>
      <c r="C965" s="50"/>
      <c r="D965" s="50"/>
      <c r="E965" s="50"/>
      <c r="F965" s="50"/>
      <c r="G965" s="50"/>
      <c r="H965" s="50"/>
      <c r="I965" s="50"/>
      <c r="J965" s="50"/>
      <c r="K965" s="50"/>
      <c r="L965" s="50"/>
      <c r="M965" s="50"/>
      <c r="N965" s="50"/>
      <c r="O965" s="36"/>
      <c r="P965" s="272"/>
      <c r="Q965" s="272"/>
      <c r="R965" s="272"/>
      <c r="S965" s="272"/>
      <c r="T965" s="272"/>
      <c r="U965" s="272"/>
      <c r="V965" s="272"/>
      <c r="W965" s="272"/>
      <c r="X965" s="272"/>
      <c r="Y965" s="272"/>
      <c r="Z965" s="272"/>
    </row>
    <row r="966" spans="1:26" ht="15.75" customHeight="1">
      <c r="A966" s="50"/>
      <c r="B966" s="50"/>
      <c r="C966" s="50"/>
      <c r="D966" s="50"/>
      <c r="E966" s="50"/>
      <c r="F966" s="50"/>
      <c r="G966" s="50"/>
      <c r="H966" s="50"/>
      <c r="I966" s="50"/>
      <c r="J966" s="50"/>
      <c r="K966" s="50"/>
      <c r="L966" s="50"/>
      <c r="M966" s="50"/>
      <c r="N966" s="50"/>
      <c r="O966" s="36"/>
      <c r="P966" s="272"/>
      <c r="Q966" s="272"/>
      <c r="R966" s="272"/>
      <c r="S966" s="272"/>
      <c r="T966" s="272"/>
      <c r="U966" s="272"/>
      <c r="V966" s="272"/>
      <c r="W966" s="272"/>
      <c r="X966" s="272"/>
      <c r="Y966" s="272"/>
      <c r="Z966" s="272"/>
    </row>
    <row r="967" spans="1:26" ht="15.75" customHeight="1">
      <c r="A967" s="50"/>
      <c r="B967" s="50"/>
      <c r="C967" s="50"/>
      <c r="D967" s="50"/>
      <c r="E967" s="50"/>
      <c r="F967" s="50"/>
      <c r="G967" s="50"/>
      <c r="H967" s="50"/>
      <c r="I967" s="50"/>
      <c r="J967" s="50"/>
      <c r="K967" s="50"/>
      <c r="L967" s="50"/>
      <c r="M967" s="50"/>
      <c r="N967" s="50"/>
      <c r="O967" s="36"/>
      <c r="P967" s="272"/>
      <c r="Q967" s="272"/>
      <c r="R967" s="272"/>
      <c r="S967" s="272"/>
      <c r="T967" s="272"/>
      <c r="U967" s="272"/>
      <c r="V967" s="272"/>
      <c r="W967" s="272"/>
      <c r="X967" s="272"/>
      <c r="Y967" s="272"/>
      <c r="Z967" s="272"/>
    </row>
    <row r="968" spans="1:26" ht="15.75" customHeight="1">
      <c r="A968" s="50"/>
      <c r="B968" s="50"/>
      <c r="C968" s="50"/>
      <c r="D968" s="50"/>
      <c r="E968" s="50"/>
      <c r="F968" s="50"/>
      <c r="G968" s="50"/>
      <c r="H968" s="50"/>
      <c r="I968" s="50"/>
      <c r="J968" s="50"/>
      <c r="K968" s="50"/>
      <c r="L968" s="50"/>
      <c r="M968" s="50"/>
      <c r="N968" s="50"/>
      <c r="O968" s="36"/>
      <c r="P968" s="272"/>
      <c r="Q968" s="272"/>
      <c r="R968" s="272"/>
      <c r="S968" s="272"/>
      <c r="T968" s="272"/>
      <c r="U968" s="272"/>
      <c r="V968" s="272"/>
      <c r="W968" s="272"/>
      <c r="X968" s="272"/>
      <c r="Y968" s="272"/>
      <c r="Z968" s="272"/>
    </row>
    <row r="969" spans="1:26" ht="15.75" customHeight="1">
      <c r="A969" s="50"/>
      <c r="B969" s="50"/>
      <c r="C969" s="50"/>
      <c r="D969" s="50"/>
      <c r="E969" s="50"/>
      <c r="F969" s="50"/>
      <c r="G969" s="50"/>
      <c r="H969" s="50"/>
      <c r="I969" s="50"/>
      <c r="J969" s="50"/>
      <c r="K969" s="50"/>
      <c r="L969" s="50"/>
      <c r="M969" s="50"/>
      <c r="N969" s="50"/>
      <c r="O969" s="36"/>
      <c r="P969" s="272"/>
      <c r="Q969" s="272"/>
      <c r="R969" s="272"/>
      <c r="S969" s="272"/>
      <c r="T969" s="272"/>
      <c r="U969" s="272"/>
      <c r="V969" s="272"/>
      <c r="W969" s="272"/>
      <c r="X969" s="272"/>
      <c r="Y969" s="272"/>
      <c r="Z969" s="272"/>
    </row>
    <row r="970" spans="1:26" ht="15.75" customHeight="1">
      <c r="A970" s="50"/>
      <c r="B970" s="50"/>
      <c r="C970" s="50"/>
      <c r="D970" s="50"/>
      <c r="E970" s="50"/>
      <c r="F970" s="50"/>
      <c r="G970" s="50"/>
      <c r="H970" s="50"/>
      <c r="I970" s="50"/>
      <c r="J970" s="50"/>
      <c r="K970" s="50"/>
      <c r="L970" s="50"/>
      <c r="M970" s="50"/>
      <c r="N970" s="50"/>
      <c r="O970" s="36"/>
      <c r="P970" s="272"/>
      <c r="Q970" s="272"/>
      <c r="R970" s="272"/>
      <c r="S970" s="272"/>
      <c r="T970" s="272"/>
      <c r="U970" s="272"/>
      <c r="V970" s="272"/>
      <c r="W970" s="272"/>
      <c r="X970" s="272"/>
      <c r="Y970" s="272"/>
      <c r="Z970" s="272"/>
    </row>
    <row r="971" spans="1:26" ht="15.75" customHeight="1">
      <c r="A971" s="50"/>
      <c r="B971" s="50"/>
      <c r="C971" s="50"/>
      <c r="D971" s="50"/>
      <c r="E971" s="50"/>
      <c r="F971" s="50"/>
      <c r="G971" s="50"/>
      <c r="H971" s="50"/>
      <c r="I971" s="50"/>
      <c r="J971" s="50"/>
      <c r="K971" s="50"/>
      <c r="L971" s="50"/>
      <c r="M971" s="50"/>
      <c r="N971" s="50"/>
      <c r="O971" s="36"/>
      <c r="P971" s="272"/>
      <c r="Q971" s="272"/>
      <c r="R971" s="272"/>
      <c r="S971" s="272"/>
      <c r="T971" s="272"/>
      <c r="U971" s="272"/>
      <c r="V971" s="272"/>
      <c r="W971" s="272"/>
      <c r="X971" s="272"/>
      <c r="Y971" s="272"/>
      <c r="Z971" s="272"/>
    </row>
    <row r="972" spans="1:26" ht="15.75" customHeight="1">
      <c r="A972" s="50"/>
      <c r="B972" s="50"/>
      <c r="C972" s="50"/>
      <c r="D972" s="50"/>
      <c r="E972" s="50"/>
      <c r="F972" s="50"/>
      <c r="G972" s="50"/>
      <c r="H972" s="50"/>
      <c r="I972" s="50"/>
      <c r="J972" s="50"/>
      <c r="K972" s="50"/>
      <c r="L972" s="50"/>
      <c r="M972" s="50"/>
      <c r="N972" s="50"/>
      <c r="O972" s="36"/>
      <c r="P972" s="272"/>
      <c r="Q972" s="272"/>
      <c r="R972" s="272"/>
      <c r="S972" s="272"/>
      <c r="T972" s="272"/>
      <c r="U972" s="272"/>
      <c r="V972" s="272"/>
      <c r="W972" s="272"/>
      <c r="X972" s="272"/>
      <c r="Y972" s="272"/>
      <c r="Z972" s="272"/>
    </row>
    <row r="973" spans="1:26" ht="15.75" customHeight="1">
      <c r="A973" s="50"/>
      <c r="B973" s="50"/>
      <c r="C973" s="50"/>
      <c r="D973" s="50"/>
      <c r="E973" s="50"/>
      <c r="F973" s="50"/>
      <c r="G973" s="50"/>
      <c r="H973" s="50"/>
      <c r="I973" s="50"/>
      <c r="J973" s="50"/>
      <c r="K973" s="50"/>
      <c r="L973" s="50"/>
      <c r="M973" s="50"/>
      <c r="N973" s="50"/>
      <c r="O973" s="36"/>
      <c r="P973" s="272"/>
      <c r="Q973" s="272"/>
      <c r="R973" s="272"/>
      <c r="S973" s="272"/>
      <c r="T973" s="272"/>
      <c r="U973" s="272"/>
      <c r="V973" s="272"/>
      <c r="W973" s="272"/>
      <c r="X973" s="272"/>
      <c r="Y973" s="272"/>
      <c r="Z973" s="272"/>
    </row>
    <row r="974" spans="1:26" ht="15.75" customHeight="1">
      <c r="A974" s="50"/>
      <c r="B974" s="50"/>
      <c r="C974" s="50"/>
      <c r="D974" s="50"/>
      <c r="E974" s="50"/>
      <c r="F974" s="50"/>
      <c r="G974" s="50"/>
      <c r="H974" s="50"/>
      <c r="I974" s="50"/>
      <c r="J974" s="50"/>
      <c r="K974" s="50"/>
      <c r="L974" s="50"/>
      <c r="M974" s="50"/>
      <c r="N974" s="50"/>
      <c r="O974" s="36"/>
      <c r="P974" s="272"/>
      <c r="Q974" s="272"/>
      <c r="R974" s="272"/>
      <c r="S974" s="272"/>
      <c r="T974" s="272"/>
      <c r="U974" s="272"/>
      <c r="V974" s="272"/>
      <c r="W974" s="272"/>
      <c r="X974" s="272"/>
      <c r="Y974" s="272"/>
      <c r="Z974" s="272"/>
    </row>
    <row r="975" spans="1:26" ht="15.75" customHeight="1">
      <c r="A975" s="50"/>
      <c r="B975" s="50"/>
      <c r="C975" s="50"/>
      <c r="D975" s="50"/>
      <c r="E975" s="50"/>
      <c r="F975" s="50"/>
      <c r="G975" s="50"/>
      <c r="H975" s="50"/>
      <c r="I975" s="50"/>
      <c r="J975" s="50"/>
      <c r="K975" s="50"/>
      <c r="L975" s="50"/>
      <c r="M975" s="50"/>
      <c r="N975" s="50"/>
      <c r="O975" s="36"/>
      <c r="P975" s="272"/>
      <c r="Q975" s="272"/>
      <c r="R975" s="272"/>
      <c r="S975" s="272"/>
      <c r="T975" s="272"/>
      <c r="U975" s="272"/>
      <c r="V975" s="272"/>
      <c r="W975" s="272"/>
      <c r="X975" s="272"/>
      <c r="Y975" s="272"/>
      <c r="Z975" s="272"/>
    </row>
    <row r="976" spans="1:26" ht="15.75" customHeight="1">
      <c r="A976" s="50"/>
      <c r="B976" s="50"/>
      <c r="C976" s="50"/>
      <c r="D976" s="50"/>
      <c r="E976" s="50"/>
      <c r="F976" s="50"/>
      <c r="G976" s="50"/>
      <c r="H976" s="50"/>
      <c r="I976" s="50"/>
      <c r="J976" s="50"/>
      <c r="K976" s="50"/>
      <c r="L976" s="50"/>
      <c r="M976" s="50"/>
      <c r="N976" s="50"/>
      <c r="O976" s="36"/>
      <c r="P976" s="272"/>
      <c r="Q976" s="272"/>
      <c r="R976" s="272"/>
      <c r="S976" s="272"/>
      <c r="T976" s="272"/>
      <c r="U976" s="272"/>
      <c r="V976" s="272"/>
      <c r="W976" s="272"/>
      <c r="X976" s="272"/>
      <c r="Y976" s="272"/>
      <c r="Z976" s="272"/>
    </row>
    <row r="977" spans="1:26" ht="15.75" customHeight="1">
      <c r="A977" s="50"/>
      <c r="B977" s="50"/>
      <c r="C977" s="50"/>
      <c r="D977" s="50"/>
      <c r="E977" s="50"/>
      <c r="F977" s="50"/>
      <c r="G977" s="50"/>
      <c r="H977" s="50"/>
      <c r="I977" s="50"/>
      <c r="J977" s="50"/>
      <c r="K977" s="50"/>
      <c r="L977" s="50"/>
      <c r="M977" s="50"/>
      <c r="N977" s="50"/>
      <c r="O977" s="36"/>
      <c r="P977" s="272"/>
      <c r="Q977" s="272"/>
      <c r="R977" s="272"/>
      <c r="S977" s="272"/>
      <c r="T977" s="272"/>
      <c r="U977" s="272"/>
      <c r="V977" s="272"/>
      <c r="W977" s="272"/>
      <c r="X977" s="272"/>
      <c r="Y977" s="272"/>
      <c r="Z977" s="272"/>
    </row>
    <row r="978" spans="1:26" ht="15.75" customHeight="1">
      <c r="A978" s="50"/>
      <c r="B978" s="50"/>
      <c r="C978" s="50"/>
      <c r="D978" s="50"/>
      <c r="E978" s="50"/>
      <c r="F978" s="50"/>
      <c r="G978" s="50"/>
      <c r="H978" s="50"/>
      <c r="I978" s="50"/>
      <c r="J978" s="50"/>
      <c r="K978" s="50"/>
      <c r="L978" s="50"/>
      <c r="M978" s="50"/>
      <c r="N978" s="50"/>
      <c r="O978" s="36"/>
      <c r="P978" s="272"/>
      <c r="Q978" s="272"/>
      <c r="R978" s="272"/>
      <c r="S978" s="272"/>
      <c r="T978" s="272"/>
      <c r="U978" s="272"/>
      <c r="V978" s="272"/>
      <c r="W978" s="272"/>
      <c r="X978" s="272"/>
      <c r="Y978" s="272"/>
      <c r="Z978" s="272"/>
    </row>
    <row r="979" spans="1:26" ht="15.75" customHeight="1">
      <c r="A979" s="50"/>
      <c r="B979" s="50"/>
      <c r="C979" s="50"/>
      <c r="D979" s="50"/>
      <c r="E979" s="50"/>
      <c r="F979" s="50"/>
      <c r="G979" s="50"/>
      <c r="H979" s="50"/>
      <c r="I979" s="50"/>
      <c r="J979" s="50"/>
      <c r="K979" s="50"/>
      <c r="L979" s="50"/>
      <c r="M979" s="50"/>
      <c r="N979" s="50"/>
      <c r="O979" s="36"/>
      <c r="P979" s="272"/>
      <c r="Q979" s="272"/>
      <c r="R979" s="272"/>
      <c r="S979" s="272"/>
      <c r="T979" s="272"/>
      <c r="U979" s="272"/>
      <c r="V979" s="272"/>
      <c r="W979" s="272"/>
      <c r="X979" s="272"/>
      <c r="Y979" s="272"/>
      <c r="Z979" s="272"/>
    </row>
    <row r="980" spans="1:26" ht="15.75" customHeight="1">
      <c r="A980" s="50"/>
      <c r="B980" s="50"/>
      <c r="C980" s="50"/>
      <c r="D980" s="50"/>
      <c r="E980" s="50"/>
      <c r="F980" s="50"/>
      <c r="G980" s="50"/>
      <c r="H980" s="50"/>
      <c r="I980" s="50"/>
      <c r="J980" s="50"/>
      <c r="K980" s="50"/>
      <c r="L980" s="50"/>
      <c r="M980" s="50"/>
      <c r="N980" s="50"/>
      <c r="O980" s="36"/>
      <c r="P980" s="272"/>
      <c r="Q980" s="272"/>
      <c r="R980" s="272"/>
      <c r="S980" s="272"/>
      <c r="T980" s="272"/>
      <c r="U980" s="272"/>
      <c r="V980" s="272"/>
      <c r="W980" s="272"/>
      <c r="X980" s="272"/>
      <c r="Y980" s="272"/>
      <c r="Z980" s="272"/>
    </row>
    <row r="981" spans="1:26" ht="15.75" customHeight="1">
      <c r="A981" s="50"/>
      <c r="B981" s="50"/>
      <c r="C981" s="50"/>
      <c r="D981" s="50"/>
      <c r="E981" s="50"/>
      <c r="F981" s="50"/>
      <c r="G981" s="50"/>
      <c r="H981" s="50"/>
      <c r="I981" s="50"/>
      <c r="J981" s="50"/>
      <c r="K981" s="50"/>
      <c r="L981" s="50"/>
      <c r="M981" s="50"/>
      <c r="N981" s="50"/>
      <c r="O981" s="36"/>
      <c r="P981" s="272"/>
      <c r="Q981" s="272"/>
      <c r="R981" s="272"/>
      <c r="S981" s="272"/>
      <c r="T981" s="272"/>
      <c r="U981" s="272"/>
      <c r="V981" s="272"/>
      <c r="W981" s="272"/>
      <c r="X981" s="272"/>
      <c r="Y981" s="272"/>
      <c r="Z981" s="272"/>
    </row>
    <row r="982" spans="1:26" ht="15.75" customHeight="1">
      <c r="A982" s="50"/>
      <c r="B982" s="50"/>
      <c r="C982" s="50"/>
      <c r="D982" s="50"/>
      <c r="E982" s="50"/>
      <c r="F982" s="50"/>
      <c r="G982" s="50"/>
      <c r="H982" s="50"/>
      <c r="I982" s="50"/>
      <c r="J982" s="50"/>
      <c r="K982" s="50"/>
      <c r="L982" s="50"/>
      <c r="M982" s="50"/>
      <c r="N982" s="50"/>
      <c r="O982" s="36"/>
      <c r="P982" s="272"/>
      <c r="Q982" s="272"/>
      <c r="R982" s="272"/>
      <c r="S982" s="272"/>
      <c r="T982" s="272"/>
      <c r="U982" s="272"/>
      <c r="V982" s="272"/>
      <c r="W982" s="272"/>
      <c r="X982" s="272"/>
      <c r="Y982" s="272"/>
      <c r="Z982" s="272"/>
    </row>
    <row r="983" spans="1:26" ht="15.75" customHeight="1">
      <c r="A983" s="50"/>
      <c r="B983" s="50"/>
      <c r="C983" s="50"/>
      <c r="D983" s="50"/>
      <c r="E983" s="50"/>
      <c r="F983" s="50"/>
      <c r="G983" s="50"/>
      <c r="H983" s="50"/>
      <c r="I983" s="50"/>
      <c r="J983" s="50"/>
      <c r="K983" s="50"/>
      <c r="L983" s="50"/>
      <c r="M983" s="50"/>
      <c r="N983" s="50"/>
      <c r="O983" s="36"/>
      <c r="P983" s="272"/>
      <c r="Q983" s="272"/>
      <c r="R983" s="272"/>
      <c r="S983" s="272"/>
      <c r="T983" s="272"/>
      <c r="U983" s="272"/>
      <c r="V983" s="272"/>
      <c r="W983" s="272"/>
      <c r="X983" s="272"/>
      <c r="Y983" s="272"/>
      <c r="Z983" s="272"/>
    </row>
    <row r="984" spans="1:26" ht="15.75" customHeight="1">
      <c r="A984" s="50"/>
      <c r="B984" s="50"/>
      <c r="C984" s="50"/>
      <c r="D984" s="50"/>
      <c r="E984" s="50"/>
      <c r="F984" s="50"/>
      <c r="G984" s="50"/>
      <c r="H984" s="50"/>
      <c r="I984" s="50"/>
      <c r="J984" s="50"/>
      <c r="K984" s="50"/>
      <c r="L984" s="50"/>
      <c r="M984" s="50"/>
      <c r="N984" s="50"/>
      <c r="O984" s="36"/>
      <c r="P984" s="272"/>
      <c r="Q984" s="272"/>
      <c r="R984" s="272"/>
      <c r="S984" s="272"/>
      <c r="T984" s="272"/>
      <c r="U984" s="272"/>
      <c r="V984" s="272"/>
      <c r="W984" s="272"/>
      <c r="X984" s="272"/>
      <c r="Y984" s="272"/>
      <c r="Z984" s="272"/>
    </row>
    <row r="985" spans="1:26" ht="15.75" customHeight="1">
      <c r="A985" s="50"/>
      <c r="B985" s="50"/>
      <c r="C985" s="50"/>
      <c r="D985" s="50"/>
      <c r="E985" s="50"/>
      <c r="F985" s="50"/>
      <c r="G985" s="50"/>
      <c r="H985" s="50"/>
      <c r="I985" s="50"/>
      <c r="J985" s="50"/>
      <c r="K985" s="50"/>
      <c r="L985" s="50"/>
      <c r="M985" s="50"/>
      <c r="N985" s="50"/>
      <c r="O985" s="36"/>
      <c r="P985" s="272"/>
      <c r="Q985" s="272"/>
      <c r="R985" s="272"/>
      <c r="S985" s="272"/>
      <c r="T985" s="272"/>
      <c r="U985" s="272"/>
      <c r="V985" s="272"/>
      <c r="W985" s="272"/>
      <c r="X985" s="272"/>
      <c r="Y985" s="272"/>
      <c r="Z985" s="272"/>
    </row>
    <row r="986" spans="1:26" ht="15.75" customHeight="1">
      <c r="A986" s="50"/>
      <c r="B986" s="50"/>
      <c r="C986" s="50"/>
      <c r="D986" s="50"/>
      <c r="E986" s="50"/>
      <c r="F986" s="50"/>
      <c r="G986" s="50"/>
      <c r="H986" s="50"/>
      <c r="I986" s="50"/>
      <c r="J986" s="50"/>
      <c r="K986" s="50"/>
      <c r="L986" s="50"/>
      <c r="M986" s="50"/>
      <c r="N986" s="50"/>
      <c r="O986" s="36"/>
      <c r="P986" s="272"/>
      <c r="Q986" s="272"/>
      <c r="R986" s="272"/>
      <c r="S986" s="272"/>
      <c r="T986" s="272"/>
      <c r="U986" s="272"/>
      <c r="V986" s="272"/>
      <c r="W986" s="272"/>
      <c r="X986" s="272"/>
      <c r="Y986" s="272"/>
      <c r="Z986" s="272"/>
    </row>
    <row r="987" spans="1:26" ht="15.75" customHeight="1">
      <c r="A987" s="50"/>
      <c r="B987" s="50"/>
      <c r="C987" s="50"/>
      <c r="D987" s="50"/>
      <c r="E987" s="50"/>
      <c r="F987" s="50"/>
      <c r="G987" s="50"/>
      <c r="H987" s="50"/>
      <c r="I987" s="50"/>
      <c r="J987" s="50"/>
      <c r="K987" s="50"/>
      <c r="L987" s="50"/>
      <c r="M987" s="50"/>
      <c r="N987" s="50"/>
      <c r="O987" s="36"/>
      <c r="P987" s="272"/>
      <c r="Q987" s="272"/>
      <c r="R987" s="272"/>
      <c r="S987" s="272"/>
      <c r="T987" s="272"/>
      <c r="U987" s="272"/>
      <c r="V987" s="272"/>
      <c r="W987" s="272"/>
      <c r="X987" s="272"/>
      <c r="Y987" s="272"/>
      <c r="Z987" s="272"/>
    </row>
    <row r="988" spans="1:26" ht="15.75" customHeight="1">
      <c r="A988" s="50"/>
      <c r="B988" s="50"/>
      <c r="C988" s="50"/>
      <c r="D988" s="50"/>
      <c r="E988" s="50"/>
      <c r="F988" s="50"/>
      <c r="G988" s="50"/>
      <c r="H988" s="50"/>
      <c r="I988" s="50"/>
      <c r="J988" s="50"/>
      <c r="K988" s="50"/>
      <c r="L988" s="50"/>
      <c r="M988" s="50"/>
      <c r="N988" s="50"/>
      <c r="O988" s="36"/>
      <c r="P988" s="272"/>
      <c r="Q988" s="272"/>
      <c r="R988" s="272"/>
      <c r="S988" s="272"/>
      <c r="T988" s="272"/>
      <c r="U988" s="272"/>
      <c r="V988" s="272"/>
      <c r="W988" s="272"/>
      <c r="X988" s="272"/>
      <c r="Y988" s="272"/>
      <c r="Z988" s="272"/>
    </row>
    <row r="989" spans="1:26" ht="15.75" customHeight="1">
      <c r="A989" s="50"/>
      <c r="B989" s="50"/>
      <c r="C989" s="50"/>
      <c r="D989" s="50"/>
      <c r="E989" s="50"/>
      <c r="F989" s="50"/>
      <c r="G989" s="50"/>
      <c r="H989" s="50"/>
      <c r="I989" s="50"/>
      <c r="J989" s="50"/>
      <c r="K989" s="50"/>
      <c r="L989" s="50"/>
      <c r="M989" s="50"/>
      <c r="N989" s="50"/>
      <c r="O989" s="36"/>
      <c r="P989" s="272"/>
      <c r="Q989" s="272"/>
      <c r="R989" s="272"/>
      <c r="S989" s="272"/>
      <c r="T989" s="272"/>
      <c r="U989" s="272"/>
      <c r="V989" s="272"/>
      <c r="W989" s="272"/>
      <c r="X989" s="272"/>
      <c r="Y989" s="272"/>
      <c r="Z989" s="272"/>
    </row>
    <row r="990" spans="1:26" ht="15.75" customHeight="1">
      <c r="A990" s="50"/>
      <c r="B990" s="50"/>
      <c r="C990" s="50"/>
      <c r="D990" s="50"/>
      <c r="E990" s="50"/>
      <c r="F990" s="50"/>
      <c r="G990" s="50"/>
      <c r="H990" s="50"/>
      <c r="I990" s="50"/>
      <c r="J990" s="50"/>
      <c r="K990" s="50"/>
      <c r="L990" s="50"/>
      <c r="M990" s="50"/>
      <c r="N990" s="50"/>
      <c r="O990" s="36"/>
      <c r="P990" s="272"/>
      <c r="Q990" s="272"/>
      <c r="R990" s="272"/>
      <c r="S990" s="272"/>
      <c r="T990" s="272"/>
      <c r="U990" s="272"/>
      <c r="V990" s="272"/>
      <c r="W990" s="272"/>
      <c r="X990" s="272"/>
      <c r="Y990" s="272"/>
      <c r="Z990" s="272"/>
    </row>
    <row r="991" spans="1:26" ht="15.75" customHeight="1">
      <c r="A991" s="50"/>
      <c r="B991" s="50"/>
      <c r="C991" s="50"/>
      <c r="D991" s="50"/>
      <c r="E991" s="50"/>
      <c r="F991" s="50"/>
      <c r="G991" s="50"/>
      <c r="H991" s="50"/>
      <c r="I991" s="50"/>
      <c r="J991" s="50"/>
      <c r="K991" s="50"/>
      <c r="L991" s="50"/>
      <c r="M991" s="50"/>
      <c r="N991" s="50"/>
      <c r="O991" s="36"/>
      <c r="P991" s="272"/>
      <c r="Q991" s="272"/>
      <c r="R991" s="272"/>
      <c r="S991" s="272"/>
      <c r="T991" s="272"/>
      <c r="U991" s="272"/>
      <c r="V991" s="272"/>
      <c r="W991" s="272"/>
      <c r="X991" s="272"/>
      <c r="Y991" s="272"/>
      <c r="Z991" s="272"/>
    </row>
    <row r="992" spans="1:26" ht="15.75" customHeight="1">
      <c r="A992" s="50"/>
      <c r="B992" s="50"/>
      <c r="C992" s="50"/>
      <c r="D992" s="50"/>
      <c r="E992" s="50"/>
      <c r="F992" s="50"/>
      <c r="G992" s="50"/>
      <c r="H992" s="50"/>
      <c r="I992" s="50"/>
      <c r="J992" s="50"/>
      <c r="K992" s="50"/>
      <c r="L992" s="50"/>
      <c r="M992" s="50"/>
      <c r="N992" s="50"/>
      <c r="O992" s="36"/>
      <c r="P992" s="272"/>
      <c r="Q992" s="272"/>
      <c r="R992" s="272"/>
      <c r="S992" s="272"/>
      <c r="T992" s="272"/>
      <c r="U992" s="272"/>
      <c r="V992" s="272"/>
      <c r="W992" s="272"/>
      <c r="X992" s="272"/>
      <c r="Y992" s="272"/>
      <c r="Z992" s="272"/>
    </row>
    <row r="993" spans="1:26" ht="15.75" customHeight="1">
      <c r="A993" s="50"/>
      <c r="B993" s="50"/>
      <c r="C993" s="50"/>
      <c r="D993" s="50"/>
      <c r="E993" s="50"/>
      <c r="F993" s="50"/>
      <c r="G993" s="50"/>
      <c r="H993" s="50"/>
      <c r="I993" s="50"/>
      <c r="J993" s="50"/>
      <c r="K993" s="50"/>
      <c r="L993" s="50"/>
      <c r="M993" s="50"/>
      <c r="N993" s="50"/>
      <c r="O993" s="36"/>
      <c r="P993" s="272"/>
      <c r="Q993" s="272"/>
      <c r="R993" s="272"/>
      <c r="S993" s="272"/>
      <c r="T993" s="272"/>
      <c r="U993" s="272"/>
      <c r="V993" s="272"/>
      <c r="W993" s="272"/>
      <c r="X993" s="272"/>
      <c r="Y993" s="272"/>
      <c r="Z993" s="272"/>
    </row>
    <row r="994" spans="1:26" ht="15.75" customHeight="1">
      <c r="A994" s="50"/>
      <c r="B994" s="50"/>
      <c r="C994" s="50"/>
      <c r="D994" s="50"/>
      <c r="E994" s="50"/>
      <c r="F994" s="50"/>
      <c r="G994" s="50"/>
      <c r="H994" s="50"/>
      <c r="I994" s="50"/>
      <c r="J994" s="50"/>
      <c r="K994" s="50"/>
      <c r="L994" s="50"/>
      <c r="M994" s="50"/>
      <c r="N994" s="50"/>
      <c r="O994" s="36"/>
      <c r="P994" s="272"/>
      <c r="Q994" s="272"/>
      <c r="R994" s="272"/>
      <c r="S994" s="272"/>
      <c r="T994" s="272"/>
      <c r="U994" s="272"/>
      <c r="V994" s="272"/>
      <c r="W994" s="272"/>
      <c r="X994" s="272"/>
      <c r="Y994" s="272"/>
      <c r="Z994" s="272"/>
    </row>
    <row r="995" spans="1:26" ht="15.75" customHeight="1">
      <c r="A995" s="50"/>
      <c r="B995" s="50"/>
      <c r="C995" s="50"/>
      <c r="D995" s="50"/>
      <c r="E995" s="50"/>
      <c r="F995" s="50"/>
      <c r="G995" s="50"/>
      <c r="H995" s="50"/>
      <c r="I995" s="50"/>
      <c r="J995" s="50"/>
      <c r="K995" s="50"/>
      <c r="L995" s="50"/>
      <c r="M995" s="50"/>
      <c r="N995" s="50"/>
      <c r="O995" s="36"/>
      <c r="P995" s="272"/>
      <c r="Q995" s="272"/>
      <c r="R995" s="272"/>
      <c r="S995" s="272"/>
      <c r="T995" s="272"/>
      <c r="U995" s="272"/>
      <c r="V995" s="272"/>
      <c r="W995" s="272"/>
      <c r="X995" s="272"/>
      <c r="Y995" s="272"/>
      <c r="Z995" s="272"/>
    </row>
    <row r="996" spans="1:26" ht="15.75" customHeight="1">
      <c r="A996" s="50"/>
      <c r="B996" s="50"/>
      <c r="C996" s="50"/>
      <c r="D996" s="50"/>
      <c r="E996" s="50"/>
      <c r="F996" s="50"/>
      <c r="G996" s="50"/>
      <c r="H996" s="50"/>
      <c r="I996" s="50"/>
      <c r="J996" s="50"/>
      <c r="K996" s="50"/>
      <c r="L996" s="50"/>
      <c r="M996" s="50"/>
      <c r="N996" s="50"/>
      <c r="O996" s="36"/>
      <c r="P996" s="272"/>
      <c r="Q996" s="272"/>
      <c r="R996" s="272"/>
      <c r="S996" s="272"/>
      <c r="T996" s="272"/>
      <c r="U996" s="272"/>
      <c r="V996" s="272"/>
      <c r="W996" s="272"/>
      <c r="X996" s="272"/>
      <c r="Y996" s="272"/>
      <c r="Z996" s="272"/>
    </row>
    <row r="997" spans="1:26" ht="15.75" customHeight="1">
      <c r="A997" s="50"/>
      <c r="B997" s="50"/>
      <c r="C997" s="50"/>
      <c r="D997" s="50"/>
      <c r="E997" s="50"/>
      <c r="F997" s="50"/>
      <c r="G997" s="50"/>
      <c r="H997" s="50"/>
      <c r="I997" s="50"/>
      <c r="J997" s="50"/>
      <c r="K997" s="50"/>
      <c r="L997" s="50"/>
      <c r="M997" s="50"/>
      <c r="N997" s="50"/>
      <c r="O997" s="36"/>
      <c r="P997" s="272"/>
      <c r="Q997" s="272"/>
      <c r="R997" s="272"/>
      <c r="S997" s="272"/>
      <c r="T997" s="272"/>
      <c r="U997" s="272"/>
      <c r="V997" s="272"/>
      <c r="W997" s="272"/>
      <c r="X997" s="272"/>
      <c r="Y997" s="272"/>
      <c r="Z997" s="272"/>
    </row>
    <row r="998" spans="1:26" ht="15.75" customHeight="1">
      <c r="A998" s="50"/>
      <c r="B998" s="50"/>
      <c r="C998" s="50"/>
      <c r="D998" s="50"/>
      <c r="E998" s="50"/>
      <c r="F998" s="50"/>
      <c r="G998" s="50"/>
      <c r="H998" s="50"/>
      <c r="I998" s="50"/>
      <c r="J998" s="50"/>
      <c r="K998" s="50"/>
      <c r="L998" s="50"/>
      <c r="M998" s="50"/>
      <c r="N998" s="50"/>
      <c r="O998" s="36"/>
      <c r="P998" s="272"/>
      <c r="Q998" s="272"/>
      <c r="R998" s="272"/>
      <c r="S998" s="272"/>
      <c r="T998" s="272"/>
      <c r="U998" s="272"/>
      <c r="V998" s="272"/>
      <c r="W998" s="272"/>
      <c r="X998" s="272"/>
      <c r="Y998" s="272"/>
      <c r="Z998" s="272"/>
    </row>
    <row r="999" spans="1:26" ht="15.75" customHeight="1">
      <c r="A999" s="50"/>
      <c r="B999" s="50"/>
      <c r="C999" s="50"/>
      <c r="D999" s="50"/>
      <c r="E999" s="50"/>
      <c r="F999" s="50"/>
      <c r="G999" s="50"/>
      <c r="H999" s="50"/>
      <c r="I999" s="50"/>
      <c r="J999" s="50"/>
      <c r="K999" s="50"/>
      <c r="L999" s="50"/>
      <c r="M999" s="50"/>
      <c r="N999" s="50"/>
      <c r="O999" s="36"/>
      <c r="P999" s="272"/>
      <c r="Q999" s="272"/>
      <c r="R999" s="272"/>
      <c r="S999" s="272"/>
      <c r="T999" s="272"/>
      <c r="U999" s="272"/>
      <c r="V999" s="272"/>
      <c r="W999" s="272"/>
      <c r="X999" s="272"/>
      <c r="Y999" s="272"/>
      <c r="Z999" s="272"/>
    </row>
    <row r="1000" spans="1:26" ht="15.75" customHeight="1">
      <c r="A1000" s="50"/>
      <c r="B1000" s="50"/>
      <c r="C1000" s="50"/>
      <c r="D1000" s="50"/>
      <c r="E1000" s="50"/>
      <c r="F1000" s="50"/>
      <c r="G1000" s="50"/>
      <c r="H1000" s="50"/>
      <c r="I1000" s="50"/>
      <c r="J1000" s="50"/>
      <c r="K1000" s="50"/>
      <c r="L1000" s="50"/>
      <c r="M1000" s="50"/>
      <c r="N1000" s="50"/>
      <c r="O1000" s="36"/>
      <c r="P1000" s="272"/>
      <c r="Q1000" s="272"/>
      <c r="R1000" s="272"/>
      <c r="S1000" s="272"/>
      <c r="T1000" s="272"/>
      <c r="U1000" s="272"/>
      <c r="V1000" s="272"/>
      <c r="W1000" s="272"/>
      <c r="X1000" s="272"/>
      <c r="Y1000" s="272"/>
      <c r="Z1000" s="272"/>
    </row>
  </sheetData>
  <mergeCells count="20">
    <mergeCell ref="A1:O1"/>
    <mergeCell ref="A2:O2"/>
    <mergeCell ref="A3:O3"/>
    <mergeCell ref="A4:O4"/>
    <mergeCell ref="A5:O5"/>
    <mergeCell ref="F6:O6"/>
    <mergeCell ref="F7:O7"/>
    <mergeCell ref="H16:H17"/>
    <mergeCell ref="I16:I17"/>
    <mergeCell ref="J16:K16"/>
    <mergeCell ref="L16:M16"/>
    <mergeCell ref="N16:N17"/>
    <mergeCell ref="O16:O17"/>
    <mergeCell ref="F16:F17"/>
    <mergeCell ref="G16:G17"/>
    <mergeCell ref="A16:A17"/>
    <mergeCell ref="B16:B17"/>
    <mergeCell ref="C16:C17"/>
    <mergeCell ref="D16:D17"/>
    <mergeCell ref="E16:E17"/>
  </mergeCells>
  <pageMargins left="1.6535433070866143" right="0.11811023622047245" top="0.27559055118110237" bottom="0.23622047244094491" header="0" footer="0"/>
  <pageSetup paperSize="9" scale="55" orientation="landscape"/>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000"/>
  <sheetViews>
    <sheetView showGridLines="0" workbookViewId="0"/>
  </sheetViews>
  <sheetFormatPr baseColWidth="10" defaultColWidth="12.5703125" defaultRowHeight="15" customHeight="1"/>
  <cols>
    <col min="1" max="1" width="5.5703125" customWidth="1"/>
    <col min="2" max="2" width="5.28515625" customWidth="1"/>
    <col min="3" max="4" width="5" customWidth="1"/>
    <col min="5" max="5" width="5.28515625" customWidth="1"/>
    <col min="6" max="6" width="57.28515625" customWidth="1"/>
    <col min="7" max="7" width="15.85546875" customWidth="1"/>
    <col min="8" max="8" width="14.28515625" customWidth="1"/>
    <col min="9" max="9" width="14.85546875" customWidth="1"/>
    <col min="10" max="10" width="15.5703125" customWidth="1"/>
    <col min="11" max="26" width="11.42578125" customWidth="1"/>
  </cols>
  <sheetData>
    <row r="1" spans="1:26" ht="15.75" customHeight="1">
      <c r="A1" s="454" t="str">
        <f>+PPNE1!B1</f>
        <v>Plan Operativo Anual</v>
      </c>
      <c r="B1" s="455"/>
      <c r="C1" s="455"/>
      <c r="D1" s="455"/>
      <c r="E1" s="455"/>
      <c r="F1" s="455"/>
      <c r="G1" s="455"/>
      <c r="H1" s="455"/>
      <c r="I1" s="455"/>
      <c r="J1" s="455"/>
      <c r="K1" s="456"/>
      <c r="L1" s="272"/>
      <c r="M1" s="272"/>
      <c r="N1" s="272"/>
      <c r="O1" s="272"/>
      <c r="P1" s="272"/>
      <c r="Q1" s="272"/>
      <c r="R1" s="272"/>
      <c r="S1" s="272"/>
      <c r="T1" s="272"/>
      <c r="U1" s="272"/>
      <c r="V1" s="272"/>
      <c r="W1" s="272"/>
      <c r="X1" s="272"/>
      <c r="Y1" s="272"/>
      <c r="Z1" s="272"/>
    </row>
    <row r="2" spans="1:26" ht="15.75" customHeight="1">
      <c r="A2" s="442" t="s">
        <v>1</v>
      </c>
      <c r="B2" s="431"/>
      <c r="C2" s="431"/>
      <c r="D2" s="431"/>
      <c r="E2" s="431"/>
      <c r="F2" s="431"/>
      <c r="G2" s="431"/>
      <c r="H2" s="431"/>
      <c r="I2" s="431"/>
      <c r="J2" s="431"/>
      <c r="K2" s="425"/>
      <c r="L2" s="272"/>
      <c r="M2" s="272"/>
      <c r="N2" s="272"/>
      <c r="O2" s="272"/>
      <c r="P2" s="272"/>
      <c r="Q2" s="272"/>
      <c r="R2" s="272"/>
      <c r="S2" s="272"/>
      <c r="T2" s="272"/>
      <c r="U2" s="272"/>
      <c r="V2" s="272"/>
      <c r="W2" s="272"/>
      <c r="X2" s="272"/>
      <c r="Y2" s="272"/>
      <c r="Z2" s="272"/>
    </row>
    <row r="3" spans="1:26" ht="15.75" customHeight="1">
      <c r="A3" s="443" t="s">
        <v>2</v>
      </c>
      <c r="B3" s="431"/>
      <c r="C3" s="431"/>
      <c r="D3" s="431"/>
      <c r="E3" s="431"/>
      <c r="F3" s="431"/>
      <c r="G3" s="431"/>
      <c r="H3" s="431"/>
      <c r="I3" s="431"/>
      <c r="J3" s="431"/>
      <c r="K3" s="425"/>
      <c r="L3" s="272"/>
      <c r="M3" s="272"/>
      <c r="N3" s="272"/>
      <c r="O3" s="272"/>
      <c r="P3" s="272"/>
      <c r="Q3" s="272"/>
      <c r="R3" s="272"/>
      <c r="S3" s="272"/>
      <c r="T3" s="272"/>
      <c r="U3" s="272"/>
      <c r="V3" s="272"/>
      <c r="W3" s="272"/>
      <c r="X3" s="272"/>
      <c r="Y3" s="272"/>
      <c r="Z3" s="272"/>
    </row>
    <row r="4" spans="1:26" ht="15.75" customHeight="1">
      <c r="A4" s="444" t="s">
        <v>759</v>
      </c>
      <c r="B4" s="431"/>
      <c r="C4" s="431"/>
      <c r="D4" s="431"/>
      <c r="E4" s="431"/>
      <c r="F4" s="431"/>
      <c r="G4" s="431"/>
      <c r="H4" s="431"/>
      <c r="I4" s="431"/>
      <c r="J4" s="431"/>
      <c r="K4" s="425"/>
      <c r="L4" s="272"/>
      <c r="M4" s="272"/>
      <c r="N4" s="272"/>
      <c r="O4" s="272"/>
      <c r="P4" s="272"/>
      <c r="Q4" s="272"/>
      <c r="R4" s="272"/>
      <c r="S4" s="272"/>
      <c r="T4" s="272"/>
      <c r="U4" s="272"/>
      <c r="V4" s="272"/>
      <c r="W4" s="272"/>
      <c r="X4" s="272"/>
      <c r="Y4" s="272"/>
      <c r="Z4" s="272"/>
    </row>
    <row r="5" spans="1:26" ht="15.75" customHeight="1">
      <c r="A5" s="444">
        <f>+PPNE1!C5</f>
        <v>2025</v>
      </c>
      <c r="B5" s="431"/>
      <c r="C5" s="431"/>
      <c r="D5" s="431"/>
      <c r="E5" s="431"/>
      <c r="F5" s="431"/>
      <c r="G5" s="431"/>
      <c r="H5" s="431"/>
      <c r="I5" s="431"/>
      <c r="J5" s="431"/>
      <c r="K5" s="425"/>
      <c r="L5" s="272"/>
      <c r="M5" s="272"/>
      <c r="N5" s="272"/>
      <c r="O5" s="272"/>
      <c r="P5" s="272"/>
      <c r="Q5" s="272"/>
      <c r="R5" s="272"/>
      <c r="S5" s="272"/>
      <c r="T5" s="272"/>
      <c r="U5" s="272"/>
      <c r="V5" s="272"/>
      <c r="W5" s="272"/>
      <c r="X5" s="272"/>
      <c r="Y5" s="272"/>
      <c r="Z5" s="272"/>
    </row>
    <row r="6" spans="1:26" ht="15.75" customHeight="1">
      <c r="A6" s="242" t="s">
        <v>15</v>
      </c>
      <c r="B6" s="243"/>
      <c r="C6" s="243"/>
      <c r="D6" s="243"/>
      <c r="E6" s="243"/>
      <c r="F6" s="428" t="str">
        <f>+PPNE1!B6</f>
        <v>Ozama</v>
      </c>
      <c r="G6" s="424"/>
      <c r="H6" s="424"/>
      <c r="I6" s="424"/>
      <c r="J6" s="424"/>
      <c r="K6" s="425"/>
      <c r="L6" s="272"/>
      <c r="M6" s="272"/>
      <c r="N6" s="272"/>
      <c r="O6" s="272"/>
      <c r="P6" s="272"/>
      <c r="Q6" s="272"/>
      <c r="R6" s="272"/>
      <c r="S6" s="272"/>
      <c r="T6" s="272"/>
      <c r="U6" s="272"/>
      <c r="V6" s="272"/>
      <c r="W6" s="272"/>
      <c r="X6" s="272"/>
      <c r="Y6" s="272"/>
      <c r="Z6" s="272"/>
    </row>
    <row r="7" spans="1:26" ht="15.75" customHeight="1">
      <c r="A7" s="244" t="s">
        <v>493</v>
      </c>
      <c r="B7" s="282"/>
      <c r="C7" s="282"/>
      <c r="D7" s="283"/>
      <c r="E7" s="282"/>
      <c r="F7" s="446" t="str">
        <f>+PPNE1!B7</f>
        <v>CEMADOJA</v>
      </c>
      <c r="G7" s="424"/>
      <c r="H7" s="424"/>
      <c r="I7" s="424"/>
      <c r="J7" s="424"/>
      <c r="K7" s="425"/>
      <c r="L7" s="272"/>
      <c r="M7" s="272"/>
      <c r="N7" s="272"/>
      <c r="O7" s="272"/>
      <c r="P7" s="272"/>
      <c r="Q7" s="272"/>
      <c r="R7" s="272"/>
      <c r="S7" s="272"/>
      <c r="T7" s="272"/>
      <c r="U7" s="272"/>
      <c r="V7" s="272"/>
      <c r="W7" s="272"/>
      <c r="X7" s="272"/>
      <c r="Y7" s="272"/>
      <c r="Z7" s="272"/>
    </row>
    <row r="8" spans="1:26" ht="15.75" customHeight="1">
      <c r="A8" s="309" t="s">
        <v>458</v>
      </c>
      <c r="B8" s="310"/>
      <c r="C8" s="310"/>
      <c r="D8" s="310"/>
      <c r="E8" s="310"/>
      <c r="F8" s="310"/>
      <c r="G8" s="310"/>
      <c r="H8" s="310"/>
      <c r="I8" s="310"/>
      <c r="J8" s="310"/>
      <c r="K8" s="311"/>
      <c r="L8" s="272"/>
      <c r="M8" s="272"/>
      <c r="N8" s="272"/>
      <c r="O8" s="272"/>
      <c r="P8" s="272"/>
      <c r="Q8" s="272"/>
      <c r="R8" s="272"/>
      <c r="S8" s="272"/>
      <c r="T8" s="272"/>
      <c r="U8" s="272"/>
      <c r="V8" s="272"/>
      <c r="W8" s="272"/>
      <c r="X8" s="272"/>
      <c r="Y8" s="272"/>
      <c r="Z8" s="272"/>
    </row>
    <row r="9" spans="1:26" ht="15.75" customHeight="1">
      <c r="A9" s="312" t="s">
        <v>494</v>
      </c>
      <c r="B9" s="313"/>
      <c r="C9" s="313"/>
      <c r="D9" s="313"/>
      <c r="E9" s="314"/>
      <c r="F9" s="314"/>
      <c r="G9" s="315">
        <f>+PPNE3!F16</f>
        <v>0</v>
      </c>
      <c r="H9" s="315"/>
      <c r="I9" s="315"/>
      <c r="J9" s="315"/>
      <c r="K9" s="316"/>
      <c r="L9" s="272"/>
      <c r="M9" s="272"/>
      <c r="N9" s="272"/>
      <c r="O9" s="272"/>
      <c r="P9" s="272"/>
      <c r="Q9" s="272"/>
      <c r="R9" s="272"/>
      <c r="S9" s="272"/>
      <c r="T9" s="272"/>
      <c r="U9" s="272"/>
      <c r="V9" s="272"/>
      <c r="W9" s="272"/>
      <c r="X9" s="272"/>
      <c r="Y9" s="272"/>
      <c r="Z9" s="272"/>
    </row>
    <row r="10" spans="1:26" ht="15.75" customHeight="1">
      <c r="A10" s="312" t="s">
        <v>495</v>
      </c>
      <c r="B10" s="313"/>
      <c r="C10" s="313"/>
      <c r="D10" s="313"/>
      <c r="E10" s="314"/>
      <c r="F10" s="314"/>
      <c r="G10" s="315">
        <f>+PPNE3!F25</f>
        <v>0</v>
      </c>
      <c r="H10" s="315"/>
      <c r="I10" s="315"/>
      <c r="J10" s="315"/>
      <c r="K10" s="316"/>
      <c r="L10" s="272"/>
      <c r="M10" s="272"/>
      <c r="N10" s="272"/>
      <c r="O10" s="272"/>
      <c r="P10" s="272"/>
      <c r="Q10" s="272"/>
      <c r="R10" s="272"/>
      <c r="S10" s="272"/>
      <c r="T10" s="272"/>
      <c r="U10" s="272"/>
      <c r="V10" s="272"/>
      <c r="W10" s="272"/>
      <c r="X10" s="272"/>
      <c r="Y10" s="272"/>
      <c r="Z10" s="272"/>
    </row>
    <row r="11" spans="1:26" ht="15.75" customHeight="1">
      <c r="A11" s="312" t="s">
        <v>496</v>
      </c>
      <c r="B11" s="313"/>
      <c r="C11" s="313"/>
      <c r="D11" s="313"/>
      <c r="E11" s="314"/>
      <c r="F11" s="314"/>
      <c r="G11" s="315">
        <f>+PPNE3!F15</f>
        <v>0</v>
      </c>
      <c r="H11" s="315"/>
      <c r="I11" s="315"/>
      <c r="J11" s="315"/>
      <c r="K11" s="316"/>
      <c r="L11" s="272"/>
      <c r="M11" s="272"/>
      <c r="N11" s="272"/>
      <c r="O11" s="272"/>
      <c r="P11" s="272"/>
      <c r="Q11" s="272"/>
      <c r="R11" s="272"/>
      <c r="S11" s="272"/>
      <c r="T11" s="272"/>
      <c r="U11" s="272"/>
      <c r="V11" s="272"/>
      <c r="W11" s="272"/>
      <c r="X11" s="272"/>
      <c r="Y11" s="272"/>
      <c r="Z11" s="272"/>
    </row>
    <row r="12" spans="1:26" ht="15.75" customHeight="1">
      <c r="A12" s="312" t="s">
        <v>497</v>
      </c>
      <c r="B12" s="313"/>
      <c r="C12" s="313"/>
      <c r="D12" s="313"/>
      <c r="E12" s="314"/>
      <c r="F12" s="314"/>
      <c r="G12" s="315">
        <f>+PPNE3!F9+PPNE3!F17+PPNE3!F21+PPNE3!F22</f>
        <v>0</v>
      </c>
      <c r="H12" s="315"/>
      <c r="I12" s="315"/>
      <c r="J12" s="315"/>
      <c r="K12" s="316"/>
      <c r="L12" s="272"/>
      <c r="M12" s="272"/>
      <c r="N12" s="272"/>
      <c r="O12" s="272"/>
      <c r="P12" s="272"/>
      <c r="Q12" s="272"/>
      <c r="R12" s="272"/>
      <c r="S12" s="272"/>
      <c r="T12" s="272"/>
      <c r="U12" s="272"/>
      <c r="V12" s="272"/>
      <c r="W12" s="272"/>
      <c r="X12" s="272"/>
      <c r="Y12" s="272"/>
      <c r="Z12" s="272"/>
    </row>
    <row r="13" spans="1:26" ht="15.75" customHeight="1">
      <c r="A13" s="312" t="s">
        <v>498</v>
      </c>
      <c r="B13" s="313"/>
      <c r="C13" s="313"/>
      <c r="D13" s="313"/>
      <c r="E13" s="314"/>
      <c r="F13" s="314"/>
      <c r="G13" s="41">
        <f>+PPNE3!F18</f>
        <v>0</v>
      </c>
      <c r="H13" s="315"/>
      <c r="I13" s="315"/>
      <c r="J13" s="315"/>
      <c r="K13" s="316"/>
      <c r="L13" s="272"/>
      <c r="M13" s="272"/>
      <c r="N13" s="272"/>
      <c r="O13" s="272"/>
      <c r="P13" s="272"/>
      <c r="Q13" s="272"/>
      <c r="R13" s="272"/>
      <c r="S13" s="272"/>
      <c r="T13" s="272"/>
      <c r="U13" s="272"/>
      <c r="V13" s="272"/>
      <c r="W13" s="272"/>
      <c r="X13" s="272"/>
      <c r="Y13" s="272"/>
      <c r="Z13" s="272"/>
    </row>
    <row r="14" spans="1:26" ht="15.75" customHeight="1">
      <c r="A14" s="317" t="s">
        <v>499</v>
      </c>
      <c r="B14" s="318"/>
      <c r="C14" s="318"/>
      <c r="D14" s="318"/>
      <c r="E14" s="319"/>
      <c r="F14" s="319"/>
      <c r="G14" s="42">
        <f>SUM(G9:G13)</f>
        <v>0</v>
      </c>
      <c r="H14" s="320"/>
      <c r="I14" s="320"/>
      <c r="J14" s="320"/>
      <c r="K14" s="321"/>
      <c r="L14" s="272"/>
      <c r="M14" s="272"/>
      <c r="N14" s="272"/>
      <c r="O14" s="272"/>
      <c r="P14" s="272"/>
      <c r="Q14" s="272"/>
      <c r="R14" s="272"/>
      <c r="S14" s="272"/>
      <c r="T14" s="272"/>
      <c r="U14" s="272"/>
      <c r="V14" s="272"/>
      <c r="W14" s="272"/>
      <c r="X14" s="272"/>
      <c r="Y14" s="272"/>
      <c r="Z14" s="272"/>
    </row>
    <row r="15" spans="1:26" ht="15.75" customHeight="1">
      <c r="A15" s="322" t="s">
        <v>500</v>
      </c>
      <c r="B15" s="323"/>
      <c r="C15" s="323"/>
      <c r="D15" s="323"/>
      <c r="E15" s="323"/>
      <c r="F15" s="323"/>
      <c r="G15" s="323"/>
      <c r="H15" s="323"/>
      <c r="I15" s="323"/>
      <c r="J15" s="323"/>
      <c r="K15" s="324"/>
      <c r="L15" s="272"/>
      <c r="M15" s="272"/>
      <c r="N15" s="272"/>
      <c r="O15" s="272"/>
      <c r="P15" s="272"/>
      <c r="Q15" s="272"/>
      <c r="R15" s="272"/>
      <c r="S15" s="272"/>
      <c r="T15" s="272"/>
      <c r="U15" s="272"/>
      <c r="V15" s="272"/>
      <c r="W15" s="272"/>
      <c r="X15" s="272"/>
      <c r="Y15" s="272"/>
      <c r="Z15" s="272"/>
    </row>
    <row r="16" spans="1:26" ht="19.5" customHeight="1">
      <c r="A16" s="445" t="s">
        <v>501</v>
      </c>
      <c r="B16" s="445" t="s">
        <v>502</v>
      </c>
      <c r="C16" s="445" t="s">
        <v>461</v>
      </c>
      <c r="D16" s="445" t="s">
        <v>503</v>
      </c>
      <c r="E16" s="445" t="s">
        <v>462</v>
      </c>
      <c r="F16" s="453" t="s">
        <v>504</v>
      </c>
      <c r="G16" s="447" t="s">
        <v>760</v>
      </c>
      <c r="H16" s="447" t="s">
        <v>442</v>
      </c>
      <c r="I16" s="447" t="s">
        <v>68</v>
      </c>
      <c r="J16" s="452" t="s">
        <v>509</v>
      </c>
      <c r="K16" s="452" t="s">
        <v>465</v>
      </c>
      <c r="L16" s="272"/>
      <c r="M16" s="272"/>
      <c r="N16" s="272"/>
      <c r="O16" s="272"/>
      <c r="P16" s="272"/>
      <c r="Q16" s="272"/>
      <c r="R16" s="272"/>
      <c r="S16" s="272"/>
      <c r="T16" s="272"/>
      <c r="U16" s="272"/>
      <c r="V16" s="272"/>
      <c r="W16" s="272"/>
      <c r="X16" s="272"/>
      <c r="Y16" s="272"/>
      <c r="Z16" s="272"/>
    </row>
    <row r="17" spans="1:26" ht="44.25" customHeight="1">
      <c r="A17" s="422"/>
      <c r="B17" s="422"/>
      <c r="C17" s="422"/>
      <c r="D17" s="422"/>
      <c r="E17" s="422"/>
      <c r="F17" s="422"/>
      <c r="G17" s="422"/>
      <c r="H17" s="422"/>
      <c r="I17" s="422"/>
      <c r="J17" s="422"/>
      <c r="K17" s="422"/>
      <c r="L17" s="272"/>
      <c r="M17" s="272"/>
      <c r="N17" s="272"/>
      <c r="O17" s="272"/>
      <c r="P17" s="272"/>
      <c r="Q17" s="272"/>
      <c r="R17" s="272"/>
      <c r="S17" s="272"/>
      <c r="T17" s="272"/>
      <c r="U17" s="272"/>
      <c r="V17" s="272"/>
      <c r="W17" s="272"/>
      <c r="X17" s="272"/>
      <c r="Y17" s="272"/>
      <c r="Z17" s="272"/>
    </row>
    <row r="18" spans="1:26" ht="15.75" customHeight="1">
      <c r="A18" s="352">
        <v>2</v>
      </c>
      <c r="B18" s="353"/>
      <c r="C18" s="353"/>
      <c r="D18" s="353"/>
      <c r="E18" s="353"/>
      <c r="F18" s="354" t="s">
        <v>36</v>
      </c>
      <c r="G18" s="355">
        <f t="shared" ref="G18:K18" si="0">+G19+G67+G170+G254+G270+G323</f>
        <v>0</v>
      </c>
      <c r="H18" s="355">
        <f t="shared" si="0"/>
        <v>0</v>
      </c>
      <c r="I18" s="355">
        <f t="shared" si="0"/>
        <v>0</v>
      </c>
      <c r="J18" s="355">
        <f t="shared" si="0"/>
        <v>0</v>
      </c>
      <c r="K18" s="355">
        <f t="shared" si="0"/>
        <v>0</v>
      </c>
      <c r="L18" s="272"/>
      <c r="M18" s="272"/>
      <c r="N18" s="272"/>
      <c r="O18" s="272"/>
      <c r="P18" s="272"/>
      <c r="Q18" s="272"/>
      <c r="R18" s="272"/>
      <c r="S18" s="272"/>
      <c r="T18" s="272"/>
      <c r="U18" s="272"/>
      <c r="V18" s="272"/>
      <c r="W18" s="272"/>
      <c r="X18" s="272"/>
      <c r="Y18" s="272"/>
      <c r="Z18" s="272"/>
    </row>
    <row r="19" spans="1:26" ht="15.75" customHeight="1">
      <c r="A19" s="356">
        <v>2</v>
      </c>
      <c r="B19" s="357">
        <v>1</v>
      </c>
      <c r="C19" s="357"/>
      <c r="D19" s="357"/>
      <c r="E19" s="357"/>
      <c r="F19" s="358" t="s">
        <v>514</v>
      </c>
      <c r="G19" s="359">
        <f>+G20+G42+G54+G58</f>
        <v>0</v>
      </c>
      <c r="H19" s="331">
        <f t="shared" ref="H19:K19" si="1">+H20+H47+H63+H70+H78</f>
        <v>0</v>
      </c>
      <c r="I19" s="331">
        <f t="shared" si="1"/>
        <v>0</v>
      </c>
      <c r="J19" s="331">
        <f t="shared" si="1"/>
        <v>0</v>
      </c>
      <c r="K19" s="350">
        <f t="shared" si="1"/>
        <v>0</v>
      </c>
      <c r="L19" s="272"/>
      <c r="M19" s="272"/>
      <c r="N19" s="272"/>
      <c r="O19" s="272"/>
      <c r="P19" s="272"/>
      <c r="Q19" s="272"/>
      <c r="R19" s="272"/>
      <c r="S19" s="272"/>
      <c r="T19" s="272"/>
      <c r="U19" s="272"/>
      <c r="V19" s="272"/>
      <c r="W19" s="272"/>
      <c r="X19" s="272"/>
      <c r="Y19" s="272"/>
      <c r="Z19" s="272"/>
    </row>
    <row r="20" spans="1:26" ht="15.75" customHeight="1">
      <c r="A20" s="360">
        <v>2</v>
      </c>
      <c r="B20" s="361">
        <v>1</v>
      </c>
      <c r="C20" s="361">
        <v>1</v>
      </c>
      <c r="D20" s="361"/>
      <c r="E20" s="361"/>
      <c r="F20" s="362" t="s">
        <v>515</v>
      </c>
      <c r="G20" s="363">
        <f>+G21+G26+G33+G35+G37</f>
        <v>0</v>
      </c>
      <c r="H20" s="334">
        <f t="shared" ref="H20:K20" si="2">+H21+H28+H36+H38+H40+H45</f>
        <v>0</v>
      </c>
      <c r="I20" s="334">
        <f t="shared" si="2"/>
        <v>0</v>
      </c>
      <c r="J20" s="334">
        <f t="shared" si="2"/>
        <v>0</v>
      </c>
      <c r="K20" s="346">
        <f t="shared" si="2"/>
        <v>0</v>
      </c>
      <c r="L20" s="272"/>
      <c r="M20" s="272"/>
      <c r="N20" s="272"/>
      <c r="O20" s="272"/>
      <c r="P20" s="272"/>
      <c r="Q20" s="272"/>
      <c r="R20" s="272"/>
      <c r="S20" s="272"/>
      <c r="T20" s="272"/>
      <c r="U20" s="272"/>
      <c r="V20" s="272"/>
      <c r="W20" s="272"/>
      <c r="X20" s="272"/>
      <c r="Y20" s="272"/>
      <c r="Z20" s="272"/>
    </row>
    <row r="21" spans="1:26" ht="15.75" customHeight="1">
      <c r="A21" s="364">
        <v>2</v>
      </c>
      <c r="B21" s="365">
        <v>1</v>
      </c>
      <c r="C21" s="365">
        <v>1</v>
      </c>
      <c r="D21" s="365">
        <v>1</v>
      </c>
      <c r="E21" s="365"/>
      <c r="F21" s="366" t="s">
        <v>516</v>
      </c>
      <c r="G21" s="367">
        <f>SUM(G22:G25)</f>
        <v>0</v>
      </c>
      <c r="H21" s="337">
        <f t="shared" ref="H21:K21" si="3">SUM(H22:H27)</f>
        <v>0</v>
      </c>
      <c r="I21" s="337">
        <f t="shared" si="3"/>
        <v>0</v>
      </c>
      <c r="J21" s="337">
        <f t="shared" si="3"/>
        <v>0</v>
      </c>
      <c r="K21" s="338">
        <f t="shared" si="3"/>
        <v>0</v>
      </c>
      <c r="L21" s="272"/>
      <c r="M21" s="272"/>
      <c r="N21" s="272"/>
      <c r="O21" s="272"/>
      <c r="P21" s="272"/>
      <c r="Q21" s="272"/>
      <c r="R21" s="272"/>
      <c r="S21" s="272"/>
      <c r="T21" s="272"/>
      <c r="U21" s="272"/>
      <c r="V21" s="272"/>
      <c r="W21" s="272"/>
      <c r="X21" s="272"/>
      <c r="Y21" s="272"/>
      <c r="Z21" s="272"/>
    </row>
    <row r="22" spans="1:26" ht="15.75" customHeight="1">
      <c r="A22" s="368">
        <v>2</v>
      </c>
      <c r="B22" s="369">
        <v>1</v>
      </c>
      <c r="C22" s="369">
        <v>1</v>
      </c>
      <c r="D22" s="369">
        <v>1</v>
      </c>
      <c r="E22" s="369" t="s">
        <v>517</v>
      </c>
      <c r="F22" s="370" t="s">
        <v>518</v>
      </c>
      <c r="G22" s="371"/>
      <c r="H22" s="341"/>
      <c r="I22" s="341"/>
      <c r="J22" s="341">
        <f t="shared" ref="J22:J25" si="4">SUBTOTAL(9,G22:I22)</f>
        <v>0</v>
      </c>
      <c r="K22" s="342" t="str">
        <f t="shared" ref="K22:K25" si="5">IFERROR(J22/$J$18*100,"0.00")</f>
        <v>0.00</v>
      </c>
      <c r="L22" s="272"/>
      <c r="M22" s="272"/>
      <c r="N22" s="272"/>
      <c r="O22" s="272"/>
      <c r="P22" s="272"/>
      <c r="Q22" s="272"/>
      <c r="R22" s="272"/>
      <c r="S22" s="272"/>
      <c r="T22" s="272"/>
      <c r="U22" s="272"/>
      <c r="V22" s="272"/>
      <c r="W22" s="272"/>
      <c r="X22" s="272"/>
      <c r="Y22" s="272"/>
      <c r="Z22" s="272"/>
    </row>
    <row r="23" spans="1:26" ht="15.75" customHeight="1">
      <c r="A23" s="368">
        <v>2</v>
      </c>
      <c r="B23" s="369">
        <v>1</v>
      </c>
      <c r="C23" s="369">
        <v>1</v>
      </c>
      <c r="D23" s="369">
        <v>1</v>
      </c>
      <c r="E23" s="369" t="s">
        <v>519</v>
      </c>
      <c r="F23" s="370" t="s">
        <v>520</v>
      </c>
      <c r="G23" s="371"/>
      <c r="H23" s="341"/>
      <c r="I23" s="341"/>
      <c r="J23" s="341">
        <f t="shared" si="4"/>
        <v>0</v>
      </c>
      <c r="K23" s="342" t="str">
        <f t="shared" si="5"/>
        <v>0.00</v>
      </c>
      <c r="L23" s="272"/>
      <c r="M23" s="272"/>
      <c r="N23" s="272"/>
      <c r="O23" s="272"/>
      <c r="P23" s="272"/>
      <c r="Q23" s="272"/>
      <c r="R23" s="272"/>
      <c r="S23" s="272"/>
      <c r="T23" s="272"/>
      <c r="U23" s="272"/>
      <c r="V23" s="272"/>
      <c r="W23" s="272"/>
      <c r="X23" s="272"/>
      <c r="Y23" s="272"/>
      <c r="Z23" s="272"/>
    </row>
    <row r="24" spans="1:26" ht="15.75" customHeight="1">
      <c r="A24" s="368">
        <v>2</v>
      </c>
      <c r="B24" s="369">
        <v>1</v>
      </c>
      <c r="C24" s="369">
        <v>1</v>
      </c>
      <c r="D24" s="369">
        <v>1</v>
      </c>
      <c r="E24" s="369" t="s">
        <v>521</v>
      </c>
      <c r="F24" s="370" t="s">
        <v>522</v>
      </c>
      <c r="G24" s="371"/>
      <c r="H24" s="341"/>
      <c r="I24" s="341"/>
      <c r="J24" s="341">
        <f t="shared" si="4"/>
        <v>0</v>
      </c>
      <c r="K24" s="342" t="str">
        <f t="shared" si="5"/>
        <v>0.00</v>
      </c>
      <c r="L24" s="272"/>
      <c r="M24" s="272"/>
      <c r="N24" s="272"/>
      <c r="O24" s="272"/>
      <c r="P24" s="272"/>
      <c r="Q24" s="272"/>
      <c r="R24" s="272"/>
      <c r="S24" s="272"/>
      <c r="T24" s="272"/>
      <c r="U24" s="272"/>
      <c r="V24" s="272"/>
      <c r="W24" s="272"/>
      <c r="X24" s="272"/>
      <c r="Y24" s="272"/>
      <c r="Z24" s="272"/>
    </row>
    <row r="25" spans="1:26" ht="15.75" customHeight="1">
      <c r="A25" s="368">
        <v>2</v>
      </c>
      <c r="B25" s="369">
        <v>1</v>
      </c>
      <c r="C25" s="369">
        <v>1</v>
      </c>
      <c r="D25" s="369">
        <v>1</v>
      </c>
      <c r="E25" s="369" t="s">
        <v>523</v>
      </c>
      <c r="F25" s="370" t="s">
        <v>524</v>
      </c>
      <c r="G25" s="371"/>
      <c r="H25" s="341"/>
      <c r="I25" s="341"/>
      <c r="J25" s="341">
        <f t="shared" si="4"/>
        <v>0</v>
      </c>
      <c r="K25" s="342" t="str">
        <f t="shared" si="5"/>
        <v>0.00</v>
      </c>
      <c r="L25" s="272"/>
      <c r="M25" s="272"/>
      <c r="N25" s="272"/>
      <c r="O25" s="272"/>
      <c r="P25" s="272"/>
      <c r="Q25" s="272"/>
      <c r="R25" s="272"/>
      <c r="S25" s="272"/>
      <c r="T25" s="272"/>
      <c r="U25" s="272"/>
      <c r="V25" s="272"/>
      <c r="W25" s="272"/>
      <c r="X25" s="272"/>
      <c r="Y25" s="272"/>
      <c r="Z25" s="272"/>
    </row>
    <row r="26" spans="1:26" ht="15.75" customHeight="1">
      <c r="A26" s="364">
        <v>2</v>
      </c>
      <c r="B26" s="365">
        <v>1</v>
      </c>
      <c r="C26" s="365">
        <v>1</v>
      </c>
      <c r="D26" s="365">
        <v>2</v>
      </c>
      <c r="E26" s="365"/>
      <c r="F26" s="366" t="s">
        <v>525</v>
      </c>
      <c r="G26" s="367">
        <f t="shared" ref="G26:K26" si="6">SUM(G27:G32)</f>
        <v>0</v>
      </c>
      <c r="H26" s="367">
        <f t="shared" si="6"/>
        <v>0</v>
      </c>
      <c r="I26" s="367">
        <f t="shared" si="6"/>
        <v>0</v>
      </c>
      <c r="J26" s="367">
        <f t="shared" si="6"/>
        <v>0</v>
      </c>
      <c r="K26" s="338">
        <f t="shared" si="6"/>
        <v>0</v>
      </c>
      <c r="L26" s="272"/>
      <c r="M26" s="272"/>
      <c r="N26" s="272"/>
      <c r="O26" s="272"/>
      <c r="P26" s="272"/>
      <c r="Q26" s="272"/>
      <c r="R26" s="272"/>
      <c r="S26" s="272"/>
      <c r="T26" s="272"/>
      <c r="U26" s="272"/>
      <c r="V26" s="272"/>
      <c r="W26" s="272"/>
      <c r="X26" s="272"/>
      <c r="Y26" s="272"/>
      <c r="Z26" s="272"/>
    </row>
    <row r="27" spans="1:26" ht="15.75" customHeight="1">
      <c r="A27" s="368">
        <v>2</v>
      </c>
      <c r="B27" s="369">
        <v>1</v>
      </c>
      <c r="C27" s="369">
        <v>1</v>
      </c>
      <c r="D27" s="369">
        <v>2</v>
      </c>
      <c r="E27" s="369" t="s">
        <v>526</v>
      </c>
      <c r="F27" s="370" t="s">
        <v>527</v>
      </c>
      <c r="G27" s="371"/>
      <c r="H27" s="341"/>
      <c r="I27" s="341"/>
      <c r="J27" s="341">
        <f t="shared" ref="J27:J32" si="7">SUBTOTAL(9,G27:I27)</f>
        <v>0</v>
      </c>
      <c r="K27" s="342" t="str">
        <f t="shared" ref="K27:K32" si="8">IFERROR(J27/$J$18*100,"0.00")</f>
        <v>0.00</v>
      </c>
      <c r="L27" s="272"/>
      <c r="M27" s="272"/>
      <c r="N27" s="272"/>
      <c r="O27" s="272"/>
      <c r="P27" s="272"/>
      <c r="Q27" s="272"/>
      <c r="R27" s="272"/>
      <c r="S27" s="272"/>
      <c r="T27" s="272"/>
      <c r="U27" s="272"/>
      <c r="V27" s="272"/>
      <c r="W27" s="272"/>
      <c r="X27" s="272"/>
      <c r="Y27" s="272"/>
      <c r="Z27" s="272"/>
    </row>
    <row r="28" spans="1:26" ht="15.75" customHeight="1">
      <c r="A28" s="368">
        <v>2</v>
      </c>
      <c r="B28" s="369">
        <v>1</v>
      </c>
      <c r="C28" s="369">
        <v>1</v>
      </c>
      <c r="D28" s="369">
        <v>2</v>
      </c>
      <c r="E28" s="369" t="s">
        <v>521</v>
      </c>
      <c r="F28" s="370" t="s">
        <v>528</v>
      </c>
      <c r="G28" s="371"/>
      <c r="H28" s="341"/>
      <c r="I28" s="341"/>
      <c r="J28" s="341">
        <f t="shared" si="7"/>
        <v>0</v>
      </c>
      <c r="K28" s="342" t="str">
        <f t="shared" si="8"/>
        <v>0.00</v>
      </c>
      <c r="L28" s="272"/>
      <c r="M28" s="272"/>
      <c r="N28" s="272"/>
      <c r="O28" s="272"/>
      <c r="P28" s="272"/>
      <c r="Q28" s="272"/>
      <c r="R28" s="272"/>
      <c r="S28" s="272"/>
      <c r="T28" s="272"/>
      <c r="U28" s="272"/>
      <c r="V28" s="272"/>
      <c r="W28" s="272"/>
      <c r="X28" s="272"/>
      <c r="Y28" s="272"/>
      <c r="Z28" s="272"/>
    </row>
    <row r="29" spans="1:26" ht="15.75" customHeight="1">
      <c r="A29" s="368">
        <v>2</v>
      </c>
      <c r="B29" s="369">
        <v>1</v>
      </c>
      <c r="C29" s="369">
        <v>1</v>
      </c>
      <c r="D29" s="369">
        <v>2</v>
      </c>
      <c r="E29" s="369" t="s">
        <v>523</v>
      </c>
      <c r="F29" s="370" t="s">
        <v>529</v>
      </c>
      <c r="G29" s="371"/>
      <c r="H29" s="341"/>
      <c r="I29" s="341"/>
      <c r="J29" s="341">
        <f t="shared" si="7"/>
        <v>0</v>
      </c>
      <c r="K29" s="342" t="str">
        <f t="shared" si="8"/>
        <v>0.00</v>
      </c>
      <c r="L29" s="272"/>
      <c r="M29" s="272"/>
      <c r="N29" s="272"/>
      <c r="O29" s="272"/>
      <c r="P29" s="272"/>
      <c r="Q29" s="272"/>
      <c r="R29" s="272"/>
      <c r="S29" s="272"/>
      <c r="T29" s="272"/>
      <c r="U29" s="272"/>
      <c r="V29" s="272"/>
      <c r="W29" s="272"/>
      <c r="X29" s="272"/>
      <c r="Y29" s="272"/>
      <c r="Z29" s="272"/>
    </row>
    <row r="30" spans="1:26" ht="15.75" customHeight="1">
      <c r="A30" s="51">
        <v>2</v>
      </c>
      <c r="B30" s="52">
        <v>1</v>
      </c>
      <c r="C30" s="52">
        <v>1</v>
      </c>
      <c r="D30" s="52">
        <v>2</v>
      </c>
      <c r="E30" s="52" t="s">
        <v>530</v>
      </c>
      <c r="F30" s="53" t="s">
        <v>531</v>
      </c>
      <c r="G30" s="371"/>
      <c r="H30" s="341"/>
      <c r="I30" s="341"/>
      <c r="J30" s="341">
        <f t="shared" si="7"/>
        <v>0</v>
      </c>
      <c r="K30" s="342" t="str">
        <f t="shared" si="8"/>
        <v>0.00</v>
      </c>
      <c r="L30" s="272"/>
      <c r="M30" s="272"/>
      <c r="N30" s="272"/>
      <c r="O30" s="272"/>
      <c r="P30" s="272"/>
      <c r="Q30" s="272"/>
      <c r="R30" s="272"/>
      <c r="S30" s="272"/>
      <c r="T30" s="272"/>
      <c r="U30" s="272"/>
      <c r="V30" s="272"/>
      <c r="W30" s="272"/>
      <c r="X30" s="272"/>
      <c r="Y30" s="272"/>
      <c r="Z30" s="272"/>
    </row>
    <row r="31" spans="1:26" ht="15.75" customHeight="1">
      <c r="A31" s="51">
        <v>2</v>
      </c>
      <c r="B31" s="52">
        <v>1</v>
      </c>
      <c r="C31" s="52">
        <v>1</v>
      </c>
      <c r="D31" s="52">
        <v>2</v>
      </c>
      <c r="E31" s="52" t="s">
        <v>532</v>
      </c>
      <c r="F31" s="53" t="s">
        <v>533</v>
      </c>
      <c r="G31" s="371"/>
      <c r="H31" s="341"/>
      <c r="I31" s="341"/>
      <c r="J31" s="341">
        <f t="shared" si="7"/>
        <v>0</v>
      </c>
      <c r="K31" s="342" t="str">
        <f t="shared" si="8"/>
        <v>0.00</v>
      </c>
      <c r="L31" s="272"/>
      <c r="M31" s="272"/>
      <c r="N31" s="272"/>
      <c r="O31" s="272"/>
      <c r="P31" s="272"/>
      <c r="Q31" s="272"/>
      <c r="R31" s="272"/>
      <c r="S31" s="272"/>
      <c r="T31" s="272"/>
      <c r="U31" s="272"/>
      <c r="V31" s="272"/>
      <c r="W31" s="272"/>
      <c r="X31" s="272"/>
      <c r="Y31" s="272"/>
      <c r="Z31" s="272"/>
    </row>
    <row r="32" spans="1:26" ht="15.75" customHeight="1">
      <c r="A32" s="51">
        <v>2</v>
      </c>
      <c r="B32" s="52">
        <v>1</v>
      </c>
      <c r="C32" s="52">
        <v>1</v>
      </c>
      <c r="D32" s="52">
        <v>2</v>
      </c>
      <c r="E32" s="52" t="s">
        <v>534</v>
      </c>
      <c r="F32" s="53" t="s">
        <v>535</v>
      </c>
      <c r="G32" s="371"/>
      <c r="H32" s="341"/>
      <c r="I32" s="341"/>
      <c r="J32" s="341">
        <f t="shared" si="7"/>
        <v>0</v>
      </c>
      <c r="K32" s="342" t="str">
        <f t="shared" si="8"/>
        <v>0.00</v>
      </c>
      <c r="L32" s="272"/>
      <c r="M32" s="272"/>
      <c r="N32" s="272"/>
      <c r="O32" s="272"/>
      <c r="P32" s="272"/>
      <c r="Q32" s="272"/>
      <c r="R32" s="272"/>
      <c r="S32" s="272"/>
      <c r="T32" s="272"/>
      <c r="U32" s="272"/>
      <c r="V32" s="272"/>
      <c r="W32" s="272"/>
      <c r="X32" s="272"/>
      <c r="Y32" s="272"/>
      <c r="Z32" s="272"/>
    </row>
    <row r="33" spans="1:26" ht="15.75" customHeight="1">
      <c r="A33" s="364">
        <v>2</v>
      </c>
      <c r="B33" s="365">
        <v>1</v>
      </c>
      <c r="C33" s="365">
        <v>1</v>
      </c>
      <c r="D33" s="365">
        <v>3</v>
      </c>
      <c r="E33" s="365"/>
      <c r="F33" s="366" t="s">
        <v>536</v>
      </c>
      <c r="G33" s="367">
        <f t="shared" ref="G33:K33" si="9">G34</f>
        <v>0</v>
      </c>
      <c r="H33" s="367">
        <f t="shared" si="9"/>
        <v>0</v>
      </c>
      <c r="I33" s="367">
        <f t="shared" si="9"/>
        <v>0</v>
      </c>
      <c r="J33" s="367">
        <f t="shared" si="9"/>
        <v>0</v>
      </c>
      <c r="K33" s="338" t="str">
        <f t="shared" si="9"/>
        <v>0.00</v>
      </c>
      <c r="L33" s="272"/>
      <c r="M33" s="272"/>
      <c r="N33" s="272"/>
      <c r="O33" s="272"/>
      <c r="P33" s="272"/>
      <c r="Q33" s="272"/>
      <c r="R33" s="272"/>
      <c r="S33" s="272"/>
      <c r="T33" s="272"/>
      <c r="U33" s="272"/>
      <c r="V33" s="272"/>
      <c r="W33" s="272"/>
      <c r="X33" s="272"/>
      <c r="Y33" s="272"/>
      <c r="Z33" s="272"/>
    </row>
    <row r="34" spans="1:26" ht="15.75" customHeight="1">
      <c r="A34" s="368">
        <v>2</v>
      </c>
      <c r="B34" s="369">
        <v>1</v>
      </c>
      <c r="C34" s="369">
        <v>1</v>
      </c>
      <c r="D34" s="369">
        <v>3</v>
      </c>
      <c r="E34" s="369" t="s">
        <v>517</v>
      </c>
      <c r="F34" s="370" t="s">
        <v>536</v>
      </c>
      <c r="G34" s="371"/>
      <c r="H34" s="341"/>
      <c r="I34" s="341"/>
      <c r="J34" s="341">
        <f>SUBTOTAL(9,G34:I34)</f>
        <v>0</v>
      </c>
      <c r="K34" s="342" t="str">
        <f>IFERROR(J34/$J$18*100,"0.00")</f>
        <v>0.00</v>
      </c>
      <c r="L34" s="272"/>
      <c r="M34" s="272"/>
      <c r="N34" s="272"/>
      <c r="O34" s="272"/>
      <c r="P34" s="272"/>
      <c r="Q34" s="272"/>
      <c r="R34" s="272"/>
      <c r="S34" s="272"/>
      <c r="T34" s="272"/>
      <c r="U34" s="272"/>
      <c r="V34" s="272"/>
      <c r="W34" s="272"/>
      <c r="X34" s="272"/>
      <c r="Y34" s="272"/>
      <c r="Z34" s="272"/>
    </row>
    <row r="35" spans="1:26" ht="15.75" customHeight="1">
      <c r="A35" s="364">
        <v>2</v>
      </c>
      <c r="B35" s="365">
        <v>1</v>
      </c>
      <c r="C35" s="365">
        <v>1</v>
      </c>
      <c r="D35" s="365">
        <v>4</v>
      </c>
      <c r="E35" s="365"/>
      <c r="F35" s="366" t="s">
        <v>537</v>
      </c>
      <c r="G35" s="367">
        <f t="shared" ref="G35:K35" si="10">G36</f>
        <v>0</v>
      </c>
      <c r="H35" s="367">
        <f t="shared" si="10"/>
        <v>0</v>
      </c>
      <c r="I35" s="367">
        <f t="shared" si="10"/>
        <v>0</v>
      </c>
      <c r="J35" s="367">
        <f t="shared" si="10"/>
        <v>0</v>
      </c>
      <c r="K35" s="338" t="str">
        <f t="shared" si="10"/>
        <v>0.00</v>
      </c>
      <c r="L35" s="272"/>
      <c r="M35" s="272"/>
      <c r="N35" s="272"/>
      <c r="O35" s="272"/>
      <c r="P35" s="272"/>
      <c r="Q35" s="272"/>
      <c r="R35" s="272"/>
      <c r="S35" s="272"/>
      <c r="T35" s="272"/>
      <c r="U35" s="272"/>
      <c r="V35" s="272"/>
      <c r="W35" s="272"/>
      <c r="X35" s="272"/>
      <c r="Y35" s="272"/>
      <c r="Z35" s="272"/>
    </row>
    <row r="36" spans="1:26" ht="15.75" customHeight="1">
      <c r="A36" s="368">
        <v>2</v>
      </c>
      <c r="B36" s="369">
        <v>1</v>
      </c>
      <c r="C36" s="369">
        <v>1</v>
      </c>
      <c r="D36" s="369">
        <v>4</v>
      </c>
      <c r="E36" s="369" t="s">
        <v>517</v>
      </c>
      <c r="F36" s="370" t="s">
        <v>537</v>
      </c>
      <c r="G36" s="371"/>
      <c r="H36" s="371"/>
      <c r="I36" s="371"/>
      <c r="J36" s="371">
        <f>SUBTOTAL(9,G36:I36)</f>
        <v>0</v>
      </c>
      <c r="K36" s="342" t="str">
        <f>IFERROR(J36/$J$18*100,"0.00")</f>
        <v>0.00</v>
      </c>
      <c r="L36" s="272"/>
      <c r="M36" s="272"/>
      <c r="N36" s="272"/>
      <c r="O36" s="272"/>
      <c r="P36" s="272"/>
      <c r="Q36" s="272"/>
      <c r="R36" s="272"/>
      <c r="S36" s="272"/>
      <c r="T36" s="272"/>
      <c r="U36" s="272"/>
      <c r="V36" s="272"/>
      <c r="W36" s="272"/>
      <c r="X36" s="272"/>
      <c r="Y36" s="272"/>
      <c r="Z36" s="272"/>
    </row>
    <row r="37" spans="1:26" ht="15.75" customHeight="1">
      <c r="A37" s="364">
        <v>2</v>
      </c>
      <c r="B37" s="365">
        <v>1</v>
      </c>
      <c r="C37" s="365">
        <v>1</v>
      </c>
      <c r="D37" s="365">
        <v>5</v>
      </c>
      <c r="E37" s="365"/>
      <c r="F37" s="366" t="s">
        <v>538</v>
      </c>
      <c r="G37" s="367">
        <f t="shared" ref="G37:K37" si="11">SUM(G38:G41)</f>
        <v>0</v>
      </c>
      <c r="H37" s="367">
        <f t="shared" si="11"/>
        <v>0</v>
      </c>
      <c r="I37" s="367">
        <f t="shared" si="11"/>
        <v>0</v>
      </c>
      <c r="J37" s="367">
        <f t="shared" si="11"/>
        <v>0</v>
      </c>
      <c r="K37" s="338">
        <f t="shared" si="11"/>
        <v>0</v>
      </c>
      <c r="L37" s="272"/>
      <c r="M37" s="272"/>
      <c r="N37" s="272"/>
      <c r="O37" s="272"/>
      <c r="P37" s="272"/>
      <c r="Q37" s="272"/>
      <c r="R37" s="272"/>
      <c r="S37" s="272"/>
      <c r="T37" s="272"/>
      <c r="U37" s="272"/>
      <c r="V37" s="272"/>
      <c r="W37" s="272"/>
      <c r="X37" s="272"/>
      <c r="Y37" s="272"/>
      <c r="Z37" s="272"/>
    </row>
    <row r="38" spans="1:26" ht="15.75" customHeight="1">
      <c r="A38" s="368">
        <v>2</v>
      </c>
      <c r="B38" s="369">
        <v>1</v>
      </c>
      <c r="C38" s="369">
        <v>1</v>
      </c>
      <c r="D38" s="369">
        <v>5</v>
      </c>
      <c r="E38" s="369" t="s">
        <v>517</v>
      </c>
      <c r="F38" s="370" t="s">
        <v>538</v>
      </c>
      <c r="G38" s="371"/>
      <c r="H38" s="371"/>
      <c r="I38" s="371"/>
      <c r="J38" s="371">
        <f t="shared" ref="J38:J41" si="12">SUBTOTAL(9,G38:I38)</f>
        <v>0</v>
      </c>
      <c r="K38" s="342" t="str">
        <f t="shared" ref="K38:K41" si="13">IFERROR(J38/$J$18*100,"0.00")</f>
        <v>0.00</v>
      </c>
      <c r="L38" s="272"/>
      <c r="M38" s="272"/>
      <c r="N38" s="272"/>
      <c r="O38" s="272"/>
      <c r="P38" s="272"/>
      <c r="Q38" s="272"/>
      <c r="R38" s="272"/>
      <c r="S38" s="272"/>
      <c r="T38" s="272"/>
      <c r="U38" s="272"/>
      <c r="V38" s="272"/>
      <c r="W38" s="272"/>
      <c r="X38" s="272"/>
      <c r="Y38" s="272"/>
      <c r="Z38" s="272"/>
    </row>
    <row r="39" spans="1:26" ht="15.75" customHeight="1">
      <c r="A39" s="368">
        <v>2</v>
      </c>
      <c r="B39" s="369">
        <v>1</v>
      </c>
      <c r="C39" s="369">
        <v>1</v>
      </c>
      <c r="D39" s="369">
        <v>5</v>
      </c>
      <c r="E39" s="369" t="s">
        <v>519</v>
      </c>
      <c r="F39" s="370" t="s">
        <v>539</v>
      </c>
      <c r="G39" s="371"/>
      <c r="H39" s="371"/>
      <c r="I39" s="371"/>
      <c r="J39" s="371">
        <f t="shared" si="12"/>
        <v>0</v>
      </c>
      <c r="K39" s="342" t="str">
        <f t="shared" si="13"/>
        <v>0.00</v>
      </c>
      <c r="L39" s="272"/>
      <c r="M39" s="272"/>
      <c r="N39" s="272"/>
      <c r="O39" s="272"/>
      <c r="P39" s="272"/>
      <c r="Q39" s="272"/>
      <c r="R39" s="272"/>
      <c r="S39" s="272"/>
      <c r="T39" s="272"/>
      <c r="U39" s="272"/>
      <c r="V39" s="272"/>
      <c r="W39" s="272"/>
      <c r="X39" s="272"/>
      <c r="Y39" s="272"/>
      <c r="Z39" s="272"/>
    </row>
    <row r="40" spans="1:26" ht="15.75" customHeight="1">
      <c r="A40" s="368">
        <v>2</v>
      </c>
      <c r="B40" s="369">
        <v>1</v>
      </c>
      <c r="C40" s="369">
        <v>1</v>
      </c>
      <c r="D40" s="369">
        <v>5</v>
      </c>
      <c r="E40" s="369" t="s">
        <v>526</v>
      </c>
      <c r="F40" s="370" t="s">
        <v>540</v>
      </c>
      <c r="G40" s="371"/>
      <c r="H40" s="371"/>
      <c r="I40" s="371"/>
      <c r="J40" s="371">
        <f t="shared" si="12"/>
        <v>0</v>
      </c>
      <c r="K40" s="342" t="str">
        <f t="shared" si="13"/>
        <v>0.00</v>
      </c>
      <c r="L40" s="272"/>
      <c r="M40" s="272"/>
      <c r="N40" s="272"/>
      <c r="O40" s="272"/>
      <c r="P40" s="272"/>
      <c r="Q40" s="272"/>
      <c r="R40" s="272"/>
      <c r="S40" s="272"/>
      <c r="T40" s="272"/>
      <c r="U40" s="272"/>
      <c r="V40" s="272"/>
      <c r="W40" s="272"/>
      <c r="X40" s="272"/>
      <c r="Y40" s="272"/>
      <c r="Z40" s="272"/>
    </row>
    <row r="41" spans="1:26" ht="15.75" customHeight="1">
      <c r="A41" s="368">
        <v>2</v>
      </c>
      <c r="B41" s="369">
        <v>1</v>
      </c>
      <c r="C41" s="369">
        <v>1</v>
      </c>
      <c r="D41" s="369">
        <v>5</v>
      </c>
      <c r="E41" s="369" t="s">
        <v>541</v>
      </c>
      <c r="F41" s="370" t="s">
        <v>542</v>
      </c>
      <c r="G41" s="371"/>
      <c r="H41" s="371"/>
      <c r="I41" s="371"/>
      <c r="J41" s="371">
        <f t="shared" si="12"/>
        <v>0</v>
      </c>
      <c r="K41" s="342" t="str">
        <f t="shared" si="13"/>
        <v>0.00</v>
      </c>
      <c r="L41" s="272"/>
      <c r="M41" s="272"/>
      <c r="N41" s="272"/>
      <c r="O41" s="272"/>
      <c r="P41" s="272"/>
      <c r="Q41" s="272"/>
      <c r="R41" s="272"/>
      <c r="S41" s="272"/>
      <c r="T41" s="272"/>
      <c r="U41" s="272"/>
      <c r="V41" s="272"/>
      <c r="W41" s="272"/>
      <c r="X41" s="272"/>
      <c r="Y41" s="272"/>
      <c r="Z41" s="272"/>
    </row>
    <row r="42" spans="1:26" ht="15.75" customHeight="1">
      <c r="A42" s="360">
        <v>2</v>
      </c>
      <c r="B42" s="361">
        <v>1</v>
      </c>
      <c r="C42" s="361">
        <v>2</v>
      </c>
      <c r="D42" s="361"/>
      <c r="E42" s="361"/>
      <c r="F42" s="362" t="s">
        <v>543</v>
      </c>
      <c r="G42" s="363">
        <f t="shared" ref="G42:K42" si="14">+G43+G45</f>
        <v>0</v>
      </c>
      <c r="H42" s="363">
        <f t="shared" si="14"/>
        <v>0</v>
      </c>
      <c r="I42" s="363">
        <f t="shared" si="14"/>
        <v>0</v>
      </c>
      <c r="J42" s="363">
        <f t="shared" si="14"/>
        <v>0</v>
      </c>
      <c r="K42" s="363">
        <f t="shared" si="14"/>
        <v>0</v>
      </c>
      <c r="L42" s="272"/>
      <c r="M42" s="272"/>
      <c r="N42" s="272"/>
      <c r="O42" s="272"/>
      <c r="P42" s="272"/>
      <c r="Q42" s="272"/>
      <c r="R42" s="272"/>
      <c r="S42" s="272"/>
      <c r="T42" s="272"/>
      <c r="U42" s="272"/>
      <c r="V42" s="272"/>
      <c r="W42" s="272"/>
      <c r="X42" s="272"/>
      <c r="Y42" s="272"/>
      <c r="Z42" s="272"/>
    </row>
    <row r="43" spans="1:26" ht="15.75" customHeight="1">
      <c r="A43" s="364">
        <v>2</v>
      </c>
      <c r="B43" s="365">
        <v>1</v>
      </c>
      <c r="C43" s="365">
        <v>2</v>
      </c>
      <c r="D43" s="365">
        <v>1</v>
      </c>
      <c r="E43" s="365"/>
      <c r="F43" s="366" t="s">
        <v>544</v>
      </c>
      <c r="G43" s="367">
        <f t="shared" ref="G43:K43" si="15">G44</f>
        <v>0</v>
      </c>
      <c r="H43" s="367">
        <f t="shared" si="15"/>
        <v>0</v>
      </c>
      <c r="I43" s="367">
        <f t="shared" si="15"/>
        <v>0</v>
      </c>
      <c r="J43" s="367">
        <f t="shared" si="15"/>
        <v>0</v>
      </c>
      <c r="K43" s="338" t="str">
        <f t="shared" si="15"/>
        <v>0.00</v>
      </c>
      <c r="L43" s="272"/>
      <c r="M43" s="272"/>
      <c r="N43" s="272"/>
      <c r="O43" s="272"/>
      <c r="P43" s="272"/>
      <c r="Q43" s="272"/>
      <c r="R43" s="272"/>
      <c r="S43" s="272"/>
      <c r="T43" s="272"/>
      <c r="U43" s="272"/>
      <c r="V43" s="272"/>
      <c r="W43" s="272"/>
      <c r="X43" s="272"/>
      <c r="Y43" s="272"/>
      <c r="Z43" s="272"/>
    </row>
    <row r="44" spans="1:26" ht="15.75" customHeight="1">
      <c r="A44" s="368">
        <v>2</v>
      </c>
      <c r="B44" s="369">
        <v>1</v>
      </c>
      <c r="C44" s="369">
        <v>2</v>
      </c>
      <c r="D44" s="369">
        <v>1</v>
      </c>
      <c r="E44" s="369" t="s">
        <v>517</v>
      </c>
      <c r="F44" s="370" t="s">
        <v>544</v>
      </c>
      <c r="G44" s="371"/>
      <c r="H44" s="341"/>
      <c r="I44" s="341"/>
      <c r="J44" s="341">
        <f>SUBTOTAL(9,G44:I44)</f>
        <v>0</v>
      </c>
      <c r="K44" s="342" t="str">
        <f>IFERROR(J44/$J$18*100,"0.00")</f>
        <v>0.00</v>
      </c>
      <c r="L44" s="272"/>
      <c r="M44" s="272"/>
      <c r="N44" s="272"/>
      <c r="O44" s="272"/>
      <c r="P44" s="272"/>
      <c r="Q44" s="272"/>
      <c r="R44" s="272"/>
      <c r="S44" s="272"/>
      <c r="T44" s="272"/>
      <c r="U44" s="272"/>
      <c r="V44" s="272"/>
      <c r="W44" s="272"/>
      <c r="X44" s="272"/>
      <c r="Y44" s="272"/>
      <c r="Z44" s="272"/>
    </row>
    <row r="45" spans="1:26" ht="15.75" customHeight="1">
      <c r="A45" s="364">
        <v>2</v>
      </c>
      <c r="B45" s="365">
        <v>1</v>
      </c>
      <c r="C45" s="365">
        <v>2</v>
      </c>
      <c r="D45" s="365">
        <v>2</v>
      </c>
      <c r="E45" s="365"/>
      <c r="F45" s="366" t="s">
        <v>545</v>
      </c>
      <c r="G45" s="367">
        <f t="shared" ref="G45:K45" si="16">SUM(G46:G53)</f>
        <v>0</v>
      </c>
      <c r="H45" s="367">
        <f t="shared" si="16"/>
        <v>0</v>
      </c>
      <c r="I45" s="367">
        <f t="shared" si="16"/>
        <v>0</v>
      </c>
      <c r="J45" s="367">
        <f t="shared" si="16"/>
        <v>0</v>
      </c>
      <c r="K45" s="338">
        <f t="shared" si="16"/>
        <v>0</v>
      </c>
      <c r="L45" s="272"/>
      <c r="M45" s="272"/>
      <c r="N45" s="272"/>
      <c r="O45" s="272"/>
      <c r="P45" s="272"/>
      <c r="Q45" s="272"/>
      <c r="R45" s="272"/>
      <c r="S45" s="272"/>
      <c r="T45" s="272"/>
      <c r="U45" s="272"/>
      <c r="V45" s="272"/>
      <c r="W45" s="272"/>
      <c r="X45" s="272"/>
      <c r="Y45" s="272"/>
      <c r="Z45" s="272"/>
    </row>
    <row r="46" spans="1:26" ht="15.75" customHeight="1">
      <c r="A46" s="368">
        <v>2</v>
      </c>
      <c r="B46" s="369">
        <v>1</v>
      </c>
      <c r="C46" s="369">
        <v>2</v>
      </c>
      <c r="D46" s="369">
        <v>2</v>
      </c>
      <c r="E46" s="369" t="s">
        <v>526</v>
      </c>
      <c r="F46" s="370" t="s">
        <v>546</v>
      </c>
      <c r="G46" s="371"/>
      <c r="H46" s="371"/>
      <c r="I46" s="371"/>
      <c r="J46" s="371">
        <f t="shared" ref="J46:J53" si="17">SUBTOTAL(9,G46:I46)</f>
        <v>0</v>
      </c>
      <c r="K46" s="342" t="str">
        <f t="shared" ref="K46:K53" si="18">IFERROR(J46/$J$18*100,"0.00")</f>
        <v>0.00</v>
      </c>
      <c r="L46" s="272"/>
      <c r="M46" s="272"/>
      <c r="N46" s="272"/>
      <c r="O46" s="272"/>
      <c r="P46" s="272"/>
      <c r="Q46" s="272"/>
      <c r="R46" s="272"/>
      <c r="S46" s="272"/>
      <c r="T46" s="272"/>
      <c r="U46" s="272"/>
      <c r="V46" s="272"/>
      <c r="W46" s="272"/>
      <c r="X46" s="272"/>
      <c r="Y46" s="272"/>
      <c r="Z46" s="272"/>
    </row>
    <row r="47" spans="1:26" ht="15.75" customHeight="1">
      <c r="A47" s="368">
        <v>2</v>
      </c>
      <c r="B47" s="369">
        <v>1</v>
      </c>
      <c r="C47" s="369">
        <v>2</v>
      </c>
      <c r="D47" s="369">
        <v>2</v>
      </c>
      <c r="E47" s="369" t="s">
        <v>541</v>
      </c>
      <c r="F47" s="370" t="s">
        <v>547</v>
      </c>
      <c r="G47" s="371"/>
      <c r="H47" s="371"/>
      <c r="I47" s="371"/>
      <c r="J47" s="371">
        <f t="shared" si="17"/>
        <v>0</v>
      </c>
      <c r="K47" s="342" t="str">
        <f t="shared" si="18"/>
        <v>0.00</v>
      </c>
      <c r="L47" s="272"/>
      <c r="M47" s="272"/>
      <c r="N47" s="272"/>
      <c r="O47" s="272"/>
      <c r="P47" s="272"/>
      <c r="Q47" s="272"/>
      <c r="R47" s="272"/>
      <c r="S47" s="272"/>
      <c r="T47" s="272"/>
      <c r="U47" s="272"/>
      <c r="V47" s="272"/>
      <c r="W47" s="272"/>
      <c r="X47" s="272"/>
      <c r="Y47" s="272"/>
      <c r="Z47" s="272"/>
    </row>
    <row r="48" spans="1:26" ht="15.75" customHeight="1">
      <c r="A48" s="368">
        <v>2</v>
      </c>
      <c r="B48" s="369">
        <v>1</v>
      </c>
      <c r="C48" s="369">
        <v>2</v>
      </c>
      <c r="D48" s="369">
        <v>2</v>
      </c>
      <c r="E48" s="369" t="s">
        <v>521</v>
      </c>
      <c r="F48" s="370" t="s">
        <v>548</v>
      </c>
      <c r="G48" s="371"/>
      <c r="H48" s="371"/>
      <c r="I48" s="371"/>
      <c r="J48" s="371">
        <f t="shared" si="17"/>
        <v>0</v>
      </c>
      <c r="K48" s="342" t="str">
        <f t="shared" si="18"/>
        <v>0.00</v>
      </c>
      <c r="L48" s="272"/>
      <c r="M48" s="272"/>
      <c r="N48" s="272"/>
      <c r="O48" s="272"/>
      <c r="P48" s="272"/>
      <c r="Q48" s="272"/>
      <c r="R48" s="272"/>
      <c r="S48" s="272"/>
      <c r="T48" s="272"/>
      <c r="U48" s="272"/>
      <c r="V48" s="272"/>
      <c r="W48" s="272"/>
      <c r="X48" s="272"/>
      <c r="Y48" s="272"/>
      <c r="Z48" s="272"/>
    </row>
    <row r="49" spans="1:26" ht="15.75" customHeight="1">
      <c r="A49" s="368">
        <v>2</v>
      </c>
      <c r="B49" s="369">
        <v>1</v>
      </c>
      <c r="C49" s="369">
        <v>2</v>
      </c>
      <c r="D49" s="369">
        <v>2</v>
      </c>
      <c r="E49" s="369" t="s">
        <v>523</v>
      </c>
      <c r="F49" s="370" t="s">
        <v>549</v>
      </c>
      <c r="G49" s="371"/>
      <c r="H49" s="371"/>
      <c r="I49" s="371"/>
      <c r="J49" s="371">
        <f t="shared" si="17"/>
        <v>0</v>
      </c>
      <c r="K49" s="342" t="str">
        <f t="shared" si="18"/>
        <v>0.00</v>
      </c>
      <c r="L49" s="272"/>
      <c r="M49" s="272"/>
      <c r="N49" s="272"/>
      <c r="O49" s="272"/>
      <c r="P49" s="272"/>
      <c r="Q49" s="272"/>
      <c r="R49" s="272"/>
      <c r="S49" s="272"/>
      <c r="T49" s="272"/>
      <c r="U49" s="272"/>
      <c r="V49" s="272"/>
      <c r="W49" s="272"/>
      <c r="X49" s="272"/>
      <c r="Y49" s="272"/>
      <c r="Z49" s="272"/>
    </row>
    <row r="50" spans="1:26" ht="15.75" customHeight="1">
      <c r="A50" s="368">
        <v>2</v>
      </c>
      <c r="B50" s="369">
        <v>1</v>
      </c>
      <c r="C50" s="369">
        <v>2</v>
      </c>
      <c r="D50" s="369">
        <v>2</v>
      </c>
      <c r="E50" s="369" t="s">
        <v>550</v>
      </c>
      <c r="F50" s="370" t="s">
        <v>551</v>
      </c>
      <c r="G50" s="371"/>
      <c r="H50" s="371"/>
      <c r="I50" s="371"/>
      <c r="J50" s="371">
        <f t="shared" si="17"/>
        <v>0</v>
      </c>
      <c r="K50" s="342" t="str">
        <f t="shared" si="18"/>
        <v>0.00</v>
      </c>
      <c r="L50" s="272"/>
      <c r="M50" s="272"/>
      <c r="N50" s="272"/>
      <c r="O50" s="272"/>
      <c r="P50" s="272"/>
      <c r="Q50" s="272"/>
      <c r="R50" s="272"/>
      <c r="S50" s="272"/>
      <c r="T50" s="272"/>
      <c r="U50" s="272"/>
      <c r="V50" s="272"/>
      <c r="W50" s="272"/>
      <c r="X50" s="272"/>
      <c r="Y50" s="272"/>
      <c r="Z50" s="272"/>
    </row>
    <row r="51" spans="1:26" ht="15.75" customHeight="1">
      <c r="A51" s="368">
        <v>2</v>
      </c>
      <c r="B51" s="369">
        <v>1</v>
      </c>
      <c r="C51" s="369">
        <v>2</v>
      </c>
      <c r="D51" s="369">
        <v>2</v>
      </c>
      <c r="E51" s="369" t="s">
        <v>530</v>
      </c>
      <c r="F51" s="370" t="s">
        <v>552</v>
      </c>
      <c r="G51" s="371"/>
      <c r="H51" s="371"/>
      <c r="I51" s="371"/>
      <c r="J51" s="371">
        <f t="shared" si="17"/>
        <v>0</v>
      </c>
      <c r="K51" s="342" t="str">
        <f t="shared" si="18"/>
        <v>0.00</v>
      </c>
      <c r="L51" s="272"/>
      <c r="M51" s="272"/>
      <c r="N51" s="272"/>
      <c r="O51" s="272"/>
      <c r="P51" s="272"/>
      <c r="Q51" s="272"/>
      <c r="R51" s="272"/>
      <c r="S51" s="272"/>
      <c r="T51" s="272"/>
      <c r="U51" s="272"/>
      <c r="V51" s="272"/>
      <c r="W51" s="272"/>
      <c r="X51" s="272"/>
      <c r="Y51" s="272"/>
      <c r="Z51" s="272"/>
    </row>
    <row r="52" spans="1:26" ht="15.75" customHeight="1">
      <c r="A52" s="368">
        <v>2</v>
      </c>
      <c r="B52" s="369">
        <v>1</v>
      </c>
      <c r="C52" s="369">
        <v>2</v>
      </c>
      <c r="D52" s="369">
        <v>2</v>
      </c>
      <c r="E52" s="369" t="s">
        <v>532</v>
      </c>
      <c r="F52" s="370" t="s">
        <v>553</v>
      </c>
      <c r="G52" s="371"/>
      <c r="H52" s="371"/>
      <c r="I52" s="371"/>
      <c r="J52" s="371">
        <f t="shared" si="17"/>
        <v>0</v>
      </c>
      <c r="K52" s="342" t="str">
        <f t="shared" si="18"/>
        <v>0.00</v>
      </c>
      <c r="L52" s="272"/>
      <c r="M52" s="272"/>
      <c r="N52" s="272"/>
      <c r="O52" s="272"/>
      <c r="P52" s="272"/>
      <c r="Q52" s="272"/>
      <c r="R52" s="272"/>
      <c r="S52" s="272"/>
      <c r="T52" s="272"/>
      <c r="U52" s="272"/>
      <c r="V52" s="272"/>
      <c r="W52" s="272"/>
      <c r="X52" s="272"/>
      <c r="Y52" s="272"/>
      <c r="Z52" s="272"/>
    </row>
    <row r="53" spans="1:26" ht="15.75" customHeight="1">
      <c r="A53" s="368">
        <v>2</v>
      </c>
      <c r="B53" s="369">
        <v>1</v>
      </c>
      <c r="C53" s="369">
        <v>2</v>
      </c>
      <c r="D53" s="369">
        <v>2</v>
      </c>
      <c r="E53" s="369" t="s">
        <v>554</v>
      </c>
      <c r="F53" s="370" t="s">
        <v>555</v>
      </c>
      <c r="G53" s="371"/>
      <c r="H53" s="371"/>
      <c r="I53" s="371"/>
      <c r="J53" s="371">
        <f t="shared" si="17"/>
        <v>0</v>
      </c>
      <c r="K53" s="342" t="str">
        <f t="shared" si="18"/>
        <v>0.00</v>
      </c>
      <c r="L53" s="272"/>
      <c r="M53" s="272"/>
      <c r="N53" s="272"/>
      <c r="O53" s="272"/>
      <c r="P53" s="272"/>
      <c r="Q53" s="272"/>
      <c r="R53" s="272"/>
      <c r="S53" s="272"/>
      <c r="T53" s="272"/>
      <c r="U53" s="272"/>
      <c r="V53" s="272"/>
      <c r="W53" s="272"/>
      <c r="X53" s="272"/>
      <c r="Y53" s="272"/>
      <c r="Z53" s="272"/>
    </row>
    <row r="54" spans="1:26" ht="15.75" customHeight="1">
      <c r="A54" s="360">
        <v>2</v>
      </c>
      <c r="B54" s="361">
        <v>1</v>
      </c>
      <c r="C54" s="361">
        <v>3</v>
      </c>
      <c r="D54" s="361"/>
      <c r="E54" s="361"/>
      <c r="F54" s="362" t="s">
        <v>556</v>
      </c>
      <c r="G54" s="363">
        <f t="shared" ref="G54:K54" si="19">+G55</f>
        <v>0</v>
      </c>
      <c r="H54" s="363">
        <f t="shared" si="19"/>
        <v>0</v>
      </c>
      <c r="I54" s="363">
        <f t="shared" si="19"/>
        <v>0</v>
      </c>
      <c r="J54" s="363">
        <f t="shared" si="19"/>
        <v>0</v>
      </c>
      <c r="K54" s="363">
        <f t="shared" si="19"/>
        <v>0</v>
      </c>
      <c r="L54" s="272"/>
      <c r="M54" s="272"/>
      <c r="N54" s="272"/>
      <c r="O54" s="272"/>
      <c r="P54" s="272"/>
      <c r="Q54" s="272"/>
      <c r="R54" s="272"/>
      <c r="S54" s="272"/>
      <c r="T54" s="272"/>
      <c r="U54" s="272"/>
      <c r="V54" s="272"/>
      <c r="W54" s="272"/>
      <c r="X54" s="272"/>
      <c r="Y54" s="272"/>
      <c r="Z54" s="272"/>
    </row>
    <row r="55" spans="1:26" ht="15.75" customHeight="1">
      <c r="A55" s="364">
        <v>2</v>
      </c>
      <c r="B55" s="365">
        <v>1</v>
      </c>
      <c r="C55" s="365">
        <v>3</v>
      </c>
      <c r="D55" s="365">
        <v>2</v>
      </c>
      <c r="E55" s="365"/>
      <c r="F55" s="366" t="s">
        <v>557</v>
      </c>
      <c r="G55" s="367">
        <f t="shared" ref="G55:K55" si="20">SUM(G56:G57)</f>
        <v>0</v>
      </c>
      <c r="H55" s="367">
        <f t="shared" si="20"/>
        <v>0</v>
      </c>
      <c r="I55" s="367">
        <f t="shared" si="20"/>
        <v>0</v>
      </c>
      <c r="J55" s="367">
        <f t="shared" si="20"/>
        <v>0</v>
      </c>
      <c r="K55" s="338">
        <f t="shared" si="20"/>
        <v>0</v>
      </c>
      <c r="L55" s="272"/>
      <c r="M55" s="272"/>
      <c r="N55" s="272"/>
      <c r="O55" s="272"/>
      <c r="P55" s="272"/>
      <c r="Q55" s="272"/>
      <c r="R55" s="272"/>
      <c r="S55" s="272"/>
      <c r="T55" s="272"/>
      <c r="U55" s="272"/>
      <c r="V55" s="272"/>
      <c r="W55" s="272"/>
      <c r="X55" s="272"/>
      <c r="Y55" s="272"/>
      <c r="Z55" s="272"/>
    </row>
    <row r="56" spans="1:26" ht="15.75" customHeight="1">
      <c r="A56" s="368">
        <v>2</v>
      </c>
      <c r="B56" s="369">
        <v>1</v>
      </c>
      <c r="C56" s="369">
        <v>3</v>
      </c>
      <c r="D56" s="369">
        <v>2</v>
      </c>
      <c r="E56" s="369" t="s">
        <v>517</v>
      </c>
      <c r="F56" s="370" t="s">
        <v>558</v>
      </c>
      <c r="G56" s="371"/>
      <c r="H56" s="341"/>
      <c r="I56" s="341"/>
      <c r="J56" s="341">
        <f t="shared" ref="J56:J57" si="21">SUBTOTAL(9,G56:I56)</f>
        <v>0</v>
      </c>
      <c r="K56" s="342" t="str">
        <f t="shared" ref="K56:K57" si="22">IFERROR(J56/$J$18*100,"0.00")</f>
        <v>0.00</v>
      </c>
      <c r="L56" s="272"/>
      <c r="M56" s="272"/>
      <c r="N56" s="272"/>
      <c r="O56" s="272"/>
      <c r="P56" s="272"/>
      <c r="Q56" s="272"/>
      <c r="R56" s="272"/>
      <c r="S56" s="272"/>
      <c r="T56" s="272"/>
      <c r="U56" s="272"/>
      <c r="V56" s="272"/>
      <c r="W56" s="272"/>
      <c r="X56" s="272"/>
      <c r="Y56" s="272"/>
      <c r="Z56" s="272"/>
    </row>
    <row r="57" spans="1:26" ht="15.75" customHeight="1">
      <c r="A57" s="368">
        <v>2</v>
      </c>
      <c r="B57" s="369">
        <v>1</v>
      </c>
      <c r="C57" s="369">
        <v>3</v>
      </c>
      <c r="D57" s="369">
        <v>2</v>
      </c>
      <c r="E57" s="369" t="s">
        <v>519</v>
      </c>
      <c r="F57" s="370" t="s">
        <v>559</v>
      </c>
      <c r="G57" s="371"/>
      <c r="H57" s="341"/>
      <c r="I57" s="341"/>
      <c r="J57" s="341">
        <f t="shared" si="21"/>
        <v>0</v>
      </c>
      <c r="K57" s="342" t="str">
        <f t="shared" si="22"/>
        <v>0.00</v>
      </c>
      <c r="L57" s="272"/>
      <c r="M57" s="272"/>
      <c r="N57" s="272"/>
      <c r="O57" s="272"/>
      <c r="P57" s="272"/>
      <c r="Q57" s="272"/>
      <c r="R57" s="272"/>
      <c r="S57" s="272"/>
      <c r="T57" s="272"/>
      <c r="U57" s="272"/>
      <c r="V57" s="272"/>
      <c r="W57" s="272"/>
      <c r="X57" s="272"/>
      <c r="Y57" s="272"/>
      <c r="Z57" s="272"/>
    </row>
    <row r="58" spans="1:26" ht="15.75" customHeight="1">
      <c r="A58" s="360">
        <v>2</v>
      </c>
      <c r="B58" s="361">
        <v>1</v>
      </c>
      <c r="C58" s="361">
        <v>5</v>
      </c>
      <c r="D58" s="361"/>
      <c r="E58" s="361"/>
      <c r="F58" s="362" t="s">
        <v>560</v>
      </c>
      <c r="G58" s="363">
        <f t="shared" ref="G58:K58" si="23">G59+G61+G63+G65</f>
        <v>0</v>
      </c>
      <c r="H58" s="363">
        <f t="shared" si="23"/>
        <v>0</v>
      </c>
      <c r="I58" s="363">
        <f t="shared" si="23"/>
        <v>0</v>
      </c>
      <c r="J58" s="363">
        <f t="shared" si="23"/>
        <v>0</v>
      </c>
      <c r="K58" s="363">
        <f t="shared" si="23"/>
        <v>0</v>
      </c>
      <c r="L58" s="272"/>
      <c r="M58" s="272"/>
      <c r="N58" s="272"/>
      <c r="O58" s="272"/>
      <c r="P58" s="272"/>
      <c r="Q58" s="272"/>
      <c r="R58" s="272"/>
      <c r="S58" s="272"/>
      <c r="T58" s="272"/>
      <c r="U58" s="272"/>
      <c r="V58" s="272"/>
      <c r="W58" s="272"/>
      <c r="X58" s="272"/>
      <c r="Y58" s="272"/>
      <c r="Z58" s="272"/>
    </row>
    <row r="59" spans="1:26" ht="15.75" customHeight="1">
      <c r="A59" s="364">
        <v>2</v>
      </c>
      <c r="B59" s="365">
        <v>1</v>
      </c>
      <c r="C59" s="365">
        <v>5</v>
      </c>
      <c r="D59" s="365">
        <v>1</v>
      </c>
      <c r="E59" s="365"/>
      <c r="F59" s="366" t="s">
        <v>561</v>
      </c>
      <c r="G59" s="367">
        <f t="shared" ref="G59:K59" si="24">G60</f>
        <v>0</v>
      </c>
      <c r="H59" s="367">
        <f t="shared" si="24"/>
        <v>0</v>
      </c>
      <c r="I59" s="367">
        <f t="shared" si="24"/>
        <v>0</v>
      </c>
      <c r="J59" s="367">
        <f t="shared" si="24"/>
        <v>0</v>
      </c>
      <c r="K59" s="338" t="str">
        <f t="shared" si="24"/>
        <v>0.00</v>
      </c>
      <c r="L59" s="272"/>
      <c r="M59" s="272"/>
      <c r="N59" s="272"/>
      <c r="O59" s="272"/>
      <c r="P59" s="272"/>
      <c r="Q59" s="272"/>
      <c r="R59" s="272"/>
      <c r="S59" s="272"/>
      <c r="T59" s="272"/>
      <c r="U59" s="272"/>
      <c r="V59" s="272"/>
      <c r="W59" s="272"/>
      <c r="X59" s="272"/>
      <c r="Y59" s="272"/>
      <c r="Z59" s="272"/>
    </row>
    <row r="60" spans="1:26" ht="15.75" customHeight="1">
      <c r="A60" s="368">
        <v>2</v>
      </c>
      <c r="B60" s="369">
        <v>1</v>
      </c>
      <c r="C60" s="369">
        <v>5</v>
      </c>
      <c r="D60" s="369">
        <v>1</v>
      </c>
      <c r="E60" s="369" t="s">
        <v>517</v>
      </c>
      <c r="F60" s="370" t="s">
        <v>561</v>
      </c>
      <c r="G60" s="371"/>
      <c r="H60" s="341"/>
      <c r="I60" s="341"/>
      <c r="J60" s="341">
        <f>SUBTOTAL(9,G60:I60)</f>
        <v>0</v>
      </c>
      <c r="K60" s="342" t="str">
        <f>IFERROR(J60/$J$18*100,"0.00")</f>
        <v>0.00</v>
      </c>
      <c r="L60" s="272"/>
      <c r="M60" s="272"/>
      <c r="N60" s="272"/>
      <c r="O60" s="272"/>
      <c r="P60" s="272"/>
      <c r="Q60" s="272"/>
      <c r="R60" s="272"/>
      <c r="S60" s="272"/>
      <c r="T60" s="272"/>
      <c r="U60" s="272"/>
      <c r="V60" s="272"/>
      <c r="W60" s="272"/>
      <c r="X60" s="272"/>
      <c r="Y60" s="272"/>
      <c r="Z60" s="272"/>
    </row>
    <row r="61" spans="1:26" ht="15.75" customHeight="1">
      <c r="A61" s="364">
        <v>2</v>
      </c>
      <c r="B61" s="365">
        <v>1</v>
      </c>
      <c r="C61" s="365">
        <v>5</v>
      </c>
      <c r="D61" s="365">
        <v>2</v>
      </c>
      <c r="E61" s="365"/>
      <c r="F61" s="366" t="s">
        <v>562</v>
      </c>
      <c r="G61" s="367">
        <f t="shared" ref="G61:K61" si="25">G62</f>
        <v>0</v>
      </c>
      <c r="H61" s="337">
        <f t="shared" si="25"/>
        <v>0</v>
      </c>
      <c r="I61" s="337">
        <f t="shared" si="25"/>
        <v>0</v>
      </c>
      <c r="J61" s="337">
        <f t="shared" si="25"/>
        <v>0</v>
      </c>
      <c r="K61" s="338" t="str">
        <f t="shared" si="25"/>
        <v>0.00</v>
      </c>
      <c r="L61" s="272"/>
      <c r="M61" s="272"/>
      <c r="N61" s="272"/>
      <c r="O61" s="272"/>
      <c r="P61" s="272"/>
      <c r="Q61" s="272"/>
      <c r="R61" s="272"/>
      <c r="S61" s="272"/>
      <c r="T61" s="272"/>
      <c r="U61" s="272"/>
      <c r="V61" s="272"/>
      <c r="W61" s="272"/>
      <c r="X61" s="272"/>
      <c r="Y61" s="272"/>
      <c r="Z61" s="272"/>
    </row>
    <row r="62" spans="1:26" ht="15.75" customHeight="1">
      <c r="A62" s="368">
        <v>2</v>
      </c>
      <c r="B62" s="369">
        <v>1</v>
      </c>
      <c r="C62" s="369">
        <v>5</v>
      </c>
      <c r="D62" s="369">
        <v>2</v>
      </c>
      <c r="E62" s="369" t="s">
        <v>517</v>
      </c>
      <c r="F62" s="370" t="s">
        <v>562</v>
      </c>
      <c r="G62" s="371"/>
      <c r="H62" s="341"/>
      <c r="I62" s="341"/>
      <c r="J62" s="341">
        <f>SUBTOTAL(9,G62:I62)</f>
        <v>0</v>
      </c>
      <c r="K62" s="342" t="str">
        <f>IFERROR(J62/$J$18*100,"0.00")</f>
        <v>0.00</v>
      </c>
      <c r="L62" s="272"/>
      <c r="M62" s="272"/>
      <c r="N62" s="272"/>
      <c r="O62" s="272"/>
      <c r="P62" s="272"/>
      <c r="Q62" s="272"/>
      <c r="R62" s="272"/>
      <c r="S62" s="272"/>
      <c r="T62" s="272"/>
      <c r="U62" s="272"/>
      <c r="V62" s="272"/>
      <c r="W62" s="272"/>
      <c r="X62" s="272"/>
      <c r="Y62" s="272"/>
      <c r="Z62" s="272"/>
    </row>
    <row r="63" spans="1:26" ht="15.75" customHeight="1">
      <c r="A63" s="364">
        <v>2</v>
      </c>
      <c r="B63" s="365">
        <v>1</v>
      </c>
      <c r="C63" s="365">
        <v>5</v>
      </c>
      <c r="D63" s="365">
        <v>3</v>
      </c>
      <c r="E63" s="365"/>
      <c r="F63" s="366" t="s">
        <v>563</v>
      </c>
      <c r="G63" s="367">
        <f t="shared" ref="G63:K63" si="26">G64</f>
        <v>0</v>
      </c>
      <c r="H63" s="367">
        <f t="shared" si="26"/>
        <v>0</v>
      </c>
      <c r="I63" s="367">
        <f t="shared" si="26"/>
        <v>0</v>
      </c>
      <c r="J63" s="367">
        <f t="shared" si="26"/>
        <v>0</v>
      </c>
      <c r="K63" s="338" t="str">
        <f t="shared" si="26"/>
        <v>0.00</v>
      </c>
      <c r="L63" s="272"/>
      <c r="M63" s="272"/>
      <c r="N63" s="272"/>
      <c r="O63" s="272"/>
      <c r="P63" s="272"/>
      <c r="Q63" s="272"/>
      <c r="R63" s="272"/>
      <c r="S63" s="272"/>
      <c r="T63" s="272"/>
      <c r="U63" s="272"/>
      <c r="V63" s="272"/>
      <c r="W63" s="272"/>
      <c r="X63" s="272"/>
      <c r="Y63" s="272"/>
      <c r="Z63" s="272"/>
    </row>
    <row r="64" spans="1:26" ht="15.75" customHeight="1">
      <c r="A64" s="368">
        <v>2</v>
      </c>
      <c r="B64" s="369">
        <v>1</v>
      </c>
      <c r="C64" s="369">
        <v>5</v>
      </c>
      <c r="D64" s="369">
        <v>3</v>
      </c>
      <c r="E64" s="369" t="s">
        <v>517</v>
      </c>
      <c r="F64" s="370" t="s">
        <v>563</v>
      </c>
      <c r="G64" s="371"/>
      <c r="H64" s="371"/>
      <c r="I64" s="371"/>
      <c r="J64" s="371">
        <f>SUBTOTAL(9,G64:I64)</f>
        <v>0</v>
      </c>
      <c r="K64" s="342" t="str">
        <f>IFERROR(J64/$J$18*100,"0.00")</f>
        <v>0.00</v>
      </c>
      <c r="L64" s="272"/>
      <c r="M64" s="272"/>
      <c r="N64" s="272"/>
      <c r="O64" s="272"/>
      <c r="P64" s="272"/>
      <c r="Q64" s="272"/>
      <c r="R64" s="272"/>
      <c r="S64" s="272"/>
      <c r="T64" s="272"/>
      <c r="U64" s="272"/>
      <c r="V64" s="272"/>
      <c r="W64" s="272"/>
      <c r="X64" s="272"/>
      <c r="Y64" s="272"/>
      <c r="Z64" s="272"/>
    </row>
    <row r="65" spans="1:26" ht="15.75" customHeight="1">
      <c r="A65" s="364">
        <v>2</v>
      </c>
      <c r="B65" s="365">
        <v>1</v>
      </c>
      <c r="C65" s="365">
        <v>5</v>
      </c>
      <c r="D65" s="365">
        <v>4</v>
      </c>
      <c r="E65" s="365"/>
      <c r="F65" s="366" t="s">
        <v>564</v>
      </c>
      <c r="G65" s="367">
        <f t="shared" ref="G65:K65" si="27">G66</f>
        <v>0</v>
      </c>
      <c r="H65" s="367">
        <f t="shared" si="27"/>
        <v>0</v>
      </c>
      <c r="I65" s="367">
        <f t="shared" si="27"/>
        <v>0</v>
      </c>
      <c r="J65" s="367">
        <f t="shared" si="27"/>
        <v>0</v>
      </c>
      <c r="K65" s="338" t="str">
        <f t="shared" si="27"/>
        <v>0.00</v>
      </c>
      <c r="L65" s="272"/>
      <c r="M65" s="272"/>
      <c r="N65" s="272"/>
      <c r="O65" s="272"/>
      <c r="P65" s="272"/>
      <c r="Q65" s="272"/>
      <c r="R65" s="272"/>
      <c r="S65" s="272"/>
      <c r="T65" s="272"/>
      <c r="U65" s="272"/>
      <c r="V65" s="272"/>
      <c r="W65" s="272"/>
      <c r="X65" s="272"/>
      <c r="Y65" s="272"/>
      <c r="Z65" s="272"/>
    </row>
    <row r="66" spans="1:26" ht="15.75" customHeight="1">
      <c r="A66" s="368">
        <v>2</v>
      </c>
      <c r="B66" s="369">
        <v>1</v>
      </c>
      <c r="C66" s="369">
        <v>5</v>
      </c>
      <c r="D66" s="369">
        <v>4</v>
      </c>
      <c r="E66" s="369" t="s">
        <v>517</v>
      </c>
      <c r="F66" s="370" t="s">
        <v>564</v>
      </c>
      <c r="G66" s="371"/>
      <c r="H66" s="341"/>
      <c r="I66" s="341"/>
      <c r="J66" s="341">
        <f>SUBTOTAL(9,G66:I66)</f>
        <v>0</v>
      </c>
      <c r="K66" s="342" t="str">
        <f>IFERROR(J66/$J$18*100,"0.00")</f>
        <v>0.00</v>
      </c>
      <c r="L66" s="272"/>
      <c r="M66" s="272"/>
      <c r="N66" s="272"/>
      <c r="O66" s="272"/>
      <c r="P66" s="272"/>
      <c r="Q66" s="272"/>
      <c r="R66" s="272"/>
      <c r="S66" s="272"/>
      <c r="T66" s="272"/>
      <c r="U66" s="272"/>
      <c r="V66" s="272"/>
      <c r="W66" s="272"/>
      <c r="X66" s="272"/>
      <c r="Y66" s="272"/>
      <c r="Z66" s="272"/>
    </row>
    <row r="67" spans="1:26" ht="15.75" customHeight="1">
      <c r="A67" s="356">
        <v>2</v>
      </c>
      <c r="B67" s="357">
        <v>2</v>
      </c>
      <c r="C67" s="357"/>
      <c r="D67" s="357"/>
      <c r="E67" s="357"/>
      <c r="F67" s="358" t="s">
        <v>565</v>
      </c>
      <c r="G67" s="359">
        <f t="shared" ref="G67:K67" si="28">+G68+G82+G87+G92+G99+G116+G125+G143</f>
        <v>0</v>
      </c>
      <c r="H67" s="359">
        <f t="shared" si="28"/>
        <v>0</v>
      </c>
      <c r="I67" s="359">
        <f t="shared" si="28"/>
        <v>0</v>
      </c>
      <c r="J67" s="359">
        <f t="shared" si="28"/>
        <v>0</v>
      </c>
      <c r="K67" s="359">
        <f t="shared" si="28"/>
        <v>0</v>
      </c>
      <c r="L67" s="272"/>
      <c r="M67" s="272"/>
      <c r="N67" s="272"/>
      <c r="O67" s="272"/>
      <c r="P67" s="272"/>
      <c r="Q67" s="272"/>
      <c r="R67" s="272"/>
      <c r="S67" s="272"/>
      <c r="T67" s="272"/>
      <c r="U67" s="272"/>
      <c r="V67" s="272"/>
      <c r="W67" s="272"/>
      <c r="X67" s="272"/>
      <c r="Y67" s="272"/>
      <c r="Z67" s="272"/>
    </row>
    <row r="68" spans="1:26" ht="15.75" customHeight="1">
      <c r="A68" s="360">
        <v>2</v>
      </c>
      <c r="B68" s="361">
        <v>2</v>
      </c>
      <c r="C68" s="361">
        <v>1</v>
      </c>
      <c r="D68" s="361"/>
      <c r="E68" s="361"/>
      <c r="F68" s="362" t="s">
        <v>566</v>
      </c>
      <c r="G68" s="363">
        <f t="shared" ref="G68:K68" si="29">+G69+G71+G73+G75+G78+G80</f>
        <v>0</v>
      </c>
      <c r="H68" s="363">
        <f t="shared" si="29"/>
        <v>0</v>
      </c>
      <c r="I68" s="363">
        <f t="shared" si="29"/>
        <v>0</v>
      </c>
      <c r="J68" s="363">
        <f t="shared" si="29"/>
        <v>0</v>
      </c>
      <c r="K68" s="363">
        <f t="shared" si="29"/>
        <v>0</v>
      </c>
      <c r="L68" s="272"/>
      <c r="M68" s="272"/>
      <c r="N68" s="272"/>
      <c r="O68" s="272"/>
      <c r="P68" s="272"/>
      <c r="Q68" s="272"/>
      <c r="R68" s="272"/>
      <c r="S68" s="272"/>
      <c r="T68" s="272"/>
      <c r="U68" s="272"/>
      <c r="V68" s="272"/>
      <c r="W68" s="272"/>
      <c r="X68" s="272"/>
      <c r="Y68" s="272"/>
      <c r="Z68" s="272"/>
    </row>
    <row r="69" spans="1:26" ht="15.75" customHeight="1">
      <c r="A69" s="364">
        <v>2</v>
      </c>
      <c r="B69" s="365">
        <v>2</v>
      </c>
      <c r="C69" s="365">
        <v>1</v>
      </c>
      <c r="D69" s="365">
        <v>2</v>
      </c>
      <c r="E69" s="365"/>
      <c r="F69" s="366" t="s">
        <v>567</v>
      </c>
      <c r="G69" s="367">
        <f t="shared" ref="G69:K69" si="30">G70</f>
        <v>0</v>
      </c>
      <c r="H69" s="367">
        <f t="shared" si="30"/>
        <v>0</v>
      </c>
      <c r="I69" s="367">
        <f t="shared" si="30"/>
        <v>0</v>
      </c>
      <c r="J69" s="367">
        <f t="shared" si="30"/>
        <v>0</v>
      </c>
      <c r="K69" s="338" t="str">
        <f t="shared" si="30"/>
        <v>0.00</v>
      </c>
      <c r="L69" s="272"/>
      <c r="M69" s="272"/>
      <c r="N69" s="272"/>
      <c r="O69" s="272"/>
      <c r="P69" s="272"/>
      <c r="Q69" s="272"/>
      <c r="R69" s="272"/>
      <c r="S69" s="272"/>
      <c r="T69" s="272"/>
      <c r="U69" s="272"/>
      <c r="V69" s="272"/>
      <c r="W69" s="272"/>
      <c r="X69" s="272"/>
      <c r="Y69" s="272"/>
      <c r="Z69" s="272"/>
    </row>
    <row r="70" spans="1:26" ht="15.75" customHeight="1">
      <c r="A70" s="368">
        <v>2</v>
      </c>
      <c r="B70" s="369">
        <v>2</v>
      </c>
      <c r="C70" s="369">
        <v>1</v>
      </c>
      <c r="D70" s="369">
        <v>2</v>
      </c>
      <c r="E70" s="369" t="s">
        <v>517</v>
      </c>
      <c r="F70" s="370" t="s">
        <v>567</v>
      </c>
      <c r="G70" s="371"/>
      <c r="H70" s="371"/>
      <c r="I70" s="371"/>
      <c r="J70" s="371">
        <f>SUBTOTAL(9,G70:I70)</f>
        <v>0</v>
      </c>
      <c r="K70" s="342" t="str">
        <f>IFERROR(J70/$J$18*100,"0.00")</f>
        <v>0.00</v>
      </c>
      <c r="L70" s="272"/>
      <c r="M70" s="272"/>
      <c r="N70" s="272"/>
      <c r="O70" s="272"/>
      <c r="P70" s="272"/>
      <c r="Q70" s="272"/>
      <c r="R70" s="272"/>
      <c r="S70" s="272"/>
      <c r="T70" s="272"/>
      <c r="U70" s="272"/>
      <c r="V70" s="272"/>
      <c r="W70" s="272"/>
      <c r="X70" s="272"/>
      <c r="Y70" s="272"/>
      <c r="Z70" s="272"/>
    </row>
    <row r="71" spans="1:26" ht="15.75" customHeight="1">
      <c r="A71" s="364">
        <v>2</v>
      </c>
      <c r="B71" s="365">
        <v>2</v>
      </c>
      <c r="C71" s="365">
        <v>1</v>
      </c>
      <c r="D71" s="365">
        <v>3</v>
      </c>
      <c r="E71" s="365"/>
      <c r="F71" s="366" t="s">
        <v>568</v>
      </c>
      <c r="G71" s="367">
        <f t="shared" ref="G71:K71" si="31">G72</f>
        <v>0</v>
      </c>
      <c r="H71" s="367">
        <f t="shared" si="31"/>
        <v>0</v>
      </c>
      <c r="I71" s="367">
        <f t="shared" si="31"/>
        <v>0</v>
      </c>
      <c r="J71" s="367">
        <f t="shared" si="31"/>
        <v>0</v>
      </c>
      <c r="K71" s="338" t="str">
        <f t="shared" si="31"/>
        <v>0.00</v>
      </c>
      <c r="L71" s="272"/>
      <c r="M71" s="272"/>
      <c r="N71" s="272"/>
      <c r="O71" s="272"/>
      <c r="P71" s="272"/>
      <c r="Q71" s="272"/>
      <c r="R71" s="272"/>
      <c r="S71" s="272"/>
      <c r="T71" s="272"/>
      <c r="U71" s="272"/>
      <c r="V71" s="272"/>
      <c r="W71" s="272"/>
      <c r="X71" s="272"/>
      <c r="Y71" s="272"/>
      <c r="Z71" s="272"/>
    </row>
    <row r="72" spans="1:26" ht="15.75" customHeight="1">
      <c r="A72" s="368">
        <v>2</v>
      </c>
      <c r="B72" s="369">
        <v>2</v>
      </c>
      <c r="C72" s="369">
        <v>1</v>
      </c>
      <c r="D72" s="369">
        <v>3</v>
      </c>
      <c r="E72" s="369" t="s">
        <v>517</v>
      </c>
      <c r="F72" s="370" t="s">
        <v>568</v>
      </c>
      <c r="G72" s="371"/>
      <c r="H72" s="341"/>
      <c r="I72" s="341"/>
      <c r="J72" s="341">
        <f>SUBTOTAL(9,G72:I72)</f>
        <v>0</v>
      </c>
      <c r="K72" s="342" t="str">
        <f>IFERROR(J72/$J$18*100,"0.00")</f>
        <v>0.00</v>
      </c>
      <c r="L72" s="272"/>
      <c r="M72" s="272"/>
      <c r="N72" s="272"/>
      <c r="O72" s="272"/>
      <c r="P72" s="272"/>
      <c r="Q72" s="272"/>
      <c r="R72" s="272"/>
      <c r="S72" s="272"/>
      <c r="T72" s="272"/>
      <c r="U72" s="272"/>
      <c r="V72" s="272"/>
      <c r="W72" s="272"/>
      <c r="X72" s="272"/>
      <c r="Y72" s="272"/>
      <c r="Z72" s="272"/>
    </row>
    <row r="73" spans="1:26" ht="15.75" customHeight="1">
      <c r="A73" s="364">
        <v>2</v>
      </c>
      <c r="B73" s="365">
        <v>2</v>
      </c>
      <c r="C73" s="365">
        <v>1</v>
      </c>
      <c r="D73" s="365">
        <v>5</v>
      </c>
      <c r="E73" s="365"/>
      <c r="F73" s="366" t="s">
        <v>569</v>
      </c>
      <c r="G73" s="367">
        <f t="shared" ref="G73:K73" si="32">G74</f>
        <v>0</v>
      </c>
      <c r="H73" s="367">
        <f t="shared" si="32"/>
        <v>0</v>
      </c>
      <c r="I73" s="367">
        <f t="shared" si="32"/>
        <v>0</v>
      </c>
      <c r="J73" s="367">
        <f t="shared" si="32"/>
        <v>0</v>
      </c>
      <c r="K73" s="338" t="str">
        <f t="shared" si="32"/>
        <v>0.00</v>
      </c>
      <c r="L73" s="272"/>
      <c r="M73" s="272"/>
      <c r="N73" s="272"/>
      <c r="O73" s="272"/>
      <c r="P73" s="272"/>
      <c r="Q73" s="272"/>
      <c r="R73" s="272"/>
      <c r="S73" s="272"/>
      <c r="T73" s="272"/>
      <c r="U73" s="272"/>
      <c r="V73" s="272"/>
      <c r="W73" s="272"/>
      <c r="X73" s="272"/>
      <c r="Y73" s="272"/>
      <c r="Z73" s="272"/>
    </row>
    <row r="74" spans="1:26" ht="15.75" customHeight="1">
      <c r="A74" s="368">
        <v>2</v>
      </c>
      <c r="B74" s="369">
        <v>2</v>
      </c>
      <c r="C74" s="369">
        <v>1</v>
      </c>
      <c r="D74" s="369">
        <v>5</v>
      </c>
      <c r="E74" s="369" t="s">
        <v>517</v>
      </c>
      <c r="F74" s="370" t="s">
        <v>569</v>
      </c>
      <c r="G74" s="371"/>
      <c r="H74" s="341"/>
      <c r="I74" s="341"/>
      <c r="J74" s="341">
        <f>SUBTOTAL(9,G74:I74)</f>
        <v>0</v>
      </c>
      <c r="K74" s="342" t="str">
        <f>IFERROR(J74/$J$18*100,"0.00")</f>
        <v>0.00</v>
      </c>
      <c r="L74" s="272"/>
      <c r="M74" s="272"/>
      <c r="N74" s="272"/>
      <c r="O74" s="272"/>
      <c r="P74" s="272"/>
      <c r="Q74" s="272"/>
      <c r="R74" s="272"/>
      <c r="S74" s="272"/>
      <c r="T74" s="272"/>
      <c r="U74" s="272"/>
      <c r="V74" s="272"/>
      <c r="W74" s="272"/>
      <c r="X74" s="272"/>
      <c r="Y74" s="272"/>
      <c r="Z74" s="272"/>
    </row>
    <row r="75" spans="1:26" ht="15.75" customHeight="1">
      <c r="A75" s="364">
        <v>2</v>
      </c>
      <c r="B75" s="365">
        <v>2</v>
      </c>
      <c r="C75" s="365">
        <v>1</v>
      </c>
      <c r="D75" s="365">
        <v>6</v>
      </c>
      <c r="E75" s="365"/>
      <c r="F75" s="366" t="s">
        <v>570</v>
      </c>
      <c r="G75" s="367">
        <f t="shared" ref="G75:K75" si="33">G76+G77</f>
        <v>0</v>
      </c>
      <c r="H75" s="367">
        <f t="shared" si="33"/>
        <v>0</v>
      </c>
      <c r="I75" s="367">
        <f t="shared" si="33"/>
        <v>0</v>
      </c>
      <c r="J75" s="367">
        <f t="shared" si="33"/>
        <v>0</v>
      </c>
      <c r="K75" s="338">
        <f t="shared" si="33"/>
        <v>0</v>
      </c>
      <c r="L75" s="272"/>
      <c r="M75" s="272"/>
      <c r="N75" s="272"/>
      <c r="O75" s="272"/>
      <c r="P75" s="272"/>
      <c r="Q75" s="272"/>
      <c r="R75" s="272"/>
      <c r="S75" s="272"/>
      <c r="T75" s="272"/>
      <c r="U75" s="272"/>
      <c r="V75" s="272"/>
      <c r="W75" s="272"/>
      <c r="X75" s="272"/>
      <c r="Y75" s="272"/>
      <c r="Z75" s="272"/>
    </row>
    <row r="76" spans="1:26" ht="15.75" customHeight="1">
      <c r="A76" s="368">
        <v>2</v>
      </c>
      <c r="B76" s="369">
        <v>2</v>
      </c>
      <c r="C76" s="369">
        <v>1</v>
      </c>
      <c r="D76" s="369">
        <v>6</v>
      </c>
      <c r="E76" s="369" t="s">
        <v>517</v>
      </c>
      <c r="F76" s="370" t="s">
        <v>571</v>
      </c>
      <c r="G76" s="367"/>
      <c r="H76" s="341"/>
      <c r="I76" s="341"/>
      <c r="J76" s="341">
        <f t="shared" ref="J76:J77" si="34">SUBTOTAL(9,G76:I76)</f>
        <v>0</v>
      </c>
      <c r="K76" s="342" t="str">
        <f t="shared" ref="K76:K77" si="35">IFERROR(J76/$J$18*100,"0.00")</f>
        <v>0.00</v>
      </c>
      <c r="L76" s="272"/>
      <c r="M76" s="272"/>
      <c r="N76" s="272"/>
      <c r="O76" s="272"/>
      <c r="P76" s="272"/>
      <c r="Q76" s="272"/>
      <c r="R76" s="272"/>
      <c r="S76" s="272"/>
      <c r="T76" s="272"/>
      <c r="U76" s="272"/>
      <c r="V76" s="272"/>
      <c r="W76" s="272"/>
      <c r="X76" s="272"/>
      <c r="Y76" s="272"/>
      <c r="Z76" s="272"/>
    </row>
    <row r="77" spans="1:26" ht="15.75" customHeight="1">
      <c r="A77" s="368">
        <v>2</v>
      </c>
      <c r="B77" s="369">
        <v>2</v>
      </c>
      <c r="C77" s="369">
        <v>1</v>
      </c>
      <c r="D77" s="369">
        <v>6</v>
      </c>
      <c r="E77" s="369" t="s">
        <v>519</v>
      </c>
      <c r="F77" s="370" t="s">
        <v>572</v>
      </c>
      <c r="G77" s="367"/>
      <c r="H77" s="341"/>
      <c r="I77" s="341"/>
      <c r="J77" s="341">
        <f t="shared" si="34"/>
        <v>0</v>
      </c>
      <c r="K77" s="342" t="str">
        <f t="shared" si="35"/>
        <v>0.00</v>
      </c>
      <c r="L77" s="272"/>
      <c r="M77" s="272"/>
      <c r="N77" s="272"/>
      <c r="O77" s="272"/>
      <c r="P77" s="272"/>
      <c r="Q77" s="272"/>
      <c r="R77" s="272"/>
      <c r="S77" s="272"/>
      <c r="T77" s="272"/>
      <c r="U77" s="272"/>
      <c r="V77" s="272"/>
      <c r="W77" s="272"/>
      <c r="X77" s="272"/>
      <c r="Y77" s="272"/>
      <c r="Z77" s="272"/>
    </row>
    <row r="78" spans="1:26" ht="15.75" customHeight="1">
      <c r="A78" s="364">
        <v>2</v>
      </c>
      <c r="B78" s="365">
        <v>2</v>
      </c>
      <c r="C78" s="365">
        <v>1</v>
      </c>
      <c r="D78" s="365">
        <v>7</v>
      </c>
      <c r="E78" s="365"/>
      <c r="F78" s="366" t="s">
        <v>573</v>
      </c>
      <c r="G78" s="367">
        <f t="shared" ref="G78:K78" si="36">G79</f>
        <v>0</v>
      </c>
      <c r="H78" s="367">
        <f t="shared" si="36"/>
        <v>0</v>
      </c>
      <c r="I78" s="367">
        <f t="shared" si="36"/>
        <v>0</v>
      </c>
      <c r="J78" s="367">
        <f t="shared" si="36"/>
        <v>0</v>
      </c>
      <c r="K78" s="338" t="str">
        <f t="shared" si="36"/>
        <v>0.00</v>
      </c>
      <c r="L78" s="272"/>
      <c r="M78" s="272"/>
      <c r="N78" s="272"/>
      <c r="O78" s="272"/>
      <c r="P78" s="272"/>
      <c r="Q78" s="272"/>
      <c r="R78" s="272"/>
      <c r="S78" s="272"/>
      <c r="T78" s="272"/>
      <c r="U78" s="272"/>
      <c r="V78" s="272"/>
      <c r="W78" s="272"/>
      <c r="X78" s="272"/>
      <c r="Y78" s="272"/>
      <c r="Z78" s="272"/>
    </row>
    <row r="79" spans="1:26" ht="15.75" customHeight="1">
      <c r="A79" s="368">
        <v>2</v>
      </c>
      <c r="B79" s="369">
        <v>2</v>
      </c>
      <c r="C79" s="369">
        <v>1</v>
      </c>
      <c r="D79" s="369">
        <v>7</v>
      </c>
      <c r="E79" s="369" t="s">
        <v>517</v>
      </c>
      <c r="F79" s="370" t="s">
        <v>573</v>
      </c>
      <c r="G79" s="371"/>
      <c r="H79" s="341"/>
      <c r="I79" s="341"/>
      <c r="J79" s="341">
        <f>SUBTOTAL(9,G79:I79)</f>
        <v>0</v>
      </c>
      <c r="K79" s="342" t="str">
        <f>IFERROR(J79/$J$18*100,"0.00")</f>
        <v>0.00</v>
      </c>
      <c r="L79" s="272"/>
      <c r="M79" s="272"/>
      <c r="N79" s="272"/>
      <c r="O79" s="272"/>
      <c r="P79" s="272"/>
      <c r="Q79" s="272"/>
      <c r="R79" s="272"/>
      <c r="S79" s="272"/>
      <c r="T79" s="272"/>
      <c r="U79" s="272"/>
      <c r="V79" s="272"/>
      <c r="W79" s="272"/>
      <c r="X79" s="272"/>
      <c r="Y79" s="272"/>
      <c r="Z79" s="272"/>
    </row>
    <row r="80" spans="1:26" ht="15.75" customHeight="1">
      <c r="A80" s="364">
        <v>2</v>
      </c>
      <c r="B80" s="365">
        <v>2</v>
      </c>
      <c r="C80" s="365">
        <v>1</v>
      </c>
      <c r="D80" s="365">
        <v>8</v>
      </c>
      <c r="E80" s="365"/>
      <c r="F80" s="366" t="s">
        <v>574</v>
      </c>
      <c r="G80" s="367">
        <f t="shared" ref="G80:K80" si="37">G81</f>
        <v>0</v>
      </c>
      <c r="H80" s="367">
        <f t="shared" si="37"/>
        <v>0</v>
      </c>
      <c r="I80" s="367">
        <f t="shared" si="37"/>
        <v>0</v>
      </c>
      <c r="J80" s="367">
        <f t="shared" si="37"/>
        <v>0</v>
      </c>
      <c r="K80" s="338" t="str">
        <f t="shared" si="37"/>
        <v>0.00</v>
      </c>
      <c r="L80" s="272"/>
      <c r="M80" s="272"/>
      <c r="N80" s="272"/>
      <c r="O80" s="272"/>
      <c r="P80" s="272"/>
      <c r="Q80" s="272"/>
      <c r="R80" s="272"/>
      <c r="S80" s="272"/>
      <c r="T80" s="272"/>
      <c r="U80" s="272"/>
      <c r="V80" s="272"/>
      <c r="W80" s="272"/>
      <c r="X80" s="272"/>
      <c r="Y80" s="272"/>
      <c r="Z80" s="272"/>
    </row>
    <row r="81" spans="1:26" ht="15.75" customHeight="1">
      <c r="A81" s="368">
        <v>2</v>
      </c>
      <c r="B81" s="369">
        <v>2</v>
      </c>
      <c r="C81" s="369">
        <v>1</v>
      </c>
      <c r="D81" s="369">
        <v>8</v>
      </c>
      <c r="E81" s="369" t="s">
        <v>517</v>
      </c>
      <c r="F81" s="370" t="s">
        <v>574</v>
      </c>
      <c r="G81" s="371"/>
      <c r="H81" s="337"/>
      <c r="I81" s="337"/>
      <c r="J81" s="341">
        <f>SUBTOTAL(9,G81:I81)</f>
        <v>0</v>
      </c>
      <c r="K81" s="342" t="str">
        <f>IFERROR(J81/$J$18*100,"0.00")</f>
        <v>0.00</v>
      </c>
      <c r="L81" s="272"/>
      <c r="M81" s="272"/>
      <c r="N81" s="272"/>
      <c r="O81" s="272"/>
      <c r="P81" s="272"/>
      <c r="Q81" s="272"/>
      <c r="R81" s="272"/>
      <c r="S81" s="272"/>
      <c r="T81" s="272"/>
      <c r="U81" s="272"/>
      <c r="V81" s="272"/>
      <c r="W81" s="272"/>
      <c r="X81" s="272"/>
      <c r="Y81" s="272"/>
      <c r="Z81" s="272"/>
    </row>
    <row r="82" spans="1:26" ht="15.75" customHeight="1">
      <c r="A82" s="360">
        <v>2</v>
      </c>
      <c r="B82" s="361">
        <v>2</v>
      </c>
      <c r="C82" s="361">
        <v>2</v>
      </c>
      <c r="D82" s="361"/>
      <c r="E82" s="361"/>
      <c r="F82" s="362" t="s">
        <v>575</v>
      </c>
      <c r="G82" s="363">
        <f t="shared" ref="G82:K82" si="38">+G83+G85</f>
        <v>0</v>
      </c>
      <c r="H82" s="363">
        <f t="shared" si="38"/>
        <v>0</v>
      </c>
      <c r="I82" s="363">
        <f t="shared" si="38"/>
        <v>0</v>
      </c>
      <c r="J82" s="363">
        <f t="shared" si="38"/>
        <v>0</v>
      </c>
      <c r="K82" s="363">
        <f t="shared" si="38"/>
        <v>0</v>
      </c>
      <c r="L82" s="272"/>
      <c r="M82" s="272"/>
      <c r="N82" s="272"/>
      <c r="O82" s="272"/>
      <c r="P82" s="272"/>
      <c r="Q82" s="272"/>
      <c r="R82" s="272"/>
      <c r="S82" s="272"/>
      <c r="T82" s="272"/>
      <c r="U82" s="272"/>
      <c r="V82" s="272"/>
      <c r="W82" s="272"/>
      <c r="X82" s="272"/>
      <c r="Y82" s="272"/>
      <c r="Z82" s="272"/>
    </row>
    <row r="83" spans="1:26" ht="15.75" customHeight="1">
      <c r="A83" s="364">
        <v>2</v>
      </c>
      <c r="B83" s="365">
        <v>2</v>
      </c>
      <c r="C83" s="365">
        <v>2</v>
      </c>
      <c r="D83" s="365">
        <v>1</v>
      </c>
      <c r="E83" s="365"/>
      <c r="F83" s="366" t="s">
        <v>576</v>
      </c>
      <c r="G83" s="367">
        <f t="shared" ref="G83:K83" si="39">G84</f>
        <v>0</v>
      </c>
      <c r="H83" s="367">
        <f t="shared" si="39"/>
        <v>0</v>
      </c>
      <c r="I83" s="367">
        <f t="shared" si="39"/>
        <v>0</v>
      </c>
      <c r="J83" s="367">
        <f t="shared" si="39"/>
        <v>0</v>
      </c>
      <c r="K83" s="338" t="str">
        <f t="shared" si="39"/>
        <v>0.00</v>
      </c>
      <c r="L83" s="272"/>
      <c r="M83" s="272"/>
      <c r="N83" s="272"/>
      <c r="O83" s="272"/>
      <c r="P83" s="272"/>
      <c r="Q83" s="272"/>
      <c r="R83" s="272"/>
      <c r="S83" s="272"/>
      <c r="T83" s="272"/>
      <c r="U83" s="272"/>
      <c r="V83" s="272"/>
      <c r="W83" s="272"/>
      <c r="X83" s="272"/>
      <c r="Y83" s="272"/>
      <c r="Z83" s="272"/>
    </row>
    <row r="84" spans="1:26" ht="15.75" customHeight="1">
      <c r="A84" s="368">
        <v>2</v>
      </c>
      <c r="B84" s="369">
        <v>2</v>
      </c>
      <c r="C84" s="369">
        <v>2</v>
      </c>
      <c r="D84" s="369">
        <v>1</v>
      </c>
      <c r="E84" s="369" t="s">
        <v>517</v>
      </c>
      <c r="F84" s="370" t="s">
        <v>576</v>
      </c>
      <c r="G84" s="371"/>
      <c r="H84" s="341"/>
      <c r="I84" s="341"/>
      <c r="J84" s="341">
        <f>SUBTOTAL(9,G84:I84)</f>
        <v>0</v>
      </c>
      <c r="K84" s="342" t="str">
        <f>IFERROR(J84/$J$18*100,"0.00")</f>
        <v>0.00</v>
      </c>
      <c r="L84" s="272"/>
      <c r="M84" s="272"/>
      <c r="N84" s="272"/>
      <c r="O84" s="272"/>
      <c r="P84" s="272"/>
      <c r="Q84" s="272"/>
      <c r="R84" s="272"/>
      <c r="S84" s="272"/>
      <c r="T84" s="272"/>
      <c r="U84" s="272"/>
      <c r="V84" s="272"/>
      <c r="W84" s="272"/>
      <c r="X84" s="272"/>
      <c r="Y84" s="272"/>
      <c r="Z84" s="272"/>
    </row>
    <row r="85" spans="1:26" ht="15.75" customHeight="1">
      <c r="A85" s="364">
        <v>2</v>
      </c>
      <c r="B85" s="365">
        <v>2</v>
      </c>
      <c r="C85" s="365">
        <v>2</v>
      </c>
      <c r="D85" s="365">
        <v>2</v>
      </c>
      <c r="E85" s="365"/>
      <c r="F85" s="366" t="s">
        <v>577</v>
      </c>
      <c r="G85" s="367">
        <f t="shared" ref="G85:K85" si="40">G86</f>
        <v>0</v>
      </c>
      <c r="H85" s="337">
        <f t="shared" si="40"/>
        <v>0</v>
      </c>
      <c r="I85" s="337">
        <f t="shared" si="40"/>
        <v>0</v>
      </c>
      <c r="J85" s="337">
        <f t="shared" si="40"/>
        <v>0</v>
      </c>
      <c r="K85" s="338" t="str">
        <f t="shared" si="40"/>
        <v>0.00</v>
      </c>
      <c r="L85" s="272"/>
      <c r="M85" s="272"/>
      <c r="N85" s="272"/>
      <c r="O85" s="272"/>
      <c r="P85" s="272"/>
      <c r="Q85" s="272"/>
      <c r="R85" s="272"/>
      <c r="S85" s="272"/>
      <c r="T85" s="272"/>
      <c r="U85" s="272"/>
      <c r="V85" s="272"/>
      <c r="W85" s="272"/>
      <c r="X85" s="272"/>
      <c r="Y85" s="272"/>
      <c r="Z85" s="272"/>
    </row>
    <row r="86" spans="1:26" ht="15.75" customHeight="1">
      <c r="A86" s="368">
        <v>2</v>
      </c>
      <c r="B86" s="369">
        <v>2</v>
      </c>
      <c r="C86" s="369">
        <v>2</v>
      </c>
      <c r="D86" s="369">
        <v>2</v>
      </c>
      <c r="E86" s="369" t="s">
        <v>517</v>
      </c>
      <c r="F86" s="370" t="s">
        <v>577</v>
      </c>
      <c r="G86" s="371"/>
      <c r="H86" s="341"/>
      <c r="I86" s="341"/>
      <c r="J86" s="341">
        <f>SUBTOTAL(9,G86:I86)</f>
        <v>0</v>
      </c>
      <c r="K86" s="342" t="str">
        <f>IFERROR(J86/$J$18*100,"0.00")</f>
        <v>0.00</v>
      </c>
      <c r="L86" s="272"/>
      <c r="M86" s="272"/>
      <c r="N86" s="272"/>
      <c r="O86" s="272"/>
      <c r="P86" s="272"/>
      <c r="Q86" s="272"/>
      <c r="R86" s="272"/>
      <c r="S86" s="272"/>
      <c r="T86" s="272"/>
      <c r="U86" s="272"/>
      <c r="V86" s="272"/>
      <c r="W86" s="272"/>
      <c r="X86" s="272"/>
      <c r="Y86" s="272"/>
      <c r="Z86" s="272"/>
    </row>
    <row r="87" spans="1:26" ht="15.75" customHeight="1">
      <c r="A87" s="360">
        <v>2</v>
      </c>
      <c r="B87" s="361">
        <v>2</v>
      </c>
      <c r="C87" s="361">
        <v>3</v>
      </c>
      <c r="D87" s="361"/>
      <c r="E87" s="361"/>
      <c r="F87" s="362" t="s">
        <v>578</v>
      </c>
      <c r="G87" s="363">
        <f t="shared" ref="G87:K87" si="41">+G88+G90</f>
        <v>0</v>
      </c>
      <c r="H87" s="363">
        <f t="shared" si="41"/>
        <v>0</v>
      </c>
      <c r="I87" s="363">
        <f t="shared" si="41"/>
        <v>0</v>
      </c>
      <c r="J87" s="363">
        <f t="shared" si="41"/>
        <v>0</v>
      </c>
      <c r="K87" s="363">
        <f t="shared" si="41"/>
        <v>0</v>
      </c>
      <c r="L87" s="272"/>
      <c r="M87" s="272"/>
      <c r="N87" s="272"/>
      <c r="O87" s="272"/>
      <c r="P87" s="272"/>
      <c r="Q87" s="272"/>
      <c r="R87" s="272"/>
      <c r="S87" s="272"/>
      <c r="T87" s="272"/>
      <c r="U87" s="272"/>
      <c r="V87" s="272"/>
      <c r="W87" s="272"/>
      <c r="X87" s="272"/>
      <c r="Y87" s="272"/>
      <c r="Z87" s="272"/>
    </row>
    <row r="88" spans="1:26" ht="15.75" customHeight="1">
      <c r="A88" s="364">
        <v>2</v>
      </c>
      <c r="B88" s="365">
        <v>2</v>
      </c>
      <c r="C88" s="365">
        <v>3</v>
      </c>
      <c r="D88" s="365">
        <v>1</v>
      </c>
      <c r="E88" s="365"/>
      <c r="F88" s="366" t="s">
        <v>579</v>
      </c>
      <c r="G88" s="367">
        <f t="shared" ref="G88:K88" si="42">G89</f>
        <v>0</v>
      </c>
      <c r="H88" s="367">
        <f t="shared" si="42"/>
        <v>0</v>
      </c>
      <c r="I88" s="367">
        <f t="shared" si="42"/>
        <v>0</v>
      </c>
      <c r="J88" s="367">
        <f t="shared" si="42"/>
        <v>0</v>
      </c>
      <c r="K88" s="338" t="str">
        <f t="shared" si="42"/>
        <v>0.00</v>
      </c>
      <c r="L88" s="272"/>
      <c r="M88" s="272"/>
      <c r="N88" s="272"/>
      <c r="O88" s="272"/>
      <c r="P88" s="272"/>
      <c r="Q88" s="272"/>
      <c r="R88" s="272"/>
      <c r="S88" s="272"/>
      <c r="T88" s="272"/>
      <c r="U88" s="272"/>
      <c r="V88" s="272"/>
      <c r="W88" s="272"/>
      <c r="X88" s="272"/>
      <c r="Y88" s="272"/>
      <c r="Z88" s="272"/>
    </row>
    <row r="89" spans="1:26" ht="15.75" customHeight="1">
      <c r="A89" s="368">
        <v>2</v>
      </c>
      <c r="B89" s="369">
        <v>2</v>
      </c>
      <c r="C89" s="369">
        <v>3</v>
      </c>
      <c r="D89" s="369">
        <v>1</v>
      </c>
      <c r="E89" s="369" t="s">
        <v>517</v>
      </c>
      <c r="F89" s="370" t="s">
        <v>579</v>
      </c>
      <c r="G89" s="371"/>
      <c r="H89" s="371"/>
      <c r="I89" s="371"/>
      <c r="J89" s="371">
        <f>SUBTOTAL(9,G89:I89)</f>
        <v>0</v>
      </c>
      <c r="K89" s="342" t="str">
        <f>IFERROR(J89/$J$18*100,"0.00")</f>
        <v>0.00</v>
      </c>
      <c r="L89" s="272"/>
      <c r="M89" s="272"/>
      <c r="N89" s="272"/>
      <c r="O89" s="272"/>
      <c r="P89" s="272"/>
      <c r="Q89" s="272"/>
      <c r="R89" s="272"/>
      <c r="S89" s="272"/>
      <c r="T89" s="272"/>
      <c r="U89" s="272"/>
      <c r="V89" s="272"/>
      <c r="W89" s="272"/>
      <c r="X89" s="272"/>
      <c r="Y89" s="272"/>
      <c r="Z89" s="272"/>
    </row>
    <row r="90" spans="1:26" ht="15.75" customHeight="1">
      <c r="A90" s="364">
        <v>2</v>
      </c>
      <c r="B90" s="365">
        <v>2</v>
      </c>
      <c r="C90" s="365">
        <v>3</v>
      </c>
      <c r="D90" s="365">
        <v>2</v>
      </c>
      <c r="E90" s="365"/>
      <c r="F90" s="366" t="s">
        <v>580</v>
      </c>
      <c r="G90" s="367">
        <f t="shared" ref="G90:K90" si="43">G91</f>
        <v>0</v>
      </c>
      <c r="H90" s="367">
        <f t="shared" si="43"/>
        <v>0</v>
      </c>
      <c r="I90" s="367">
        <f t="shared" si="43"/>
        <v>0</v>
      </c>
      <c r="J90" s="367">
        <f t="shared" si="43"/>
        <v>0</v>
      </c>
      <c r="K90" s="338" t="str">
        <f t="shared" si="43"/>
        <v>0.00</v>
      </c>
      <c r="L90" s="272"/>
      <c r="M90" s="272"/>
      <c r="N90" s="272"/>
      <c r="O90" s="272"/>
      <c r="P90" s="272"/>
      <c r="Q90" s="272"/>
      <c r="R90" s="272"/>
      <c r="S90" s="272"/>
      <c r="T90" s="272"/>
      <c r="U90" s="272"/>
      <c r="V90" s="272"/>
      <c r="W90" s="272"/>
      <c r="X90" s="272"/>
      <c r="Y90" s="272"/>
      <c r="Z90" s="272"/>
    </row>
    <row r="91" spans="1:26" ht="15.75" customHeight="1">
      <c r="A91" s="368">
        <v>2</v>
      </c>
      <c r="B91" s="369">
        <v>2</v>
      </c>
      <c r="C91" s="369">
        <v>3</v>
      </c>
      <c r="D91" s="369">
        <v>2</v>
      </c>
      <c r="E91" s="369" t="s">
        <v>517</v>
      </c>
      <c r="F91" s="370" t="s">
        <v>580</v>
      </c>
      <c r="G91" s="371"/>
      <c r="H91" s="371"/>
      <c r="I91" s="371"/>
      <c r="J91" s="371">
        <f>SUBTOTAL(9,G91:I91)</f>
        <v>0</v>
      </c>
      <c r="K91" s="342" t="str">
        <f>IFERROR(J91/$J$18*100,"0.00")</f>
        <v>0.00</v>
      </c>
      <c r="L91" s="272"/>
      <c r="M91" s="272"/>
      <c r="N91" s="272"/>
      <c r="O91" s="272"/>
      <c r="P91" s="272"/>
      <c r="Q91" s="272"/>
      <c r="R91" s="272"/>
      <c r="S91" s="272"/>
      <c r="T91" s="272"/>
      <c r="U91" s="272"/>
      <c r="V91" s="272"/>
      <c r="W91" s="272"/>
      <c r="X91" s="272"/>
      <c r="Y91" s="272"/>
      <c r="Z91" s="272"/>
    </row>
    <row r="92" spans="1:26" ht="15.75" customHeight="1">
      <c r="A92" s="360">
        <v>2</v>
      </c>
      <c r="B92" s="361">
        <v>2</v>
      </c>
      <c r="C92" s="361">
        <v>4</v>
      </c>
      <c r="D92" s="361"/>
      <c r="E92" s="361"/>
      <c r="F92" s="362" t="s">
        <v>581</v>
      </c>
      <c r="G92" s="363">
        <f t="shared" ref="G92:K92" si="44">+G93+G95+G97</f>
        <v>0</v>
      </c>
      <c r="H92" s="363">
        <f t="shared" si="44"/>
        <v>0</v>
      </c>
      <c r="I92" s="363">
        <f t="shared" si="44"/>
        <v>0</v>
      </c>
      <c r="J92" s="363">
        <f t="shared" si="44"/>
        <v>0</v>
      </c>
      <c r="K92" s="363">
        <f t="shared" si="44"/>
        <v>0</v>
      </c>
      <c r="L92" s="272"/>
      <c r="M92" s="272"/>
      <c r="N92" s="272"/>
      <c r="O92" s="272"/>
      <c r="P92" s="272"/>
      <c r="Q92" s="272"/>
      <c r="R92" s="272"/>
      <c r="S92" s="272"/>
      <c r="T92" s="272"/>
      <c r="U92" s="272"/>
      <c r="V92" s="272"/>
      <c r="W92" s="272"/>
      <c r="X92" s="272"/>
      <c r="Y92" s="272"/>
      <c r="Z92" s="272"/>
    </row>
    <row r="93" spans="1:26" ht="15.75" customHeight="1">
      <c r="A93" s="364">
        <v>2</v>
      </c>
      <c r="B93" s="365">
        <v>2</v>
      </c>
      <c r="C93" s="365">
        <v>4</v>
      </c>
      <c r="D93" s="365">
        <v>1</v>
      </c>
      <c r="E93" s="365"/>
      <c r="F93" s="366" t="s">
        <v>582</v>
      </c>
      <c r="G93" s="367">
        <f t="shared" ref="G93:K93" si="45">G94</f>
        <v>0</v>
      </c>
      <c r="H93" s="367">
        <f t="shared" si="45"/>
        <v>0</v>
      </c>
      <c r="I93" s="367">
        <f t="shared" si="45"/>
        <v>0</v>
      </c>
      <c r="J93" s="367">
        <f t="shared" si="45"/>
        <v>0</v>
      </c>
      <c r="K93" s="338" t="str">
        <f t="shared" si="45"/>
        <v>0.00</v>
      </c>
      <c r="L93" s="272"/>
      <c r="M93" s="272"/>
      <c r="N93" s="272"/>
      <c r="O93" s="272"/>
      <c r="P93" s="272"/>
      <c r="Q93" s="272"/>
      <c r="R93" s="272"/>
      <c r="S93" s="272"/>
      <c r="T93" s="272"/>
      <c r="U93" s="272"/>
      <c r="V93" s="272"/>
      <c r="W93" s="272"/>
      <c r="X93" s="272"/>
      <c r="Y93" s="272"/>
      <c r="Z93" s="272"/>
    </row>
    <row r="94" spans="1:26" ht="15.75" customHeight="1">
      <c r="A94" s="368">
        <v>2</v>
      </c>
      <c r="B94" s="369">
        <v>2</v>
      </c>
      <c r="C94" s="369">
        <v>4</v>
      </c>
      <c r="D94" s="369">
        <v>1</v>
      </c>
      <c r="E94" s="369" t="s">
        <v>517</v>
      </c>
      <c r="F94" s="370" t="s">
        <v>582</v>
      </c>
      <c r="G94" s="371"/>
      <c r="H94" s="341"/>
      <c r="I94" s="341"/>
      <c r="J94" s="341">
        <f>SUBTOTAL(9,G94:I94)</f>
        <v>0</v>
      </c>
      <c r="K94" s="342" t="str">
        <f>IFERROR(J94/$J$18*100,"0.00")</f>
        <v>0.00</v>
      </c>
      <c r="L94" s="272"/>
      <c r="M94" s="272"/>
      <c r="N94" s="272"/>
      <c r="O94" s="272"/>
      <c r="P94" s="272"/>
      <c r="Q94" s="272"/>
      <c r="R94" s="272"/>
      <c r="S94" s="272"/>
      <c r="T94" s="272"/>
      <c r="U94" s="272"/>
      <c r="V94" s="272"/>
      <c r="W94" s="272"/>
      <c r="X94" s="272"/>
      <c r="Y94" s="272"/>
      <c r="Z94" s="272"/>
    </row>
    <row r="95" spans="1:26" ht="15.75" customHeight="1">
      <c r="A95" s="364">
        <v>2</v>
      </c>
      <c r="B95" s="365">
        <v>2</v>
      </c>
      <c r="C95" s="365">
        <v>4</v>
      </c>
      <c r="D95" s="365">
        <v>2</v>
      </c>
      <c r="E95" s="365"/>
      <c r="F95" s="366" t="s">
        <v>583</v>
      </c>
      <c r="G95" s="367">
        <f t="shared" ref="G95:K95" si="46">G96</f>
        <v>0</v>
      </c>
      <c r="H95" s="367">
        <f t="shared" si="46"/>
        <v>0</v>
      </c>
      <c r="I95" s="367">
        <f t="shared" si="46"/>
        <v>0</v>
      </c>
      <c r="J95" s="367">
        <f t="shared" si="46"/>
        <v>0</v>
      </c>
      <c r="K95" s="338" t="str">
        <f t="shared" si="46"/>
        <v>0.00</v>
      </c>
      <c r="L95" s="272"/>
      <c r="M95" s="272"/>
      <c r="N95" s="272"/>
      <c r="O95" s="272"/>
      <c r="P95" s="272"/>
      <c r="Q95" s="272"/>
      <c r="R95" s="272"/>
      <c r="S95" s="272"/>
      <c r="T95" s="272"/>
      <c r="U95" s="272"/>
      <c r="V95" s="272"/>
      <c r="W95" s="272"/>
      <c r="X95" s="272"/>
      <c r="Y95" s="272"/>
      <c r="Z95" s="272"/>
    </row>
    <row r="96" spans="1:26" ht="15.75" customHeight="1">
      <c r="A96" s="368">
        <v>2</v>
      </c>
      <c r="B96" s="369">
        <v>2</v>
      </c>
      <c r="C96" s="369">
        <v>4</v>
      </c>
      <c r="D96" s="369">
        <v>2</v>
      </c>
      <c r="E96" s="369" t="s">
        <v>517</v>
      </c>
      <c r="F96" s="370" t="s">
        <v>583</v>
      </c>
      <c r="G96" s="371"/>
      <c r="H96" s="341"/>
      <c r="I96" s="341"/>
      <c r="J96" s="341">
        <f>SUBTOTAL(9,G96:I96)</f>
        <v>0</v>
      </c>
      <c r="K96" s="342" t="str">
        <f>IFERROR(J96/$J$18*100,"0.00")</f>
        <v>0.00</v>
      </c>
      <c r="L96" s="272"/>
      <c r="M96" s="272"/>
      <c r="N96" s="272"/>
      <c r="O96" s="272"/>
      <c r="P96" s="272"/>
      <c r="Q96" s="272"/>
      <c r="R96" s="272"/>
      <c r="S96" s="272"/>
      <c r="T96" s="272"/>
      <c r="U96" s="272"/>
      <c r="V96" s="272"/>
      <c r="W96" s="272"/>
      <c r="X96" s="272"/>
      <c r="Y96" s="272"/>
      <c r="Z96" s="272"/>
    </row>
    <row r="97" spans="1:26" ht="15.75" customHeight="1">
      <c r="A97" s="364">
        <v>2</v>
      </c>
      <c r="B97" s="365">
        <v>2</v>
      </c>
      <c r="C97" s="365">
        <v>4</v>
      </c>
      <c r="D97" s="365">
        <v>4</v>
      </c>
      <c r="E97" s="365"/>
      <c r="F97" s="366" t="s">
        <v>584</v>
      </c>
      <c r="G97" s="367">
        <f t="shared" ref="G97:K97" si="47">G98</f>
        <v>0</v>
      </c>
      <c r="H97" s="367">
        <f t="shared" si="47"/>
        <v>0</v>
      </c>
      <c r="I97" s="367">
        <f t="shared" si="47"/>
        <v>0</v>
      </c>
      <c r="J97" s="367">
        <f t="shared" si="47"/>
        <v>0</v>
      </c>
      <c r="K97" s="338" t="str">
        <f t="shared" si="47"/>
        <v>0.00</v>
      </c>
      <c r="L97" s="272"/>
      <c r="M97" s="272"/>
      <c r="N97" s="272"/>
      <c r="O97" s="272"/>
      <c r="P97" s="272"/>
      <c r="Q97" s="272"/>
      <c r="R97" s="272"/>
      <c r="S97" s="272"/>
      <c r="T97" s="272"/>
      <c r="U97" s="272"/>
      <c r="V97" s="272"/>
      <c r="W97" s="272"/>
      <c r="X97" s="272"/>
      <c r="Y97" s="272"/>
      <c r="Z97" s="272"/>
    </row>
    <row r="98" spans="1:26" ht="15.75" customHeight="1">
      <c r="A98" s="368">
        <v>2</v>
      </c>
      <c r="B98" s="369">
        <v>2</v>
      </c>
      <c r="C98" s="369">
        <v>4</v>
      </c>
      <c r="D98" s="369">
        <v>4</v>
      </c>
      <c r="E98" s="369" t="s">
        <v>517</v>
      </c>
      <c r="F98" s="370" t="s">
        <v>584</v>
      </c>
      <c r="G98" s="371"/>
      <c r="H98" s="341"/>
      <c r="I98" s="341"/>
      <c r="J98" s="341">
        <f>SUBTOTAL(9,G98:I98)</f>
        <v>0</v>
      </c>
      <c r="K98" s="338" t="str">
        <f>IFERROR(J98/$J$18*100,"0.00")</f>
        <v>0.00</v>
      </c>
      <c r="L98" s="272"/>
      <c r="M98" s="272"/>
      <c r="N98" s="272"/>
      <c r="O98" s="272"/>
      <c r="P98" s="272"/>
      <c r="Q98" s="272"/>
      <c r="R98" s="272"/>
      <c r="S98" s="272"/>
      <c r="T98" s="272"/>
      <c r="U98" s="272"/>
      <c r="V98" s="272"/>
      <c r="W98" s="272"/>
      <c r="X98" s="272"/>
      <c r="Y98" s="272"/>
      <c r="Z98" s="272"/>
    </row>
    <row r="99" spans="1:26" ht="15.75" customHeight="1">
      <c r="A99" s="360">
        <v>2</v>
      </c>
      <c r="B99" s="361">
        <v>2</v>
      </c>
      <c r="C99" s="361">
        <v>5</v>
      </c>
      <c r="D99" s="361"/>
      <c r="E99" s="361"/>
      <c r="F99" s="362" t="s">
        <v>585</v>
      </c>
      <c r="G99" s="363">
        <f t="shared" ref="G99:K99" si="48">+G100+G102+G104+G110+G112</f>
        <v>0</v>
      </c>
      <c r="H99" s="363">
        <f t="shared" si="48"/>
        <v>0</v>
      </c>
      <c r="I99" s="363">
        <f t="shared" si="48"/>
        <v>0</v>
      </c>
      <c r="J99" s="363">
        <f t="shared" si="48"/>
        <v>0</v>
      </c>
      <c r="K99" s="363">
        <f t="shared" si="48"/>
        <v>0</v>
      </c>
      <c r="L99" s="272"/>
      <c r="M99" s="272"/>
      <c r="N99" s="272"/>
      <c r="O99" s="272"/>
      <c r="P99" s="272"/>
      <c r="Q99" s="272"/>
      <c r="R99" s="272"/>
      <c r="S99" s="272"/>
      <c r="T99" s="272"/>
      <c r="U99" s="272"/>
      <c r="V99" s="272"/>
      <c r="W99" s="272"/>
      <c r="X99" s="272"/>
      <c r="Y99" s="272"/>
      <c r="Z99" s="272"/>
    </row>
    <row r="100" spans="1:26" ht="15.75" customHeight="1">
      <c r="A100" s="364">
        <v>2</v>
      </c>
      <c r="B100" s="365">
        <v>2</v>
      </c>
      <c r="C100" s="365">
        <v>5</v>
      </c>
      <c r="D100" s="365">
        <v>1</v>
      </c>
      <c r="E100" s="365"/>
      <c r="F100" s="366" t="s">
        <v>586</v>
      </c>
      <c r="G100" s="367">
        <f t="shared" ref="G100:K100" si="49">G101</f>
        <v>0</v>
      </c>
      <c r="H100" s="367">
        <f t="shared" si="49"/>
        <v>0</v>
      </c>
      <c r="I100" s="367">
        <f t="shared" si="49"/>
        <v>0</v>
      </c>
      <c r="J100" s="367">
        <f t="shared" si="49"/>
        <v>0</v>
      </c>
      <c r="K100" s="338" t="str">
        <f t="shared" si="49"/>
        <v>0.00</v>
      </c>
      <c r="L100" s="272"/>
      <c r="M100" s="272"/>
      <c r="N100" s="272"/>
      <c r="O100" s="272"/>
      <c r="P100" s="272"/>
      <c r="Q100" s="272"/>
      <c r="R100" s="272"/>
      <c r="S100" s="272"/>
      <c r="T100" s="272"/>
      <c r="U100" s="272"/>
      <c r="V100" s="272"/>
      <c r="W100" s="272"/>
      <c r="X100" s="272"/>
      <c r="Y100" s="272"/>
      <c r="Z100" s="272"/>
    </row>
    <row r="101" spans="1:26" ht="15.75" customHeight="1">
      <c r="A101" s="368">
        <v>2</v>
      </c>
      <c r="B101" s="369">
        <v>2</v>
      </c>
      <c r="C101" s="369">
        <v>5</v>
      </c>
      <c r="D101" s="369">
        <v>1</v>
      </c>
      <c r="E101" s="369" t="s">
        <v>517</v>
      </c>
      <c r="F101" s="370" t="s">
        <v>586</v>
      </c>
      <c r="G101" s="371"/>
      <c r="H101" s="337"/>
      <c r="I101" s="337"/>
      <c r="J101" s="341">
        <f>SUBTOTAL(9,G101:I101)</f>
        <v>0</v>
      </c>
      <c r="K101" s="342" t="str">
        <f>IFERROR(J101/$J$18*100,"0.00")</f>
        <v>0.00</v>
      </c>
      <c r="L101" s="272"/>
      <c r="M101" s="272"/>
      <c r="N101" s="272"/>
      <c r="O101" s="272"/>
      <c r="P101" s="272"/>
      <c r="Q101" s="272"/>
      <c r="R101" s="272"/>
      <c r="S101" s="272"/>
      <c r="T101" s="272"/>
      <c r="U101" s="272"/>
      <c r="V101" s="272"/>
      <c r="W101" s="272"/>
      <c r="X101" s="272"/>
      <c r="Y101" s="272"/>
      <c r="Z101" s="272"/>
    </row>
    <row r="102" spans="1:26" ht="15.75" customHeight="1">
      <c r="A102" s="364">
        <v>2</v>
      </c>
      <c r="B102" s="365">
        <v>2</v>
      </c>
      <c r="C102" s="365">
        <v>5</v>
      </c>
      <c r="D102" s="365">
        <v>2</v>
      </c>
      <c r="E102" s="365"/>
      <c r="F102" s="366" t="s">
        <v>587</v>
      </c>
      <c r="G102" s="367">
        <f t="shared" ref="G102:K102" si="50">G103</f>
        <v>0</v>
      </c>
      <c r="H102" s="367">
        <f t="shared" si="50"/>
        <v>0</v>
      </c>
      <c r="I102" s="367">
        <f t="shared" si="50"/>
        <v>0</v>
      </c>
      <c r="J102" s="367">
        <f t="shared" si="50"/>
        <v>0</v>
      </c>
      <c r="K102" s="338" t="str">
        <f t="shared" si="50"/>
        <v>0.00</v>
      </c>
      <c r="L102" s="272"/>
      <c r="M102" s="272"/>
      <c r="N102" s="272"/>
      <c r="O102" s="272"/>
      <c r="P102" s="272"/>
      <c r="Q102" s="272"/>
      <c r="R102" s="272"/>
      <c r="S102" s="272"/>
      <c r="T102" s="272"/>
      <c r="U102" s="272"/>
      <c r="V102" s="272"/>
      <c r="W102" s="272"/>
      <c r="X102" s="272"/>
      <c r="Y102" s="272"/>
      <c r="Z102" s="272"/>
    </row>
    <row r="103" spans="1:26" ht="15.75" customHeight="1">
      <c r="A103" s="368">
        <v>2</v>
      </c>
      <c r="B103" s="369">
        <v>2</v>
      </c>
      <c r="C103" s="369">
        <v>5</v>
      </c>
      <c r="D103" s="369">
        <v>2</v>
      </c>
      <c r="E103" s="369" t="s">
        <v>517</v>
      </c>
      <c r="F103" s="370" t="s">
        <v>587</v>
      </c>
      <c r="G103" s="371"/>
      <c r="H103" s="341"/>
      <c r="I103" s="341"/>
      <c r="J103" s="341">
        <f>SUBTOTAL(9,G103:I103)</f>
        <v>0</v>
      </c>
      <c r="K103" s="342" t="str">
        <f>IFERROR(J103/$J$18*100,"0.00")</f>
        <v>0.00</v>
      </c>
      <c r="L103" s="272"/>
      <c r="M103" s="272"/>
      <c r="N103" s="272"/>
      <c r="O103" s="272"/>
      <c r="P103" s="272"/>
      <c r="Q103" s="272"/>
      <c r="R103" s="272"/>
      <c r="S103" s="272"/>
      <c r="T103" s="272"/>
      <c r="U103" s="272"/>
      <c r="V103" s="272"/>
      <c r="W103" s="272"/>
      <c r="X103" s="272"/>
      <c r="Y103" s="272"/>
      <c r="Z103" s="272"/>
    </row>
    <row r="104" spans="1:26" ht="15.75" customHeight="1">
      <c r="A104" s="364">
        <v>2</v>
      </c>
      <c r="B104" s="365">
        <v>2</v>
      </c>
      <c r="C104" s="365">
        <v>5</v>
      </c>
      <c r="D104" s="365">
        <v>3</v>
      </c>
      <c r="E104" s="365"/>
      <c r="F104" s="366" t="s">
        <v>588</v>
      </c>
      <c r="G104" s="367">
        <f t="shared" ref="G104:K104" si="51">SUM(G105:G109)</f>
        <v>0</v>
      </c>
      <c r="H104" s="367">
        <f t="shared" si="51"/>
        <v>0</v>
      </c>
      <c r="I104" s="367">
        <f t="shared" si="51"/>
        <v>0</v>
      </c>
      <c r="J104" s="367">
        <f t="shared" si="51"/>
        <v>0</v>
      </c>
      <c r="K104" s="338">
        <f t="shared" si="51"/>
        <v>0</v>
      </c>
      <c r="L104" s="272"/>
      <c r="M104" s="272"/>
      <c r="N104" s="272"/>
      <c r="O104" s="272"/>
      <c r="P104" s="272"/>
      <c r="Q104" s="272"/>
      <c r="R104" s="272"/>
      <c r="S104" s="272"/>
      <c r="T104" s="272"/>
      <c r="U104" s="272"/>
      <c r="V104" s="272"/>
      <c r="W104" s="272"/>
      <c r="X104" s="272"/>
      <c r="Y104" s="272"/>
      <c r="Z104" s="272"/>
    </row>
    <row r="105" spans="1:26" ht="15.75" customHeight="1">
      <c r="A105" s="368">
        <v>2</v>
      </c>
      <c r="B105" s="369">
        <v>2</v>
      </c>
      <c r="C105" s="369">
        <v>5</v>
      </c>
      <c r="D105" s="369">
        <v>3</v>
      </c>
      <c r="E105" s="369" t="s">
        <v>517</v>
      </c>
      <c r="F105" s="370" t="s">
        <v>589</v>
      </c>
      <c r="G105" s="371"/>
      <c r="H105" s="371"/>
      <c r="I105" s="371"/>
      <c r="J105" s="371">
        <f t="shared" ref="J105:J109" si="52">SUBTOTAL(9,G105:I105)</f>
        <v>0</v>
      </c>
      <c r="K105" s="342" t="str">
        <f t="shared" ref="K105:K109" si="53">IFERROR(J105/$J$18*100,"0.00")</f>
        <v>0.00</v>
      </c>
      <c r="L105" s="272"/>
      <c r="M105" s="272"/>
      <c r="N105" s="272"/>
      <c r="O105" s="272"/>
      <c r="P105" s="272"/>
      <c r="Q105" s="272"/>
      <c r="R105" s="272"/>
      <c r="S105" s="272"/>
      <c r="T105" s="272"/>
      <c r="U105" s="272"/>
      <c r="V105" s="272"/>
      <c r="W105" s="272"/>
      <c r="X105" s="272"/>
      <c r="Y105" s="272"/>
      <c r="Z105" s="272"/>
    </row>
    <row r="106" spans="1:26" ht="15.75" customHeight="1">
      <c r="A106" s="368">
        <v>2</v>
      </c>
      <c r="B106" s="369">
        <v>2</v>
      </c>
      <c r="C106" s="369">
        <v>5</v>
      </c>
      <c r="D106" s="369">
        <v>3</v>
      </c>
      <c r="E106" s="369" t="s">
        <v>519</v>
      </c>
      <c r="F106" s="370" t="s">
        <v>590</v>
      </c>
      <c r="G106" s="371"/>
      <c r="H106" s="371"/>
      <c r="I106" s="371"/>
      <c r="J106" s="371">
        <f t="shared" si="52"/>
        <v>0</v>
      </c>
      <c r="K106" s="342" t="str">
        <f t="shared" si="53"/>
        <v>0.00</v>
      </c>
      <c r="L106" s="272"/>
      <c r="M106" s="272"/>
      <c r="N106" s="272"/>
      <c r="O106" s="272"/>
      <c r="P106" s="272"/>
      <c r="Q106" s="272"/>
      <c r="R106" s="272"/>
      <c r="S106" s="272"/>
      <c r="T106" s="272"/>
      <c r="U106" s="272"/>
      <c r="V106" s="272"/>
      <c r="W106" s="272"/>
      <c r="X106" s="272"/>
      <c r="Y106" s="272"/>
      <c r="Z106" s="272"/>
    </row>
    <row r="107" spans="1:26" ht="15.75" customHeight="1">
      <c r="A107" s="368">
        <v>2</v>
      </c>
      <c r="B107" s="369">
        <v>2</v>
      </c>
      <c r="C107" s="369">
        <v>5</v>
      </c>
      <c r="D107" s="369">
        <v>3</v>
      </c>
      <c r="E107" s="369" t="s">
        <v>526</v>
      </c>
      <c r="F107" s="370" t="s">
        <v>591</v>
      </c>
      <c r="G107" s="371"/>
      <c r="H107" s="371"/>
      <c r="I107" s="371"/>
      <c r="J107" s="371">
        <f t="shared" si="52"/>
        <v>0</v>
      </c>
      <c r="K107" s="342" t="str">
        <f t="shared" si="53"/>
        <v>0.00</v>
      </c>
      <c r="L107" s="272"/>
      <c r="M107" s="272"/>
      <c r="N107" s="272"/>
      <c r="O107" s="272"/>
      <c r="P107" s="272"/>
      <c r="Q107" s="272"/>
      <c r="R107" s="272"/>
      <c r="S107" s="272"/>
      <c r="T107" s="272"/>
      <c r="U107" s="272"/>
      <c r="V107" s="272"/>
      <c r="W107" s="272"/>
      <c r="X107" s="272"/>
      <c r="Y107" s="272"/>
      <c r="Z107" s="272"/>
    </row>
    <row r="108" spans="1:26" ht="15.75" customHeight="1">
      <c r="A108" s="368">
        <v>2</v>
      </c>
      <c r="B108" s="369">
        <v>2</v>
      </c>
      <c r="C108" s="369">
        <v>5</v>
      </c>
      <c r="D108" s="369">
        <v>3</v>
      </c>
      <c r="E108" s="369" t="s">
        <v>541</v>
      </c>
      <c r="F108" s="370" t="s">
        <v>592</v>
      </c>
      <c r="G108" s="371"/>
      <c r="H108" s="371"/>
      <c r="I108" s="371"/>
      <c r="J108" s="371">
        <f t="shared" si="52"/>
        <v>0</v>
      </c>
      <c r="K108" s="342" t="str">
        <f t="shared" si="53"/>
        <v>0.00</v>
      </c>
      <c r="L108" s="272"/>
      <c r="M108" s="272"/>
      <c r="N108" s="272"/>
      <c r="O108" s="272"/>
      <c r="P108" s="272"/>
      <c r="Q108" s="272"/>
      <c r="R108" s="272"/>
      <c r="S108" s="272"/>
      <c r="T108" s="272"/>
      <c r="U108" s="272"/>
      <c r="V108" s="272"/>
      <c r="W108" s="272"/>
      <c r="X108" s="272"/>
      <c r="Y108" s="272"/>
      <c r="Z108" s="272"/>
    </row>
    <row r="109" spans="1:26" ht="15.75" customHeight="1">
      <c r="A109" s="368">
        <v>2</v>
      </c>
      <c r="B109" s="369">
        <v>2</v>
      </c>
      <c r="C109" s="369">
        <v>5</v>
      </c>
      <c r="D109" s="369">
        <v>3</v>
      </c>
      <c r="E109" s="369" t="s">
        <v>521</v>
      </c>
      <c r="F109" s="370" t="s">
        <v>593</v>
      </c>
      <c r="G109" s="371"/>
      <c r="H109" s="371"/>
      <c r="I109" s="371"/>
      <c r="J109" s="371">
        <f t="shared" si="52"/>
        <v>0</v>
      </c>
      <c r="K109" s="342" t="str">
        <f t="shared" si="53"/>
        <v>0.00</v>
      </c>
      <c r="L109" s="272"/>
      <c r="M109" s="272"/>
      <c r="N109" s="272"/>
      <c r="O109" s="272"/>
      <c r="P109" s="272"/>
      <c r="Q109" s="272"/>
      <c r="R109" s="272"/>
      <c r="S109" s="272"/>
      <c r="T109" s="272"/>
      <c r="U109" s="272"/>
      <c r="V109" s="272"/>
      <c r="W109" s="272"/>
      <c r="X109" s="272"/>
      <c r="Y109" s="272"/>
      <c r="Z109" s="272"/>
    </row>
    <row r="110" spans="1:26" ht="15.75" customHeight="1">
      <c r="A110" s="364">
        <v>2</v>
      </c>
      <c r="B110" s="365">
        <v>2</v>
      </c>
      <c r="C110" s="365">
        <v>5</v>
      </c>
      <c r="D110" s="365">
        <v>4</v>
      </c>
      <c r="E110" s="365"/>
      <c r="F110" s="366" t="s">
        <v>594</v>
      </c>
      <c r="G110" s="367">
        <f t="shared" ref="G110:K110" si="54">G111</f>
        <v>0</v>
      </c>
      <c r="H110" s="367">
        <f t="shared" si="54"/>
        <v>0</v>
      </c>
      <c r="I110" s="367">
        <f t="shared" si="54"/>
        <v>0</v>
      </c>
      <c r="J110" s="367">
        <f t="shared" si="54"/>
        <v>0</v>
      </c>
      <c r="K110" s="338" t="str">
        <f t="shared" si="54"/>
        <v>0.00</v>
      </c>
      <c r="L110" s="272"/>
      <c r="M110" s="272"/>
      <c r="N110" s="272"/>
      <c r="O110" s="272"/>
      <c r="P110" s="272"/>
      <c r="Q110" s="272"/>
      <c r="R110" s="272"/>
      <c r="S110" s="272"/>
      <c r="T110" s="272"/>
      <c r="U110" s="272"/>
      <c r="V110" s="272"/>
      <c r="W110" s="272"/>
      <c r="X110" s="272"/>
      <c r="Y110" s="272"/>
      <c r="Z110" s="272"/>
    </row>
    <row r="111" spans="1:26" ht="15.75" customHeight="1">
      <c r="A111" s="368">
        <v>2</v>
      </c>
      <c r="B111" s="369">
        <v>2</v>
      </c>
      <c r="C111" s="369">
        <v>5</v>
      </c>
      <c r="D111" s="369">
        <v>4</v>
      </c>
      <c r="E111" s="369" t="s">
        <v>517</v>
      </c>
      <c r="F111" s="370" t="s">
        <v>594</v>
      </c>
      <c r="G111" s="371"/>
      <c r="H111" s="371"/>
      <c r="I111" s="371"/>
      <c r="J111" s="371">
        <f>SUBTOTAL(9,G111:I111)</f>
        <v>0</v>
      </c>
      <c r="K111" s="342" t="str">
        <f t="shared" ref="K111:K113" si="55">IFERROR(J111/$J$18*100,"0.00")</f>
        <v>0.00</v>
      </c>
      <c r="L111" s="272"/>
      <c r="M111" s="272"/>
      <c r="N111" s="272"/>
      <c r="O111" s="272"/>
      <c r="P111" s="272"/>
      <c r="Q111" s="272"/>
      <c r="R111" s="272"/>
      <c r="S111" s="272"/>
      <c r="T111" s="272"/>
      <c r="U111" s="272"/>
      <c r="V111" s="272"/>
      <c r="W111" s="272"/>
      <c r="X111" s="272"/>
      <c r="Y111" s="272"/>
      <c r="Z111" s="272"/>
    </row>
    <row r="112" spans="1:26" ht="15.75" customHeight="1">
      <c r="A112" s="364">
        <v>2</v>
      </c>
      <c r="B112" s="365">
        <v>2</v>
      </c>
      <c r="C112" s="365">
        <v>5</v>
      </c>
      <c r="D112" s="365">
        <v>8</v>
      </c>
      <c r="E112" s="365"/>
      <c r="F112" s="366" t="s">
        <v>595</v>
      </c>
      <c r="G112" s="367">
        <f t="shared" ref="G112:J112" si="56">G113</f>
        <v>0</v>
      </c>
      <c r="H112" s="337">
        <f t="shared" si="56"/>
        <v>0</v>
      </c>
      <c r="I112" s="337">
        <f t="shared" si="56"/>
        <v>0</v>
      </c>
      <c r="J112" s="337">
        <f t="shared" si="56"/>
        <v>0</v>
      </c>
      <c r="K112" s="342" t="str">
        <f t="shared" si="55"/>
        <v>0.00</v>
      </c>
      <c r="L112" s="272"/>
      <c r="M112" s="272"/>
      <c r="N112" s="272"/>
      <c r="O112" s="272"/>
      <c r="P112" s="272"/>
      <c r="Q112" s="272"/>
      <c r="R112" s="272"/>
      <c r="S112" s="272"/>
      <c r="T112" s="272"/>
      <c r="U112" s="272"/>
      <c r="V112" s="272"/>
      <c r="W112" s="272"/>
      <c r="X112" s="272"/>
      <c r="Y112" s="272"/>
      <c r="Z112" s="272"/>
    </row>
    <row r="113" spans="1:26" ht="15.75" customHeight="1">
      <c r="A113" s="368">
        <v>2</v>
      </c>
      <c r="B113" s="369">
        <v>2</v>
      </c>
      <c r="C113" s="369">
        <v>5</v>
      </c>
      <c r="D113" s="369">
        <v>8</v>
      </c>
      <c r="E113" s="369" t="s">
        <v>517</v>
      </c>
      <c r="F113" s="370" t="s">
        <v>595</v>
      </c>
      <c r="G113" s="371"/>
      <c r="H113" s="341"/>
      <c r="I113" s="341"/>
      <c r="J113" s="341">
        <f>SUBTOTAL(9,G113:I113)</f>
        <v>0</v>
      </c>
      <c r="K113" s="342" t="str">
        <f t="shared" si="55"/>
        <v>0.00</v>
      </c>
      <c r="L113" s="272"/>
      <c r="M113" s="272"/>
      <c r="N113" s="272"/>
      <c r="O113" s="272"/>
      <c r="P113" s="272"/>
      <c r="Q113" s="272"/>
      <c r="R113" s="272"/>
      <c r="S113" s="272"/>
      <c r="T113" s="272"/>
      <c r="U113" s="272"/>
      <c r="V113" s="272"/>
      <c r="W113" s="272"/>
      <c r="X113" s="272"/>
      <c r="Y113" s="272"/>
      <c r="Z113" s="272"/>
    </row>
    <row r="114" spans="1:26" ht="15.75" customHeight="1">
      <c r="A114" s="364">
        <v>2</v>
      </c>
      <c r="B114" s="365">
        <v>2</v>
      </c>
      <c r="C114" s="365">
        <v>5</v>
      </c>
      <c r="D114" s="365">
        <v>9</v>
      </c>
      <c r="E114" s="365"/>
      <c r="F114" s="366" t="s">
        <v>761</v>
      </c>
      <c r="G114" s="367">
        <f t="shared" ref="G114:K114" si="57">+G115</f>
        <v>0</v>
      </c>
      <c r="H114" s="367">
        <f t="shared" si="57"/>
        <v>0</v>
      </c>
      <c r="I114" s="367">
        <f t="shared" si="57"/>
        <v>0</v>
      </c>
      <c r="J114" s="367">
        <f t="shared" si="57"/>
        <v>0</v>
      </c>
      <c r="K114" s="338" t="str">
        <f t="shared" si="57"/>
        <v>0.00</v>
      </c>
      <c r="L114" s="272"/>
      <c r="M114" s="272"/>
      <c r="N114" s="272"/>
      <c r="O114" s="272"/>
      <c r="P114" s="272"/>
      <c r="Q114" s="272"/>
      <c r="R114" s="272"/>
      <c r="S114" s="272"/>
      <c r="T114" s="272"/>
      <c r="U114" s="272"/>
      <c r="V114" s="272"/>
      <c r="W114" s="272"/>
      <c r="X114" s="272"/>
      <c r="Y114" s="272"/>
      <c r="Z114" s="272"/>
    </row>
    <row r="115" spans="1:26" ht="15.75" customHeight="1">
      <c r="A115" s="368">
        <v>2</v>
      </c>
      <c r="B115" s="369">
        <v>2</v>
      </c>
      <c r="C115" s="369">
        <v>5</v>
      </c>
      <c r="D115" s="369">
        <v>9</v>
      </c>
      <c r="E115" s="369" t="s">
        <v>517</v>
      </c>
      <c r="F115" s="370" t="s">
        <v>597</v>
      </c>
      <c r="G115" s="371"/>
      <c r="H115" s="341"/>
      <c r="I115" s="341"/>
      <c r="J115" s="341">
        <f>SUBTOTAL(9,G115:I115)</f>
        <v>0</v>
      </c>
      <c r="K115" s="342" t="str">
        <f>IFERROR(J115/$J$18*100,"0.00")</f>
        <v>0.00</v>
      </c>
      <c r="L115" s="272"/>
      <c r="M115" s="272"/>
      <c r="N115" s="272"/>
      <c r="O115" s="272"/>
      <c r="P115" s="272"/>
      <c r="Q115" s="272"/>
      <c r="R115" s="272"/>
      <c r="S115" s="272"/>
      <c r="T115" s="272"/>
      <c r="U115" s="272"/>
      <c r="V115" s="272"/>
      <c r="W115" s="272"/>
      <c r="X115" s="272"/>
      <c r="Y115" s="272"/>
      <c r="Z115" s="272"/>
    </row>
    <row r="116" spans="1:26" ht="15.75" customHeight="1">
      <c r="A116" s="360">
        <v>2</v>
      </c>
      <c r="B116" s="361">
        <v>2</v>
      </c>
      <c r="C116" s="361">
        <v>6</v>
      </c>
      <c r="D116" s="361"/>
      <c r="E116" s="361"/>
      <c r="F116" s="362" t="s">
        <v>598</v>
      </c>
      <c r="G116" s="363">
        <f t="shared" ref="G116:K116" si="58">+G117+G119+G121+G123</f>
        <v>0</v>
      </c>
      <c r="H116" s="334">
        <f t="shared" si="58"/>
        <v>0</v>
      </c>
      <c r="I116" s="334">
        <f t="shared" si="58"/>
        <v>0</v>
      </c>
      <c r="J116" s="334">
        <f t="shared" si="58"/>
        <v>0</v>
      </c>
      <c r="K116" s="334">
        <f t="shared" si="58"/>
        <v>0</v>
      </c>
      <c r="L116" s="272"/>
      <c r="M116" s="272"/>
      <c r="N116" s="272"/>
      <c r="O116" s="272"/>
      <c r="P116" s="272"/>
      <c r="Q116" s="272"/>
      <c r="R116" s="272"/>
      <c r="S116" s="272"/>
      <c r="T116" s="272"/>
      <c r="U116" s="272"/>
      <c r="V116" s="272"/>
      <c r="W116" s="272"/>
      <c r="X116" s="272"/>
      <c r="Y116" s="272"/>
      <c r="Z116" s="272"/>
    </row>
    <row r="117" spans="1:26" ht="15.75" customHeight="1">
      <c r="A117" s="364">
        <v>2</v>
      </c>
      <c r="B117" s="365">
        <v>2</v>
      </c>
      <c r="C117" s="365">
        <v>6</v>
      </c>
      <c r="D117" s="365">
        <v>1</v>
      </c>
      <c r="E117" s="365"/>
      <c r="F117" s="366" t="s">
        <v>599</v>
      </c>
      <c r="G117" s="367">
        <f t="shared" ref="G117:K117" si="59">G118</f>
        <v>0</v>
      </c>
      <c r="H117" s="367">
        <f t="shared" si="59"/>
        <v>0</v>
      </c>
      <c r="I117" s="367">
        <f t="shared" si="59"/>
        <v>0</v>
      </c>
      <c r="J117" s="367">
        <f t="shared" si="59"/>
        <v>0</v>
      </c>
      <c r="K117" s="338" t="str">
        <f t="shared" si="59"/>
        <v>0.00</v>
      </c>
      <c r="L117" s="272"/>
      <c r="M117" s="272"/>
      <c r="N117" s="272"/>
      <c r="O117" s="272"/>
      <c r="P117" s="272"/>
      <c r="Q117" s="272"/>
      <c r="R117" s="272"/>
      <c r="S117" s="272"/>
      <c r="T117" s="272"/>
      <c r="U117" s="272"/>
      <c r="V117" s="272"/>
      <c r="W117" s="272"/>
      <c r="X117" s="272"/>
      <c r="Y117" s="272"/>
      <c r="Z117" s="272"/>
    </row>
    <row r="118" spans="1:26" ht="15.75" customHeight="1">
      <c r="A118" s="368">
        <v>2</v>
      </c>
      <c r="B118" s="369">
        <v>2</v>
      </c>
      <c r="C118" s="369">
        <v>6</v>
      </c>
      <c r="D118" s="369">
        <v>1</v>
      </c>
      <c r="E118" s="369" t="s">
        <v>517</v>
      </c>
      <c r="F118" s="370" t="s">
        <v>599</v>
      </c>
      <c r="G118" s="371"/>
      <c r="H118" s="341"/>
      <c r="I118" s="341"/>
      <c r="J118" s="341">
        <f>SUBTOTAL(9,G118:I118)</f>
        <v>0</v>
      </c>
      <c r="K118" s="342" t="str">
        <f>IFERROR(J118/$J$18*100,"0.00")</f>
        <v>0.00</v>
      </c>
      <c r="L118" s="272"/>
      <c r="M118" s="272"/>
      <c r="N118" s="272"/>
      <c r="O118" s="272"/>
      <c r="P118" s="272"/>
      <c r="Q118" s="272"/>
      <c r="R118" s="272"/>
      <c r="S118" s="272"/>
      <c r="T118" s="272"/>
      <c r="U118" s="272"/>
      <c r="V118" s="272"/>
      <c r="W118" s="272"/>
      <c r="X118" s="272"/>
      <c r="Y118" s="272"/>
      <c r="Z118" s="272"/>
    </row>
    <row r="119" spans="1:26" ht="15.75" customHeight="1">
      <c r="A119" s="364">
        <v>2</v>
      </c>
      <c r="B119" s="365">
        <v>2</v>
      </c>
      <c r="C119" s="365">
        <v>6</v>
      </c>
      <c r="D119" s="365">
        <v>2</v>
      </c>
      <c r="E119" s="365"/>
      <c r="F119" s="366" t="s">
        <v>600</v>
      </c>
      <c r="G119" s="367">
        <f t="shared" ref="G119:K119" si="60">G120</f>
        <v>0</v>
      </c>
      <c r="H119" s="367">
        <f t="shared" si="60"/>
        <v>0</v>
      </c>
      <c r="I119" s="367">
        <f t="shared" si="60"/>
        <v>0</v>
      </c>
      <c r="J119" s="367">
        <f t="shared" si="60"/>
        <v>0</v>
      </c>
      <c r="K119" s="338" t="str">
        <f t="shared" si="60"/>
        <v>0.00</v>
      </c>
      <c r="L119" s="272"/>
      <c r="M119" s="272"/>
      <c r="N119" s="272"/>
      <c r="O119" s="272"/>
      <c r="P119" s="272"/>
      <c r="Q119" s="272"/>
      <c r="R119" s="272"/>
      <c r="S119" s="272"/>
      <c r="T119" s="272"/>
      <c r="U119" s="272"/>
      <c r="V119" s="272"/>
      <c r="W119" s="272"/>
      <c r="X119" s="272"/>
      <c r="Y119" s="272"/>
      <c r="Z119" s="272"/>
    </row>
    <row r="120" spans="1:26" ht="15.75" customHeight="1">
      <c r="A120" s="368">
        <v>2</v>
      </c>
      <c r="B120" s="369">
        <v>2</v>
      </c>
      <c r="C120" s="369">
        <v>6</v>
      </c>
      <c r="D120" s="369">
        <v>2</v>
      </c>
      <c r="E120" s="369" t="s">
        <v>517</v>
      </c>
      <c r="F120" s="370" t="s">
        <v>600</v>
      </c>
      <c r="G120" s="371"/>
      <c r="H120" s="341"/>
      <c r="I120" s="341"/>
      <c r="J120" s="341">
        <f>SUBTOTAL(9,G120:I120)</f>
        <v>0</v>
      </c>
      <c r="K120" s="342" t="str">
        <f>IFERROR(J120/$J$18*100,"0.00")</f>
        <v>0.00</v>
      </c>
      <c r="L120" s="272"/>
      <c r="M120" s="272"/>
      <c r="N120" s="272"/>
      <c r="O120" s="272"/>
      <c r="P120" s="272"/>
      <c r="Q120" s="272"/>
      <c r="R120" s="272"/>
      <c r="S120" s="272"/>
      <c r="T120" s="272"/>
      <c r="U120" s="272"/>
      <c r="V120" s="272"/>
      <c r="W120" s="272"/>
      <c r="X120" s="272"/>
      <c r="Y120" s="272"/>
      <c r="Z120" s="272"/>
    </row>
    <row r="121" spans="1:26" ht="15.75" customHeight="1">
      <c r="A121" s="364">
        <v>2</v>
      </c>
      <c r="B121" s="365">
        <v>2</v>
      </c>
      <c r="C121" s="365">
        <v>6</v>
      </c>
      <c r="D121" s="365">
        <v>3</v>
      </c>
      <c r="E121" s="365"/>
      <c r="F121" s="366" t="s">
        <v>601</v>
      </c>
      <c r="G121" s="367">
        <f t="shared" ref="G121:K121" si="61">G122</f>
        <v>0</v>
      </c>
      <c r="H121" s="367">
        <f t="shared" si="61"/>
        <v>0</v>
      </c>
      <c r="I121" s="367">
        <f t="shared" si="61"/>
        <v>0</v>
      </c>
      <c r="J121" s="367">
        <f t="shared" si="61"/>
        <v>0</v>
      </c>
      <c r="K121" s="338" t="str">
        <f t="shared" si="61"/>
        <v>0.00</v>
      </c>
      <c r="L121" s="272"/>
      <c r="M121" s="272"/>
      <c r="N121" s="272"/>
      <c r="O121" s="272"/>
      <c r="P121" s="272"/>
      <c r="Q121" s="272"/>
      <c r="R121" s="272"/>
      <c r="S121" s="272"/>
      <c r="T121" s="272"/>
      <c r="U121" s="272"/>
      <c r="V121" s="272"/>
      <c r="W121" s="272"/>
      <c r="X121" s="272"/>
      <c r="Y121" s="272"/>
      <c r="Z121" s="272"/>
    </row>
    <row r="122" spans="1:26" ht="15.75" customHeight="1">
      <c r="A122" s="368">
        <v>2</v>
      </c>
      <c r="B122" s="369">
        <v>2</v>
      </c>
      <c r="C122" s="369">
        <v>6</v>
      </c>
      <c r="D122" s="369">
        <v>3</v>
      </c>
      <c r="E122" s="369" t="s">
        <v>517</v>
      </c>
      <c r="F122" s="370" t="s">
        <v>601</v>
      </c>
      <c r="G122" s="371"/>
      <c r="H122" s="341"/>
      <c r="I122" s="341"/>
      <c r="J122" s="341">
        <f>SUBTOTAL(9,G122:I122)</f>
        <v>0</v>
      </c>
      <c r="K122" s="342" t="str">
        <f>IFERROR(J122/$J$18*100,"0.00")</f>
        <v>0.00</v>
      </c>
      <c r="L122" s="272"/>
      <c r="M122" s="272"/>
      <c r="N122" s="272"/>
      <c r="O122" s="272"/>
      <c r="P122" s="272"/>
      <c r="Q122" s="272"/>
      <c r="R122" s="272"/>
      <c r="S122" s="272"/>
      <c r="T122" s="272"/>
      <c r="U122" s="272"/>
      <c r="V122" s="272"/>
      <c r="W122" s="272"/>
      <c r="X122" s="272"/>
      <c r="Y122" s="272"/>
      <c r="Z122" s="272"/>
    </row>
    <row r="123" spans="1:26" ht="15.75" customHeight="1">
      <c r="A123" s="364">
        <v>2</v>
      </c>
      <c r="B123" s="365">
        <v>2</v>
      </c>
      <c r="C123" s="365">
        <v>6</v>
      </c>
      <c r="D123" s="365">
        <v>9</v>
      </c>
      <c r="E123" s="365"/>
      <c r="F123" s="366" t="s">
        <v>602</v>
      </c>
      <c r="G123" s="367">
        <f t="shared" ref="G123:K123" si="62">+G124</f>
        <v>0</v>
      </c>
      <c r="H123" s="367">
        <f t="shared" si="62"/>
        <v>0</v>
      </c>
      <c r="I123" s="367">
        <f t="shared" si="62"/>
        <v>0</v>
      </c>
      <c r="J123" s="367">
        <f t="shared" si="62"/>
        <v>0</v>
      </c>
      <c r="K123" s="338" t="str">
        <f t="shared" si="62"/>
        <v>0.00</v>
      </c>
      <c r="L123" s="272"/>
      <c r="M123" s="272"/>
      <c r="N123" s="272"/>
      <c r="O123" s="272"/>
      <c r="P123" s="272"/>
      <c r="Q123" s="272"/>
      <c r="R123" s="272"/>
      <c r="S123" s="272"/>
      <c r="T123" s="272"/>
      <c r="U123" s="272"/>
      <c r="V123" s="272"/>
      <c r="W123" s="272"/>
      <c r="X123" s="272"/>
      <c r="Y123" s="272"/>
      <c r="Z123" s="272"/>
    </row>
    <row r="124" spans="1:26" ht="15.75" customHeight="1">
      <c r="A124" s="368">
        <v>2</v>
      </c>
      <c r="B124" s="369">
        <v>2</v>
      </c>
      <c r="C124" s="369">
        <v>6</v>
      </c>
      <c r="D124" s="369">
        <v>9</v>
      </c>
      <c r="E124" s="369" t="s">
        <v>517</v>
      </c>
      <c r="F124" s="370" t="s">
        <v>602</v>
      </c>
      <c r="G124" s="371"/>
      <c r="H124" s="341"/>
      <c r="I124" s="341"/>
      <c r="J124" s="341">
        <f>SUBTOTAL(9,G124:I124)</f>
        <v>0</v>
      </c>
      <c r="K124" s="342" t="str">
        <f>IFERROR(J124/$J$18*100,"0.00")</f>
        <v>0.00</v>
      </c>
      <c r="L124" s="272"/>
      <c r="M124" s="272"/>
      <c r="N124" s="272"/>
      <c r="O124" s="272"/>
      <c r="P124" s="272"/>
      <c r="Q124" s="272"/>
      <c r="R124" s="272"/>
      <c r="S124" s="272"/>
      <c r="T124" s="272"/>
      <c r="U124" s="272"/>
      <c r="V124" s="272"/>
      <c r="W124" s="272"/>
      <c r="X124" s="272"/>
      <c r="Y124" s="272"/>
      <c r="Z124" s="272"/>
    </row>
    <row r="125" spans="1:26" ht="15.75" customHeight="1">
      <c r="A125" s="360">
        <v>2</v>
      </c>
      <c r="B125" s="361">
        <v>2</v>
      </c>
      <c r="C125" s="361">
        <v>7</v>
      </c>
      <c r="D125" s="361"/>
      <c r="E125" s="361"/>
      <c r="F125" s="362" t="s">
        <v>603</v>
      </c>
      <c r="G125" s="363">
        <f t="shared" ref="G125:K125" si="63">+G126+G131+G141</f>
        <v>0</v>
      </c>
      <c r="H125" s="363">
        <f t="shared" si="63"/>
        <v>0</v>
      </c>
      <c r="I125" s="363">
        <f t="shared" si="63"/>
        <v>0</v>
      </c>
      <c r="J125" s="363">
        <f t="shared" si="63"/>
        <v>0</v>
      </c>
      <c r="K125" s="363">
        <f t="shared" si="63"/>
        <v>0</v>
      </c>
      <c r="L125" s="272"/>
      <c r="M125" s="272"/>
      <c r="N125" s="272"/>
      <c r="O125" s="272"/>
      <c r="P125" s="272"/>
      <c r="Q125" s="272"/>
      <c r="R125" s="272"/>
      <c r="S125" s="272"/>
      <c r="T125" s="272"/>
      <c r="U125" s="272"/>
      <c r="V125" s="272"/>
      <c r="W125" s="272"/>
      <c r="X125" s="272"/>
      <c r="Y125" s="272"/>
      <c r="Z125" s="272"/>
    </row>
    <row r="126" spans="1:26" ht="15.75" customHeight="1">
      <c r="A126" s="364">
        <v>2</v>
      </c>
      <c r="B126" s="365">
        <v>2</v>
      </c>
      <c r="C126" s="365">
        <v>7</v>
      </c>
      <c r="D126" s="365">
        <v>1</v>
      </c>
      <c r="E126" s="365"/>
      <c r="F126" s="366" t="s">
        <v>604</v>
      </c>
      <c r="G126" s="367">
        <f t="shared" ref="G126:K126" si="64">SUM(G127:G130)</f>
        <v>0</v>
      </c>
      <c r="H126" s="367">
        <f t="shared" si="64"/>
        <v>0</v>
      </c>
      <c r="I126" s="367">
        <f t="shared" si="64"/>
        <v>0</v>
      </c>
      <c r="J126" s="367">
        <f t="shared" si="64"/>
        <v>0</v>
      </c>
      <c r="K126" s="338">
        <f t="shared" si="64"/>
        <v>0</v>
      </c>
      <c r="L126" s="272"/>
      <c r="M126" s="272"/>
      <c r="N126" s="272"/>
      <c r="O126" s="272"/>
      <c r="P126" s="272"/>
      <c r="Q126" s="272"/>
      <c r="R126" s="272"/>
      <c r="S126" s="272"/>
      <c r="T126" s="272"/>
      <c r="U126" s="272"/>
      <c r="V126" s="272"/>
      <c r="W126" s="272"/>
      <c r="X126" s="272"/>
      <c r="Y126" s="272"/>
      <c r="Z126" s="272"/>
    </row>
    <row r="127" spans="1:26" ht="15.75" customHeight="1">
      <c r="A127" s="368">
        <v>2</v>
      </c>
      <c r="B127" s="369">
        <v>2</v>
      </c>
      <c r="C127" s="369">
        <v>7</v>
      </c>
      <c r="D127" s="369">
        <v>1</v>
      </c>
      <c r="E127" s="369" t="s">
        <v>517</v>
      </c>
      <c r="F127" s="370" t="s">
        <v>605</v>
      </c>
      <c r="G127" s="371"/>
      <c r="H127" s="371"/>
      <c r="I127" s="371"/>
      <c r="J127" s="341">
        <f t="shared" ref="J127:J130" si="65">SUBTOTAL(9,G127:I127)</f>
        <v>0</v>
      </c>
      <c r="K127" s="342" t="str">
        <f t="shared" ref="K127:K130" si="66">IFERROR(J127/$J$18*100,"0.00")</f>
        <v>0.00</v>
      </c>
      <c r="L127" s="272"/>
      <c r="M127" s="272"/>
      <c r="N127" s="272"/>
      <c r="O127" s="272"/>
      <c r="P127" s="272"/>
      <c r="Q127" s="272"/>
      <c r="R127" s="272"/>
      <c r="S127" s="272"/>
      <c r="T127" s="272"/>
      <c r="U127" s="272"/>
      <c r="V127" s="272"/>
      <c r="W127" s="272"/>
      <c r="X127" s="272"/>
      <c r="Y127" s="272"/>
      <c r="Z127" s="272"/>
    </row>
    <row r="128" spans="1:26" ht="15.75" customHeight="1">
      <c r="A128" s="368">
        <v>2</v>
      </c>
      <c r="B128" s="369">
        <v>2</v>
      </c>
      <c r="C128" s="369">
        <v>7</v>
      </c>
      <c r="D128" s="369">
        <v>1</v>
      </c>
      <c r="E128" s="369" t="s">
        <v>523</v>
      </c>
      <c r="F128" s="370" t="s">
        <v>606</v>
      </c>
      <c r="G128" s="371"/>
      <c r="H128" s="371"/>
      <c r="I128" s="371"/>
      <c r="J128" s="341">
        <f t="shared" si="65"/>
        <v>0</v>
      </c>
      <c r="K128" s="342" t="str">
        <f t="shared" si="66"/>
        <v>0.00</v>
      </c>
      <c r="L128" s="272"/>
      <c r="M128" s="272"/>
      <c r="N128" s="272"/>
      <c r="O128" s="272"/>
      <c r="P128" s="272"/>
      <c r="Q128" s="272"/>
      <c r="R128" s="272"/>
      <c r="S128" s="272"/>
      <c r="T128" s="272"/>
      <c r="U128" s="272"/>
      <c r="V128" s="272"/>
      <c r="W128" s="272"/>
      <c r="X128" s="272"/>
      <c r="Y128" s="272"/>
      <c r="Z128" s="272"/>
    </row>
    <row r="129" spans="1:26" ht="15.75" customHeight="1">
      <c r="A129" s="368">
        <v>2</v>
      </c>
      <c r="B129" s="369">
        <v>2</v>
      </c>
      <c r="C129" s="369">
        <v>7</v>
      </c>
      <c r="D129" s="369">
        <v>1</v>
      </c>
      <c r="E129" s="369" t="s">
        <v>550</v>
      </c>
      <c r="F129" s="370" t="s">
        <v>607</v>
      </c>
      <c r="G129" s="371"/>
      <c r="H129" s="371"/>
      <c r="I129" s="371"/>
      <c r="J129" s="341">
        <f t="shared" si="65"/>
        <v>0</v>
      </c>
      <c r="K129" s="342" t="str">
        <f t="shared" si="66"/>
        <v>0.00</v>
      </c>
      <c r="L129" s="272"/>
      <c r="M129" s="272"/>
      <c r="N129" s="272"/>
      <c r="O129" s="272"/>
      <c r="P129" s="272"/>
      <c r="Q129" s="272"/>
      <c r="R129" s="272"/>
      <c r="S129" s="272"/>
      <c r="T129" s="272"/>
      <c r="U129" s="272"/>
      <c r="V129" s="272"/>
      <c r="W129" s="272"/>
      <c r="X129" s="272"/>
      <c r="Y129" s="272"/>
      <c r="Z129" s="272"/>
    </row>
    <row r="130" spans="1:26" ht="15.75" customHeight="1">
      <c r="A130" s="368">
        <v>2</v>
      </c>
      <c r="B130" s="369">
        <v>2</v>
      </c>
      <c r="C130" s="369">
        <v>7</v>
      </c>
      <c r="D130" s="369">
        <v>1</v>
      </c>
      <c r="E130" s="369" t="s">
        <v>608</v>
      </c>
      <c r="F130" s="370" t="s">
        <v>609</v>
      </c>
      <c r="G130" s="371"/>
      <c r="H130" s="371"/>
      <c r="I130" s="371"/>
      <c r="J130" s="341">
        <f t="shared" si="65"/>
        <v>0</v>
      </c>
      <c r="K130" s="342" t="str">
        <f t="shared" si="66"/>
        <v>0.00</v>
      </c>
      <c r="L130" s="272"/>
      <c r="M130" s="272"/>
      <c r="N130" s="272"/>
      <c r="O130" s="272"/>
      <c r="P130" s="272"/>
      <c r="Q130" s="272"/>
      <c r="R130" s="272"/>
      <c r="S130" s="272"/>
      <c r="T130" s="272"/>
      <c r="U130" s="272"/>
      <c r="V130" s="272"/>
      <c r="W130" s="272"/>
      <c r="X130" s="272"/>
      <c r="Y130" s="272"/>
      <c r="Z130" s="272"/>
    </row>
    <row r="131" spans="1:26" ht="15.75" customHeight="1">
      <c r="A131" s="364">
        <v>2</v>
      </c>
      <c r="B131" s="365">
        <v>2</v>
      </c>
      <c r="C131" s="365">
        <v>7</v>
      </c>
      <c r="D131" s="365">
        <v>2</v>
      </c>
      <c r="E131" s="365"/>
      <c r="F131" s="366" t="s">
        <v>610</v>
      </c>
      <c r="G131" s="367">
        <f t="shared" ref="G131:K131" si="67">SUM(G132:G140)</f>
        <v>0</v>
      </c>
      <c r="H131" s="367">
        <f t="shared" si="67"/>
        <v>0</v>
      </c>
      <c r="I131" s="367">
        <f t="shared" si="67"/>
        <v>0</v>
      </c>
      <c r="J131" s="367">
        <f t="shared" si="67"/>
        <v>0</v>
      </c>
      <c r="K131" s="338">
        <f t="shared" si="67"/>
        <v>0</v>
      </c>
      <c r="L131" s="272"/>
      <c r="M131" s="272"/>
      <c r="N131" s="272"/>
      <c r="O131" s="272"/>
      <c r="P131" s="272"/>
      <c r="Q131" s="272"/>
      <c r="R131" s="272"/>
      <c r="S131" s="272"/>
      <c r="T131" s="272"/>
      <c r="U131" s="272"/>
      <c r="V131" s="272"/>
      <c r="W131" s="272"/>
      <c r="X131" s="272"/>
      <c r="Y131" s="272"/>
      <c r="Z131" s="272"/>
    </row>
    <row r="132" spans="1:26" ht="15.75" customHeight="1">
      <c r="A132" s="368">
        <v>2</v>
      </c>
      <c r="B132" s="369">
        <v>2</v>
      </c>
      <c r="C132" s="369">
        <v>7</v>
      </c>
      <c r="D132" s="369">
        <v>2</v>
      </c>
      <c r="E132" s="369" t="s">
        <v>517</v>
      </c>
      <c r="F132" s="370" t="s">
        <v>611</v>
      </c>
      <c r="G132" s="371"/>
      <c r="H132" s="371"/>
      <c r="I132" s="371"/>
      <c r="J132" s="341">
        <f t="shared" ref="J132:J140" si="68">SUBTOTAL(9,G132:I132)</f>
        <v>0</v>
      </c>
      <c r="K132" s="342" t="str">
        <f t="shared" ref="K132:K140" si="69">IFERROR(J132/$J$18*100,"0.00")</f>
        <v>0.00</v>
      </c>
      <c r="L132" s="272"/>
      <c r="M132" s="272"/>
      <c r="N132" s="272"/>
      <c r="O132" s="272"/>
      <c r="P132" s="272"/>
      <c r="Q132" s="272"/>
      <c r="R132" s="272"/>
      <c r="S132" s="272"/>
      <c r="T132" s="272"/>
      <c r="U132" s="272"/>
      <c r="V132" s="272"/>
      <c r="W132" s="272"/>
      <c r="X132" s="272"/>
      <c r="Y132" s="272"/>
      <c r="Z132" s="272"/>
    </row>
    <row r="133" spans="1:26" ht="15.75" customHeight="1">
      <c r="A133" s="368">
        <v>2</v>
      </c>
      <c r="B133" s="369">
        <v>2</v>
      </c>
      <c r="C133" s="369">
        <v>7</v>
      </c>
      <c r="D133" s="369">
        <v>2</v>
      </c>
      <c r="E133" s="369" t="s">
        <v>519</v>
      </c>
      <c r="F133" s="370" t="s">
        <v>612</v>
      </c>
      <c r="G133" s="371"/>
      <c r="H133" s="371"/>
      <c r="I133" s="371"/>
      <c r="J133" s="341">
        <f t="shared" si="68"/>
        <v>0</v>
      </c>
      <c r="K133" s="342" t="str">
        <f t="shared" si="69"/>
        <v>0.00</v>
      </c>
      <c r="L133" s="272"/>
      <c r="M133" s="272"/>
      <c r="N133" s="272"/>
      <c r="O133" s="272"/>
      <c r="P133" s="272"/>
      <c r="Q133" s="272"/>
      <c r="R133" s="272"/>
      <c r="S133" s="272"/>
      <c r="T133" s="272"/>
      <c r="U133" s="272"/>
      <c r="V133" s="272"/>
      <c r="W133" s="272"/>
      <c r="X133" s="272"/>
      <c r="Y133" s="272"/>
      <c r="Z133" s="272"/>
    </row>
    <row r="134" spans="1:26" ht="15.75" customHeight="1">
      <c r="A134" s="368">
        <v>2</v>
      </c>
      <c r="B134" s="369">
        <v>2</v>
      </c>
      <c r="C134" s="369">
        <v>7</v>
      </c>
      <c r="D134" s="369">
        <v>2</v>
      </c>
      <c r="E134" s="369" t="s">
        <v>526</v>
      </c>
      <c r="F134" s="370" t="s">
        <v>613</v>
      </c>
      <c r="G134" s="371"/>
      <c r="H134" s="371"/>
      <c r="I134" s="371"/>
      <c r="J134" s="341">
        <f t="shared" si="68"/>
        <v>0</v>
      </c>
      <c r="K134" s="342" t="str">
        <f t="shared" si="69"/>
        <v>0.00</v>
      </c>
      <c r="L134" s="272"/>
      <c r="M134" s="272"/>
      <c r="N134" s="272"/>
      <c r="O134" s="272"/>
      <c r="P134" s="272"/>
      <c r="Q134" s="272"/>
      <c r="R134" s="272"/>
      <c r="S134" s="272"/>
      <c r="T134" s="272"/>
      <c r="U134" s="272"/>
      <c r="V134" s="272"/>
      <c r="W134" s="272"/>
      <c r="X134" s="272"/>
      <c r="Y134" s="272"/>
      <c r="Z134" s="272"/>
    </row>
    <row r="135" spans="1:26" ht="15.75" customHeight="1">
      <c r="A135" s="368">
        <v>2</v>
      </c>
      <c r="B135" s="369">
        <v>2</v>
      </c>
      <c r="C135" s="369">
        <v>7</v>
      </c>
      <c r="D135" s="369">
        <v>2</v>
      </c>
      <c r="E135" s="369" t="s">
        <v>541</v>
      </c>
      <c r="F135" s="370" t="s">
        <v>614</v>
      </c>
      <c r="G135" s="371"/>
      <c r="H135" s="371"/>
      <c r="I135" s="371"/>
      <c r="J135" s="341">
        <f t="shared" si="68"/>
        <v>0</v>
      </c>
      <c r="K135" s="342" t="str">
        <f t="shared" si="69"/>
        <v>0.00</v>
      </c>
      <c r="L135" s="272"/>
      <c r="M135" s="272"/>
      <c r="N135" s="272"/>
      <c r="O135" s="272"/>
      <c r="P135" s="272"/>
      <c r="Q135" s="272"/>
      <c r="R135" s="272"/>
      <c r="S135" s="272"/>
      <c r="T135" s="272"/>
      <c r="U135" s="272"/>
      <c r="V135" s="272"/>
      <c r="W135" s="272"/>
      <c r="X135" s="272"/>
      <c r="Y135" s="272"/>
      <c r="Z135" s="272"/>
    </row>
    <row r="136" spans="1:26" ht="15.75" customHeight="1">
      <c r="A136" s="368">
        <v>2</v>
      </c>
      <c r="B136" s="369">
        <v>2</v>
      </c>
      <c r="C136" s="369">
        <v>7</v>
      </c>
      <c r="D136" s="369">
        <v>2</v>
      </c>
      <c r="E136" s="369" t="s">
        <v>521</v>
      </c>
      <c r="F136" s="370" t="s">
        <v>615</v>
      </c>
      <c r="G136" s="371"/>
      <c r="H136" s="371"/>
      <c r="I136" s="371"/>
      <c r="J136" s="341">
        <f t="shared" si="68"/>
        <v>0</v>
      </c>
      <c r="K136" s="342" t="str">
        <f t="shared" si="69"/>
        <v>0.00</v>
      </c>
      <c r="L136" s="272"/>
      <c r="M136" s="272"/>
      <c r="N136" s="272"/>
      <c r="O136" s="272"/>
      <c r="P136" s="272"/>
      <c r="Q136" s="272"/>
      <c r="R136" s="272"/>
      <c r="S136" s="272"/>
      <c r="T136" s="272"/>
      <c r="U136" s="272"/>
      <c r="V136" s="272"/>
      <c r="W136" s="272"/>
      <c r="X136" s="272"/>
      <c r="Y136" s="272"/>
      <c r="Z136" s="272"/>
    </row>
    <row r="137" spans="1:26" ht="15.75" customHeight="1">
      <c r="A137" s="368">
        <v>2</v>
      </c>
      <c r="B137" s="369">
        <v>2</v>
      </c>
      <c r="C137" s="369">
        <v>7</v>
      </c>
      <c r="D137" s="369">
        <v>2</v>
      </c>
      <c r="E137" s="369" t="s">
        <v>523</v>
      </c>
      <c r="F137" s="370" t="s">
        <v>616</v>
      </c>
      <c r="G137" s="371"/>
      <c r="H137" s="371"/>
      <c r="I137" s="371"/>
      <c r="J137" s="341">
        <f t="shared" si="68"/>
        <v>0</v>
      </c>
      <c r="K137" s="342" t="str">
        <f t="shared" si="69"/>
        <v>0.00</v>
      </c>
      <c r="L137" s="272"/>
      <c r="M137" s="272"/>
      <c r="N137" s="272"/>
      <c r="O137" s="272"/>
      <c r="P137" s="272"/>
      <c r="Q137" s="272"/>
      <c r="R137" s="272"/>
      <c r="S137" s="272"/>
      <c r="T137" s="272"/>
      <c r="U137" s="272"/>
      <c r="V137" s="272"/>
      <c r="W137" s="272"/>
      <c r="X137" s="272"/>
      <c r="Y137" s="272"/>
      <c r="Z137" s="272"/>
    </row>
    <row r="138" spans="1:26" ht="15.75" customHeight="1">
      <c r="A138" s="368">
        <v>2</v>
      </c>
      <c r="B138" s="369">
        <v>2</v>
      </c>
      <c r="C138" s="369">
        <v>7</v>
      </c>
      <c r="D138" s="369">
        <v>2</v>
      </c>
      <c r="E138" s="369" t="s">
        <v>550</v>
      </c>
      <c r="F138" s="370" t="s">
        <v>617</v>
      </c>
      <c r="G138" s="371"/>
      <c r="H138" s="371"/>
      <c r="I138" s="371"/>
      <c r="J138" s="341">
        <f t="shared" si="68"/>
        <v>0</v>
      </c>
      <c r="K138" s="342" t="str">
        <f t="shared" si="69"/>
        <v>0.00</v>
      </c>
      <c r="L138" s="272"/>
      <c r="M138" s="272"/>
      <c r="N138" s="272"/>
      <c r="O138" s="272"/>
      <c r="P138" s="272"/>
      <c r="Q138" s="272"/>
      <c r="R138" s="272"/>
      <c r="S138" s="272"/>
      <c r="T138" s="272"/>
      <c r="U138" s="272"/>
      <c r="V138" s="272"/>
      <c r="W138" s="272"/>
      <c r="X138" s="272"/>
      <c r="Y138" s="272"/>
      <c r="Z138" s="272"/>
    </row>
    <row r="139" spans="1:26" ht="15.75" customHeight="1">
      <c r="A139" s="368">
        <v>2</v>
      </c>
      <c r="B139" s="369">
        <v>2</v>
      </c>
      <c r="C139" s="369">
        <v>7</v>
      </c>
      <c r="D139" s="369">
        <v>2</v>
      </c>
      <c r="E139" s="369" t="s">
        <v>530</v>
      </c>
      <c r="F139" s="370" t="s">
        <v>762</v>
      </c>
      <c r="G139" s="371"/>
      <c r="H139" s="371"/>
      <c r="I139" s="371"/>
      <c r="J139" s="341">
        <f t="shared" si="68"/>
        <v>0</v>
      </c>
      <c r="K139" s="342" t="str">
        <f t="shared" si="69"/>
        <v>0.00</v>
      </c>
      <c r="L139" s="272"/>
      <c r="M139" s="272"/>
      <c r="N139" s="272"/>
      <c r="O139" s="272"/>
      <c r="P139" s="272"/>
      <c r="Q139" s="272"/>
      <c r="R139" s="272"/>
      <c r="S139" s="272"/>
      <c r="T139" s="272"/>
      <c r="U139" s="272"/>
      <c r="V139" s="272"/>
      <c r="W139" s="272"/>
      <c r="X139" s="272"/>
      <c r="Y139" s="272"/>
      <c r="Z139" s="272"/>
    </row>
    <row r="140" spans="1:26" ht="15.75" customHeight="1">
      <c r="A140" s="368">
        <v>2</v>
      </c>
      <c r="B140" s="369">
        <v>2</v>
      </c>
      <c r="C140" s="369">
        <v>7</v>
      </c>
      <c r="D140" s="369">
        <v>2</v>
      </c>
      <c r="E140" s="369" t="s">
        <v>608</v>
      </c>
      <c r="F140" s="370" t="s">
        <v>763</v>
      </c>
      <c r="G140" s="371"/>
      <c r="H140" s="371"/>
      <c r="I140" s="371"/>
      <c r="J140" s="341">
        <f t="shared" si="68"/>
        <v>0</v>
      </c>
      <c r="K140" s="342" t="str">
        <f t="shared" si="69"/>
        <v>0.00</v>
      </c>
      <c r="L140" s="272"/>
      <c r="M140" s="272"/>
      <c r="N140" s="272"/>
      <c r="O140" s="272"/>
      <c r="P140" s="272"/>
      <c r="Q140" s="272"/>
      <c r="R140" s="272"/>
      <c r="S140" s="272"/>
      <c r="T140" s="272"/>
      <c r="U140" s="272"/>
      <c r="V140" s="272"/>
      <c r="W140" s="272"/>
      <c r="X140" s="272"/>
      <c r="Y140" s="272"/>
      <c r="Z140" s="272"/>
    </row>
    <row r="141" spans="1:26" ht="15.75" customHeight="1">
      <c r="A141" s="364">
        <v>2</v>
      </c>
      <c r="B141" s="365">
        <v>2</v>
      </c>
      <c r="C141" s="365">
        <v>7</v>
      </c>
      <c r="D141" s="365">
        <v>3</v>
      </c>
      <c r="E141" s="365"/>
      <c r="F141" s="366" t="s">
        <v>620</v>
      </c>
      <c r="G141" s="367">
        <f t="shared" ref="G141:K141" si="70">G142</f>
        <v>0</v>
      </c>
      <c r="H141" s="367">
        <f t="shared" si="70"/>
        <v>0</v>
      </c>
      <c r="I141" s="367">
        <f t="shared" si="70"/>
        <v>0</v>
      </c>
      <c r="J141" s="367">
        <f t="shared" si="70"/>
        <v>0</v>
      </c>
      <c r="K141" s="338" t="str">
        <f t="shared" si="70"/>
        <v>0.00</v>
      </c>
      <c r="L141" s="272"/>
      <c r="M141" s="272"/>
      <c r="N141" s="272"/>
      <c r="O141" s="272"/>
      <c r="P141" s="272"/>
      <c r="Q141" s="272"/>
      <c r="R141" s="272"/>
      <c r="S141" s="272"/>
      <c r="T141" s="272"/>
      <c r="U141" s="272"/>
      <c r="V141" s="272"/>
      <c r="W141" s="272"/>
      <c r="X141" s="272"/>
      <c r="Y141" s="272"/>
      <c r="Z141" s="272"/>
    </row>
    <row r="142" spans="1:26" ht="15.75" customHeight="1">
      <c r="A142" s="368">
        <v>2</v>
      </c>
      <c r="B142" s="369">
        <v>2</v>
      </c>
      <c r="C142" s="369">
        <v>7</v>
      </c>
      <c r="D142" s="369">
        <v>3</v>
      </c>
      <c r="E142" s="369" t="s">
        <v>517</v>
      </c>
      <c r="F142" s="370" t="s">
        <v>620</v>
      </c>
      <c r="G142" s="371"/>
      <c r="H142" s="371"/>
      <c r="I142" s="371"/>
      <c r="J142" s="341">
        <f>SUBTOTAL(9,G142:I142)</f>
        <v>0</v>
      </c>
      <c r="K142" s="342" t="str">
        <f>IFERROR(J142/$J$18*100,"0.00")</f>
        <v>0.00</v>
      </c>
      <c r="L142" s="272"/>
      <c r="M142" s="272"/>
      <c r="N142" s="272"/>
      <c r="O142" s="272"/>
      <c r="P142" s="272"/>
      <c r="Q142" s="272"/>
      <c r="R142" s="272"/>
      <c r="S142" s="272"/>
      <c r="T142" s="272"/>
      <c r="U142" s="272"/>
      <c r="V142" s="272"/>
      <c r="W142" s="272"/>
      <c r="X142" s="272"/>
      <c r="Y142" s="272"/>
      <c r="Z142" s="272"/>
    </row>
    <row r="143" spans="1:26" ht="15.75" customHeight="1">
      <c r="A143" s="360">
        <v>2</v>
      </c>
      <c r="B143" s="361">
        <v>2</v>
      </c>
      <c r="C143" s="361">
        <v>8</v>
      </c>
      <c r="D143" s="361"/>
      <c r="E143" s="361"/>
      <c r="F143" s="362" t="s">
        <v>621</v>
      </c>
      <c r="G143" s="363">
        <f t="shared" ref="G143:K143" si="71">+G144+G146+G148+G150+G154+G157+G164</f>
        <v>0</v>
      </c>
      <c r="H143" s="363">
        <f t="shared" si="71"/>
        <v>0</v>
      </c>
      <c r="I143" s="363">
        <f t="shared" si="71"/>
        <v>0</v>
      </c>
      <c r="J143" s="363">
        <f t="shared" si="71"/>
        <v>0</v>
      </c>
      <c r="K143" s="363">
        <f t="shared" si="71"/>
        <v>0</v>
      </c>
      <c r="L143" s="272"/>
      <c r="M143" s="272"/>
      <c r="N143" s="272"/>
      <c r="O143" s="272"/>
      <c r="P143" s="272"/>
      <c r="Q143" s="272"/>
      <c r="R143" s="272"/>
      <c r="S143" s="272"/>
      <c r="T143" s="272"/>
      <c r="U143" s="272"/>
      <c r="V143" s="272"/>
      <c r="W143" s="272"/>
      <c r="X143" s="272"/>
      <c r="Y143" s="272"/>
      <c r="Z143" s="272"/>
    </row>
    <row r="144" spans="1:26" ht="15.75" customHeight="1">
      <c r="A144" s="364">
        <v>2</v>
      </c>
      <c r="B144" s="365">
        <v>2</v>
      </c>
      <c r="C144" s="365">
        <v>8</v>
      </c>
      <c r="D144" s="365">
        <v>1</v>
      </c>
      <c r="E144" s="365"/>
      <c r="F144" s="366" t="s">
        <v>622</v>
      </c>
      <c r="G144" s="367">
        <f t="shared" ref="G144:K144" si="72">G145</f>
        <v>0</v>
      </c>
      <c r="H144" s="367">
        <f t="shared" si="72"/>
        <v>0</v>
      </c>
      <c r="I144" s="367">
        <f t="shared" si="72"/>
        <v>0</v>
      </c>
      <c r="J144" s="367">
        <f t="shared" si="72"/>
        <v>0</v>
      </c>
      <c r="K144" s="338" t="str">
        <f t="shared" si="72"/>
        <v>0.00</v>
      </c>
      <c r="L144" s="272"/>
      <c r="M144" s="272"/>
      <c r="N144" s="272"/>
      <c r="O144" s="272"/>
      <c r="P144" s="272"/>
      <c r="Q144" s="272"/>
      <c r="R144" s="272"/>
      <c r="S144" s="272"/>
      <c r="T144" s="272"/>
      <c r="U144" s="272"/>
      <c r="V144" s="272"/>
      <c r="W144" s="272"/>
      <c r="X144" s="272"/>
      <c r="Y144" s="272"/>
      <c r="Z144" s="272"/>
    </row>
    <row r="145" spans="1:26" ht="15.75" customHeight="1">
      <c r="A145" s="368">
        <v>2</v>
      </c>
      <c r="B145" s="369">
        <v>2</v>
      </c>
      <c r="C145" s="369">
        <v>8</v>
      </c>
      <c r="D145" s="369">
        <v>1</v>
      </c>
      <c r="E145" s="369" t="s">
        <v>517</v>
      </c>
      <c r="F145" s="370" t="s">
        <v>622</v>
      </c>
      <c r="G145" s="371"/>
      <c r="H145" s="341"/>
      <c r="I145" s="341"/>
      <c r="J145" s="341">
        <f>SUBTOTAL(9,G145:I145)</f>
        <v>0</v>
      </c>
      <c r="K145" s="342" t="str">
        <f>IFERROR(J145/$J$18*100,"0.00")</f>
        <v>0.00</v>
      </c>
      <c r="L145" s="272"/>
      <c r="M145" s="272"/>
      <c r="N145" s="272"/>
      <c r="O145" s="272"/>
      <c r="P145" s="272"/>
      <c r="Q145" s="272"/>
      <c r="R145" s="272"/>
      <c r="S145" s="272"/>
      <c r="T145" s="272"/>
      <c r="U145" s="272"/>
      <c r="V145" s="272"/>
      <c r="W145" s="272"/>
      <c r="X145" s="272"/>
      <c r="Y145" s="272"/>
      <c r="Z145" s="272"/>
    </row>
    <row r="146" spans="1:26" ht="15.75" customHeight="1">
      <c r="A146" s="364">
        <v>2</v>
      </c>
      <c r="B146" s="365">
        <v>2</v>
      </c>
      <c r="C146" s="365">
        <v>8</v>
      </c>
      <c r="D146" s="365">
        <v>2</v>
      </c>
      <c r="E146" s="365"/>
      <c r="F146" s="366" t="s">
        <v>623</v>
      </c>
      <c r="G146" s="367">
        <f t="shared" ref="G146:K146" si="73">G147</f>
        <v>0</v>
      </c>
      <c r="H146" s="367">
        <f t="shared" si="73"/>
        <v>0</v>
      </c>
      <c r="I146" s="367">
        <f t="shared" si="73"/>
        <v>0</v>
      </c>
      <c r="J146" s="367">
        <f t="shared" si="73"/>
        <v>0</v>
      </c>
      <c r="K146" s="338" t="str">
        <f t="shared" si="73"/>
        <v>0.00</v>
      </c>
      <c r="L146" s="272"/>
      <c r="M146" s="272"/>
      <c r="N146" s="272"/>
      <c r="O146" s="272"/>
      <c r="P146" s="272"/>
      <c r="Q146" s="272"/>
      <c r="R146" s="272"/>
      <c r="S146" s="272"/>
      <c r="T146" s="272"/>
      <c r="U146" s="272"/>
      <c r="V146" s="272"/>
      <c r="W146" s="272"/>
      <c r="X146" s="272"/>
      <c r="Y146" s="272"/>
      <c r="Z146" s="272"/>
    </row>
    <row r="147" spans="1:26" ht="15.75" customHeight="1">
      <c r="A147" s="368">
        <v>2</v>
      </c>
      <c r="B147" s="369">
        <v>2</v>
      </c>
      <c r="C147" s="369">
        <v>8</v>
      </c>
      <c r="D147" s="369">
        <v>2</v>
      </c>
      <c r="E147" s="369" t="s">
        <v>517</v>
      </c>
      <c r="F147" s="370" t="s">
        <v>624</v>
      </c>
      <c r="G147" s="371"/>
      <c r="H147" s="371"/>
      <c r="I147" s="371"/>
      <c r="J147" s="371">
        <f>SUBTOTAL(9,G147:I147)</f>
        <v>0</v>
      </c>
      <c r="K147" s="342" t="str">
        <f>IFERROR(J147/$J$18*100,"0.00")</f>
        <v>0.00</v>
      </c>
      <c r="L147" s="272"/>
      <c r="M147" s="272"/>
      <c r="N147" s="272"/>
      <c r="O147" s="272"/>
      <c r="P147" s="272"/>
      <c r="Q147" s="272"/>
      <c r="R147" s="272"/>
      <c r="S147" s="272"/>
      <c r="T147" s="272"/>
      <c r="U147" s="272"/>
      <c r="V147" s="272"/>
      <c r="W147" s="272"/>
      <c r="X147" s="272"/>
      <c r="Y147" s="272"/>
      <c r="Z147" s="272"/>
    </row>
    <row r="148" spans="1:26" ht="15.75" customHeight="1">
      <c r="A148" s="364">
        <v>2</v>
      </c>
      <c r="B148" s="365">
        <v>2</v>
      </c>
      <c r="C148" s="365">
        <v>8</v>
      </c>
      <c r="D148" s="365">
        <v>4</v>
      </c>
      <c r="E148" s="365"/>
      <c r="F148" s="366" t="s">
        <v>625</v>
      </c>
      <c r="G148" s="367">
        <f t="shared" ref="G148:K148" si="74">G149</f>
        <v>0</v>
      </c>
      <c r="H148" s="367">
        <f t="shared" si="74"/>
        <v>0</v>
      </c>
      <c r="I148" s="367">
        <f t="shared" si="74"/>
        <v>0</v>
      </c>
      <c r="J148" s="367">
        <f t="shared" si="74"/>
        <v>0</v>
      </c>
      <c r="K148" s="338" t="str">
        <f t="shared" si="74"/>
        <v>0.00</v>
      </c>
      <c r="L148" s="272"/>
      <c r="M148" s="272"/>
      <c r="N148" s="272"/>
      <c r="O148" s="272"/>
      <c r="P148" s="272"/>
      <c r="Q148" s="272"/>
      <c r="R148" s="272"/>
      <c r="S148" s="272"/>
      <c r="T148" s="272"/>
      <c r="U148" s="272"/>
      <c r="V148" s="272"/>
      <c r="W148" s="272"/>
      <c r="X148" s="272"/>
      <c r="Y148" s="272"/>
      <c r="Z148" s="272"/>
    </row>
    <row r="149" spans="1:26" ht="15.75" customHeight="1">
      <c r="A149" s="368">
        <v>2</v>
      </c>
      <c r="B149" s="369">
        <v>2</v>
      </c>
      <c r="C149" s="369">
        <v>8</v>
      </c>
      <c r="D149" s="369">
        <v>4</v>
      </c>
      <c r="E149" s="369" t="s">
        <v>517</v>
      </c>
      <c r="F149" s="370" t="s">
        <v>625</v>
      </c>
      <c r="G149" s="371"/>
      <c r="H149" s="371"/>
      <c r="I149" s="371"/>
      <c r="J149" s="371">
        <f>SUBTOTAL(9,G149:I149)</f>
        <v>0</v>
      </c>
      <c r="K149" s="342" t="str">
        <f>IFERROR(J149/$J$18*100,"0.00")</f>
        <v>0.00</v>
      </c>
      <c r="L149" s="272"/>
      <c r="M149" s="272"/>
      <c r="N149" s="272"/>
      <c r="O149" s="272"/>
      <c r="P149" s="272"/>
      <c r="Q149" s="272"/>
      <c r="R149" s="272"/>
      <c r="S149" s="272"/>
      <c r="T149" s="272"/>
      <c r="U149" s="272"/>
      <c r="V149" s="272"/>
      <c r="W149" s="272"/>
      <c r="X149" s="272"/>
      <c r="Y149" s="272"/>
      <c r="Z149" s="272"/>
    </row>
    <row r="150" spans="1:26" ht="15.75" customHeight="1">
      <c r="A150" s="364">
        <v>2</v>
      </c>
      <c r="B150" s="365">
        <v>2</v>
      </c>
      <c r="C150" s="365">
        <v>8</v>
      </c>
      <c r="D150" s="365">
        <v>5</v>
      </c>
      <c r="E150" s="365"/>
      <c r="F150" s="366" t="s">
        <v>626</v>
      </c>
      <c r="G150" s="367">
        <f t="shared" ref="G150:K150" si="75">SUM(G151:G153)</f>
        <v>0</v>
      </c>
      <c r="H150" s="367">
        <f t="shared" si="75"/>
        <v>0</v>
      </c>
      <c r="I150" s="367">
        <f t="shared" si="75"/>
        <v>0</v>
      </c>
      <c r="J150" s="367">
        <f t="shared" si="75"/>
        <v>0</v>
      </c>
      <c r="K150" s="338">
        <f t="shared" si="75"/>
        <v>0</v>
      </c>
      <c r="L150" s="272"/>
      <c r="M150" s="272"/>
      <c r="N150" s="272"/>
      <c r="O150" s="272"/>
      <c r="P150" s="272"/>
      <c r="Q150" s="272"/>
      <c r="R150" s="272"/>
      <c r="S150" s="272"/>
      <c r="T150" s="272"/>
      <c r="U150" s="272"/>
      <c r="V150" s="272"/>
      <c r="W150" s="272"/>
      <c r="X150" s="272"/>
      <c r="Y150" s="272"/>
      <c r="Z150" s="272"/>
    </row>
    <row r="151" spans="1:26" ht="15.75" customHeight="1">
      <c r="A151" s="368">
        <v>2</v>
      </c>
      <c r="B151" s="369">
        <v>2</v>
      </c>
      <c r="C151" s="369">
        <v>8</v>
      </c>
      <c r="D151" s="369">
        <v>5</v>
      </c>
      <c r="E151" s="369" t="s">
        <v>517</v>
      </c>
      <c r="F151" s="370" t="s">
        <v>627</v>
      </c>
      <c r="G151" s="371"/>
      <c r="H151" s="371"/>
      <c r="I151" s="371"/>
      <c r="J151" s="371">
        <f t="shared" ref="J151:J163" si="76">SUBTOTAL(9,G151:I151)</f>
        <v>0</v>
      </c>
      <c r="K151" s="342" t="str">
        <f t="shared" ref="K151:K163" si="77">IFERROR(J151/$J$18*100,"0.00")</f>
        <v>0.00</v>
      </c>
      <c r="L151" s="272"/>
      <c r="M151" s="272"/>
      <c r="N151" s="272"/>
      <c r="O151" s="272"/>
      <c r="P151" s="272"/>
      <c r="Q151" s="272"/>
      <c r="R151" s="272"/>
      <c r="S151" s="272"/>
      <c r="T151" s="272"/>
      <c r="U151" s="272"/>
      <c r="V151" s="272"/>
      <c r="W151" s="272"/>
      <c r="X151" s="272"/>
      <c r="Y151" s="272"/>
      <c r="Z151" s="272"/>
    </row>
    <row r="152" spans="1:26" ht="15.75" customHeight="1">
      <c r="A152" s="368">
        <v>2</v>
      </c>
      <c r="B152" s="369">
        <v>2</v>
      </c>
      <c r="C152" s="369">
        <v>8</v>
      </c>
      <c r="D152" s="369">
        <v>5</v>
      </c>
      <c r="E152" s="369" t="s">
        <v>519</v>
      </c>
      <c r="F152" s="370" t="s">
        <v>628</v>
      </c>
      <c r="G152" s="371"/>
      <c r="H152" s="341"/>
      <c r="I152" s="341"/>
      <c r="J152" s="371">
        <f t="shared" si="76"/>
        <v>0</v>
      </c>
      <c r="K152" s="342" t="str">
        <f t="shared" si="77"/>
        <v>0.00</v>
      </c>
      <c r="L152" s="272"/>
      <c r="M152" s="272"/>
      <c r="N152" s="272"/>
      <c r="O152" s="272"/>
      <c r="P152" s="272"/>
      <c r="Q152" s="272"/>
      <c r="R152" s="272"/>
      <c r="S152" s="272"/>
      <c r="T152" s="272"/>
      <c r="U152" s="272"/>
      <c r="V152" s="272"/>
      <c r="W152" s="272"/>
      <c r="X152" s="272"/>
      <c r="Y152" s="272"/>
      <c r="Z152" s="272"/>
    </row>
    <row r="153" spans="1:26" ht="15.75" customHeight="1">
      <c r="A153" s="368">
        <v>2</v>
      </c>
      <c r="B153" s="369">
        <v>2</v>
      </c>
      <c r="C153" s="369">
        <v>8</v>
      </c>
      <c r="D153" s="369">
        <v>5</v>
      </c>
      <c r="E153" s="369" t="s">
        <v>526</v>
      </c>
      <c r="F153" s="370" t="s">
        <v>629</v>
      </c>
      <c r="G153" s="371"/>
      <c r="H153" s="371"/>
      <c r="I153" s="371"/>
      <c r="J153" s="371">
        <f t="shared" si="76"/>
        <v>0</v>
      </c>
      <c r="K153" s="342" t="str">
        <f t="shared" si="77"/>
        <v>0.00</v>
      </c>
      <c r="L153" s="272"/>
      <c r="M153" s="272"/>
      <c r="N153" s="272"/>
      <c r="O153" s="272"/>
      <c r="P153" s="272"/>
      <c r="Q153" s="272"/>
      <c r="R153" s="272"/>
      <c r="S153" s="272"/>
      <c r="T153" s="272"/>
      <c r="U153" s="272"/>
      <c r="V153" s="272"/>
      <c r="W153" s="272"/>
      <c r="X153" s="272"/>
      <c r="Y153" s="272"/>
      <c r="Z153" s="272"/>
    </row>
    <row r="154" spans="1:26" ht="15.75" customHeight="1">
      <c r="A154" s="364">
        <v>2</v>
      </c>
      <c r="B154" s="365">
        <v>2</v>
      </c>
      <c r="C154" s="365">
        <v>8</v>
      </c>
      <c r="D154" s="365">
        <v>6</v>
      </c>
      <c r="E154" s="365"/>
      <c r="F154" s="366" t="s">
        <v>630</v>
      </c>
      <c r="G154" s="367">
        <f t="shared" ref="G154:I154" si="78">SUM(G155:G156)</f>
        <v>0</v>
      </c>
      <c r="H154" s="367">
        <f t="shared" si="78"/>
        <v>0</v>
      </c>
      <c r="I154" s="367">
        <f t="shared" si="78"/>
        <v>0</v>
      </c>
      <c r="J154" s="367">
        <f t="shared" si="76"/>
        <v>0</v>
      </c>
      <c r="K154" s="338" t="str">
        <f t="shared" si="77"/>
        <v>0.00</v>
      </c>
      <c r="L154" s="272"/>
      <c r="M154" s="272"/>
      <c r="N154" s="272"/>
      <c r="O154" s="272"/>
      <c r="P154" s="272"/>
      <c r="Q154" s="272"/>
      <c r="R154" s="272"/>
      <c r="S154" s="272"/>
      <c r="T154" s="272"/>
      <c r="U154" s="272"/>
      <c r="V154" s="272"/>
      <c r="W154" s="272"/>
      <c r="X154" s="272"/>
      <c r="Y154" s="272"/>
      <c r="Z154" s="272"/>
    </row>
    <row r="155" spans="1:26" ht="15.75" customHeight="1">
      <c r="A155" s="368">
        <v>2</v>
      </c>
      <c r="B155" s="369">
        <v>2</v>
      </c>
      <c r="C155" s="369">
        <v>8</v>
      </c>
      <c r="D155" s="369">
        <v>6</v>
      </c>
      <c r="E155" s="369" t="s">
        <v>517</v>
      </c>
      <c r="F155" s="370" t="s">
        <v>764</v>
      </c>
      <c r="G155" s="371"/>
      <c r="H155" s="371"/>
      <c r="I155" s="371"/>
      <c r="J155" s="371">
        <f t="shared" si="76"/>
        <v>0</v>
      </c>
      <c r="K155" s="342" t="str">
        <f t="shared" si="77"/>
        <v>0.00</v>
      </c>
      <c r="L155" s="272"/>
      <c r="M155" s="272"/>
      <c r="N155" s="272"/>
      <c r="O155" s="272"/>
      <c r="P155" s="272"/>
      <c r="Q155" s="272"/>
      <c r="R155" s="272"/>
      <c r="S155" s="272"/>
      <c r="T155" s="272"/>
      <c r="U155" s="272"/>
      <c r="V155" s="272"/>
      <c r="W155" s="272"/>
      <c r="X155" s="272"/>
      <c r="Y155" s="272"/>
      <c r="Z155" s="272"/>
    </row>
    <row r="156" spans="1:26" ht="15.75" customHeight="1">
      <c r="A156" s="368">
        <v>2</v>
      </c>
      <c r="B156" s="369">
        <v>2</v>
      </c>
      <c r="C156" s="369">
        <v>8</v>
      </c>
      <c r="D156" s="369">
        <v>6</v>
      </c>
      <c r="E156" s="369" t="s">
        <v>519</v>
      </c>
      <c r="F156" s="370" t="s">
        <v>632</v>
      </c>
      <c r="G156" s="371"/>
      <c r="H156" s="341"/>
      <c r="I156" s="341"/>
      <c r="J156" s="371">
        <f t="shared" si="76"/>
        <v>0</v>
      </c>
      <c r="K156" s="342" t="str">
        <f t="shared" si="77"/>
        <v>0.00</v>
      </c>
      <c r="L156" s="272"/>
      <c r="M156" s="272"/>
      <c r="N156" s="272"/>
      <c r="O156" s="272"/>
      <c r="P156" s="272"/>
      <c r="Q156" s="272"/>
      <c r="R156" s="272"/>
      <c r="S156" s="272"/>
      <c r="T156" s="272"/>
      <c r="U156" s="272"/>
      <c r="V156" s="272"/>
      <c r="W156" s="272"/>
      <c r="X156" s="272"/>
      <c r="Y156" s="272"/>
      <c r="Z156" s="272"/>
    </row>
    <row r="157" spans="1:26" ht="15.75" customHeight="1">
      <c r="A157" s="364">
        <v>2</v>
      </c>
      <c r="B157" s="365">
        <v>2</v>
      </c>
      <c r="C157" s="365">
        <v>8</v>
      </c>
      <c r="D157" s="365">
        <v>7</v>
      </c>
      <c r="E157" s="365"/>
      <c r="F157" s="366" t="s">
        <v>633</v>
      </c>
      <c r="G157" s="367">
        <f>SUM(G158:G163)</f>
        <v>0</v>
      </c>
      <c r="H157" s="337">
        <f t="shared" ref="H157:I157" si="79">+H158</f>
        <v>0</v>
      </c>
      <c r="I157" s="337">
        <f t="shared" si="79"/>
        <v>0</v>
      </c>
      <c r="J157" s="367">
        <f t="shared" si="76"/>
        <v>0</v>
      </c>
      <c r="K157" s="338" t="str">
        <f t="shared" si="77"/>
        <v>0.00</v>
      </c>
      <c r="L157" s="272"/>
      <c r="M157" s="272"/>
      <c r="N157" s="272"/>
      <c r="O157" s="272"/>
      <c r="P157" s="272"/>
      <c r="Q157" s="272"/>
      <c r="R157" s="272"/>
      <c r="S157" s="272"/>
      <c r="T157" s="272"/>
      <c r="U157" s="272"/>
      <c r="V157" s="272"/>
      <c r="W157" s="272"/>
      <c r="X157" s="272"/>
      <c r="Y157" s="272"/>
      <c r="Z157" s="272"/>
    </row>
    <row r="158" spans="1:26" ht="15.75" customHeight="1">
      <c r="A158" s="368">
        <v>2</v>
      </c>
      <c r="B158" s="369">
        <v>2</v>
      </c>
      <c r="C158" s="369">
        <v>8</v>
      </c>
      <c r="D158" s="369">
        <v>7</v>
      </c>
      <c r="E158" s="369" t="s">
        <v>517</v>
      </c>
      <c r="F158" s="370" t="s">
        <v>633</v>
      </c>
      <c r="G158" s="371"/>
      <c r="H158" s="371"/>
      <c r="I158" s="371"/>
      <c r="J158" s="371">
        <f t="shared" si="76"/>
        <v>0</v>
      </c>
      <c r="K158" s="342" t="str">
        <f t="shared" si="77"/>
        <v>0.00</v>
      </c>
      <c r="L158" s="272"/>
      <c r="M158" s="272"/>
      <c r="N158" s="272"/>
      <c r="O158" s="272"/>
      <c r="P158" s="272"/>
      <c r="Q158" s="272"/>
      <c r="R158" s="272"/>
      <c r="S158" s="272"/>
      <c r="T158" s="272"/>
      <c r="U158" s="272"/>
      <c r="V158" s="272"/>
      <c r="W158" s="272"/>
      <c r="X158" s="272"/>
      <c r="Y158" s="272"/>
      <c r="Z158" s="272"/>
    </row>
    <row r="159" spans="1:26" ht="15.75" customHeight="1">
      <c r="A159" s="368">
        <v>2</v>
      </c>
      <c r="B159" s="369">
        <v>2</v>
      </c>
      <c r="C159" s="369">
        <v>8</v>
      </c>
      <c r="D159" s="369">
        <v>7</v>
      </c>
      <c r="E159" s="369" t="s">
        <v>519</v>
      </c>
      <c r="F159" s="370" t="s">
        <v>635</v>
      </c>
      <c r="G159" s="371"/>
      <c r="H159" s="371"/>
      <c r="I159" s="371"/>
      <c r="J159" s="371">
        <f t="shared" si="76"/>
        <v>0</v>
      </c>
      <c r="K159" s="342" t="str">
        <f t="shared" si="77"/>
        <v>0.00</v>
      </c>
      <c r="L159" s="272"/>
      <c r="M159" s="272"/>
      <c r="N159" s="272"/>
      <c r="O159" s="272"/>
      <c r="P159" s="272"/>
      <c r="Q159" s="272"/>
      <c r="R159" s="272"/>
      <c r="S159" s="272"/>
      <c r="T159" s="272"/>
      <c r="U159" s="272"/>
      <c r="V159" s="272"/>
      <c r="W159" s="272"/>
      <c r="X159" s="272"/>
      <c r="Y159" s="272"/>
      <c r="Z159" s="272"/>
    </row>
    <row r="160" spans="1:26" ht="15.75" customHeight="1">
      <c r="A160" s="368">
        <v>2</v>
      </c>
      <c r="B160" s="369">
        <v>2</v>
      </c>
      <c r="C160" s="369">
        <v>8</v>
      </c>
      <c r="D160" s="369">
        <v>7</v>
      </c>
      <c r="E160" s="369" t="s">
        <v>526</v>
      </c>
      <c r="F160" s="370" t="s">
        <v>636</v>
      </c>
      <c r="G160" s="371"/>
      <c r="H160" s="371"/>
      <c r="I160" s="371"/>
      <c r="J160" s="371">
        <f t="shared" si="76"/>
        <v>0</v>
      </c>
      <c r="K160" s="342" t="str">
        <f t="shared" si="77"/>
        <v>0.00</v>
      </c>
      <c r="L160" s="272"/>
      <c r="M160" s="272"/>
      <c r="N160" s="272"/>
      <c r="O160" s="272"/>
      <c r="P160" s="272"/>
      <c r="Q160" s="272"/>
      <c r="R160" s="272"/>
      <c r="S160" s="272"/>
      <c r="T160" s="272"/>
      <c r="U160" s="272"/>
      <c r="V160" s="272"/>
      <c r="W160" s="272"/>
      <c r="X160" s="272"/>
      <c r="Y160" s="272"/>
      <c r="Z160" s="272"/>
    </row>
    <row r="161" spans="1:26" ht="15.75" customHeight="1">
      <c r="A161" s="368">
        <v>2</v>
      </c>
      <c r="B161" s="369">
        <v>2</v>
      </c>
      <c r="C161" s="369">
        <v>8</v>
      </c>
      <c r="D161" s="369">
        <v>7</v>
      </c>
      <c r="E161" s="369" t="s">
        <v>541</v>
      </c>
      <c r="F161" s="370" t="s">
        <v>637</v>
      </c>
      <c r="G161" s="371"/>
      <c r="H161" s="371"/>
      <c r="I161" s="371"/>
      <c r="J161" s="371">
        <f t="shared" si="76"/>
        <v>0</v>
      </c>
      <c r="K161" s="342" t="str">
        <f t="shared" si="77"/>
        <v>0.00</v>
      </c>
      <c r="L161" s="272"/>
      <c r="M161" s="272"/>
      <c r="N161" s="272"/>
      <c r="O161" s="272"/>
      <c r="P161" s="272"/>
      <c r="Q161" s="272"/>
      <c r="R161" s="272"/>
      <c r="S161" s="272"/>
      <c r="T161" s="272"/>
      <c r="U161" s="272"/>
      <c r="V161" s="272"/>
      <c r="W161" s="272"/>
      <c r="X161" s="272"/>
      <c r="Y161" s="272"/>
      <c r="Z161" s="272"/>
    </row>
    <row r="162" spans="1:26" ht="15.75" customHeight="1">
      <c r="A162" s="368">
        <v>2</v>
      </c>
      <c r="B162" s="369">
        <v>2</v>
      </c>
      <c r="C162" s="369">
        <v>8</v>
      </c>
      <c r="D162" s="369">
        <v>7</v>
      </c>
      <c r="E162" s="369" t="s">
        <v>521</v>
      </c>
      <c r="F162" s="370" t="s">
        <v>638</v>
      </c>
      <c r="G162" s="371"/>
      <c r="H162" s="371"/>
      <c r="I162" s="371"/>
      <c r="J162" s="371">
        <f t="shared" si="76"/>
        <v>0</v>
      </c>
      <c r="K162" s="342" t="str">
        <f t="shared" si="77"/>
        <v>0.00</v>
      </c>
      <c r="L162" s="272"/>
      <c r="M162" s="272"/>
      <c r="N162" s="272"/>
      <c r="O162" s="272"/>
      <c r="P162" s="272"/>
      <c r="Q162" s="272"/>
      <c r="R162" s="272"/>
      <c r="S162" s="272"/>
      <c r="T162" s="272"/>
      <c r="U162" s="272"/>
      <c r="V162" s="272"/>
      <c r="W162" s="272"/>
      <c r="X162" s="272"/>
      <c r="Y162" s="272"/>
      <c r="Z162" s="272"/>
    </row>
    <row r="163" spans="1:26" ht="15.75" customHeight="1">
      <c r="A163" s="368">
        <v>2</v>
      </c>
      <c r="B163" s="369">
        <v>2</v>
      </c>
      <c r="C163" s="369">
        <v>8</v>
      </c>
      <c r="D163" s="369">
        <v>7</v>
      </c>
      <c r="E163" s="369" t="s">
        <v>523</v>
      </c>
      <c r="F163" s="370" t="s">
        <v>639</v>
      </c>
      <c r="G163" s="371"/>
      <c r="H163" s="371"/>
      <c r="I163" s="371"/>
      <c r="J163" s="371">
        <f t="shared" si="76"/>
        <v>0</v>
      </c>
      <c r="K163" s="342" t="str">
        <f t="shared" si="77"/>
        <v>0.00</v>
      </c>
      <c r="L163" s="272"/>
      <c r="M163" s="272"/>
      <c r="N163" s="272"/>
      <c r="O163" s="272"/>
      <c r="P163" s="272"/>
      <c r="Q163" s="272"/>
      <c r="R163" s="272"/>
      <c r="S163" s="272"/>
      <c r="T163" s="272"/>
      <c r="U163" s="272"/>
      <c r="V163" s="272"/>
      <c r="W163" s="272"/>
      <c r="X163" s="272"/>
      <c r="Y163" s="272"/>
      <c r="Z163" s="272"/>
    </row>
    <row r="164" spans="1:26" ht="15.75" customHeight="1">
      <c r="A164" s="364">
        <v>2</v>
      </c>
      <c r="B164" s="365">
        <v>2</v>
      </c>
      <c r="C164" s="365">
        <v>8</v>
      </c>
      <c r="D164" s="365">
        <v>8</v>
      </c>
      <c r="E164" s="365"/>
      <c r="F164" s="366" t="s">
        <v>640</v>
      </c>
      <c r="G164" s="367">
        <f t="shared" ref="G164:K164" si="80">SUM(G165:G166)</f>
        <v>0</v>
      </c>
      <c r="H164" s="367">
        <f t="shared" si="80"/>
        <v>0</v>
      </c>
      <c r="I164" s="367">
        <f t="shared" si="80"/>
        <v>0</v>
      </c>
      <c r="J164" s="367">
        <f t="shared" si="80"/>
        <v>0</v>
      </c>
      <c r="K164" s="338">
        <f t="shared" si="80"/>
        <v>0</v>
      </c>
      <c r="L164" s="272"/>
      <c r="M164" s="272"/>
      <c r="N164" s="272"/>
      <c r="O164" s="272"/>
      <c r="P164" s="272"/>
      <c r="Q164" s="272"/>
      <c r="R164" s="272"/>
      <c r="S164" s="272"/>
      <c r="T164" s="272"/>
      <c r="U164" s="272"/>
      <c r="V164" s="272"/>
      <c r="W164" s="272"/>
      <c r="X164" s="272"/>
      <c r="Y164" s="272"/>
      <c r="Z164" s="272"/>
    </row>
    <row r="165" spans="1:26" ht="15.75" customHeight="1">
      <c r="A165" s="368">
        <v>2</v>
      </c>
      <c r="B165" s="369">
        <v>2</v>
      </c>
      <c r="C165" s="369">
        <v>8</v>
      </c>
      <c r="D165" s="369">
        <v>8</v>
      </c>
      <c r="E165" s="369" t="s">
        <v>517</v>
      </c>
      <c r="F165" s="370" t="s">
        <v>641</v>
      </c>
      <c r="G165" s="371"/>
      <c r="H165" s="371"/>
      <c r="I165" s="371"/>
      <c r="J165" s="371">
        <f>SUBTOTAL(9,G165:I165)</f>
        <v>0</v>
      </c>
      <c r="K165" s="342" t="str">
        <f t="shared" ref="K165:K166" si="81">IFERROR(J165/$J$18*100,"0.00")</f>
        <v>0.00</v>
      </c>
      <c r="L165" s="272"/>
      <c r="M165" s="272"/>
      <c r="N165" s="272"/>
      <c r="O165" s="272"/>
      <c r="P165" s="272"/>
      <c r="Q165" s="272"/>
      <c r="R165" s="272"/>
      <c r="S165" s="272"/>
      <c r="T165" s="272"/>
      <c r="U165" s="272"/>
      <c r="V165" s="272"/>
      <c r="W165" s="272"/>
      <c r="X165" s="272"/>
      <c r="Y165" s="272"/>
      <c r="Z165" s="272"/>
    </row>
    <row r="166" spans="1:26" ht="15.75" customHeight="1">
      <c r="A166" s="368">
        <v>2</v>
      </c>
      <c r="B166" s="369">
        <v>2</v>
      </c>
      <c r="C166" s="369">
        <v>8</v>
      </c>
      <c r="D166" s="369">
        <v>8</v>
      </c>
      <c r="E166" s="369" t="s">
        <v>519</v>
      </c>
      <c r="F166" s="370" t="s">
        <v>642</v>
      </c>
      <c r="G166" s="371"/>
      <c r="H166" s="371"/>
      <c r="I166" s="371"/>
      <c r="J166" s="341">
        <f>SUM(J167:J173)</f>
        <v>0</v>
      </c>
      <c r="K166" s="342" t="str">
        <f t="shared" si="81"/>
        <v>0.00</v>
      </c>
      <c r="L166" s="272"/>
      <c r="M166" s="272"/>
      <c r="N166" s="272"/>
      <c r="O166" s="272"/>
      <c r="P166" s="272"/>
      <c r="Q166" s="272"/>
      <c r="R166" s="272"/>
      <c r="S166" s="272"/>
      <c r="T166" s="272"/>
      <c r="U166" s="272"/>
      <c r="V166" s="272"/>
      <c r="W166" s="272"/>
      <c r="X166" s="272"/>
      <c r="Y166" s="272"/>
      <c r="Z166" s="272"/>
    </row>
    <row r="167" spans="1:26" ht="15.75" customHeight="1">
      <c r="A167" s="364">
        <v>2</v>
      </c>
      <c r="B167" s="365">
        <v>2</v>
      </c>
      <c r="C167" s="365">
        <v>9</v>
      </c>
      <c r="D167" s="365">
        <v>2</v>
      </c>
      <c r="E167" s="369"/>
      <c r="F167" s="366" t="s">
        <v>644</v>
      </c>
      <c r="G167" s="367">
        <f t="shared" ref="G167:I167" si="82">+G168+G169</f>
        <v>0</v>
      </c>
      <c r="H167" s="367">
        <f t="shared" si="82"/>
        <v>0</v>
      </c>
      <c r="I167" s="367">
        <f t="shared" si="82"/>
        <v>0</v>
      </c>
      <c r="J167" s="337">
        <f t="shared" ref="J167:K167" si="83">SUBTOTAL(9,G167:I167)</f>
        <v>0</v>
      </c>
      <c r="K167" s="338">
        <f t="shared" si="83"/>
        <v>0</v>
      </c>
      <c r="L167" s="272"/>
      <c r="M167" s="272"/>
      <c r="N167" s="272"/>
      <c r="O167" s="272"/>
      <c r="P167" s="272"/>
      <c r="Q167" s="272"/>
      <c r="R167" s="272"/>
      <c r="S167" s="272"/>
      <c r="T167" s="272"/>
      <c r="U167" s="272"/>
      <c r="V167" s="272"/>
      <c r="W167" s="272"/>
      <c r="X167" s="272"/>
      <c r="Y167" s="272"/>
      <c r="Z167" s="272"/>
    </row>
    <row r="168" spans="1:26" ht="15.75" customHeight="1">
      <c r="A168" s="368">
        <v>2</v>
      </c>
      <c r="B168" s="369">
        <v>2</v>
      </c>
      <c r="C168" s="369">
        <v>9</v>
      </c>
      <c r="D168" s="369">
        <v>2</v>
      </c>
      <c r="E168" s="369" t="s">
        <v>471</v>
      </c>
      <c r="F168" s="370" t="s">
        <v>644</v>
      </c>
      <c r="G168" s="371"/>
      <c r="H168" s="341"/>
      <c r="I168" s="341"/>
      <c r="J168" s="341">
        <f t="shared" ref="J168:J169" si="84">SUBTOTAL(9,G168:I168)</f>
        <v>0</v>
      </c>
      <c r="K168" s="342" t="str">
        <f t="shared" ref="K168:K169" si="85">IFERROR(J168/$J$18*100,"0.00")</f>
        <v>0.00</v>
      </c>
      <c r="L168" s="272"/>
      <c r="M168" s="272"/>
      <c r="N168" s="272"/>
      <c r="O168" s="272"/>
      <c r="P168" s="272"/>
      <c r="Q168" s="272"/>
      <c r="R168" s="272"/>
      <c r="S168" s="272"/>
      <c r="T168" s="272"/>
      <c r="U168" s="272"/>
      <c r="V168" s="272"/>
      <c r="W168" s="272"/>
      <c r="X168" s="272"/>
      <c r="Y168" s="272"/>
      <c r="Z168" s="272"/>
    </row>
    <row r="169" spans="1:26" ht="15.75" customHeight="1">
      <c r="A169" s="368">
        <v>2</v>
      </c>
      <c r="B169" s="369">
        <v>2</v>
      </c>
      <c r="C169" s="369">
        <v>9</v>
      </c>
      <c r="D169" s="369">
        <v>2</v>
      </c>
      <c r="E169" s="369" t="s">
        <v>526</v>
      </c>
      <c r="F169" s="370" t="s">
        <v>646</v>
      </c>
      <c r="G169" s="371"/>
      <c r="H169" s="341"/>
      <c r="I169" s="341"/>
      <c r="J169" s="341">
        <f t="shared" si="84"/>
        <v>0</v>
      </c>
      <c r="K169" s="342" t="str">
        <f t="shared" si="85"/>
        <v>0.00</v>
      </c>
      <c r="L169" s="272"/>
      <c r="M169" s="272"/>
      <c r="N169" s="272"/>
      <c r="O169" s="272"/>
      <c r="P169" s="272"/>
      <c r="Q169" s="272"/>
      <c r="R169" s="272"/>
      <c r="S169" s="272"/>
      <c r="T169" s="272"/>
      <c r="U169" s="272"/>
      <c r="V169" s="272"/>
      <c r="W169" s="272"/>
      <c r="X169" s="272"/>
      <c r="Y169" s="272"/>
      <c r="Z169" s="272"/>
    </row>
    <row r="170" spans="1:26" ht="15.75" customHeight="1">
      <c r="A170" s="356">
        <v>2</v>
      </c>
      <c r="B170" s="357">
        <v>3</v>
      </c>
      <c r="C170" s="357"/>
      <c r="D170" s="357"/>
      <c r="E170" s="357"/>
      <c r="F170" s="358" t="s">
        <v>647</v>
      </c>
      <c r="G170" s="359">
        <f t="shared" ref="G170:K170" si="86">+G171+G179+G188+G197+G200+G209+G224+G237</f>
        <v>0</v>
      </c>
      <c r="H170" s="359">
        <f t="shared" si="86"/>
        <v>0</v>
      </c>
      <c r="I170" s="359">
        <f t="shared" si="86"/>
        <v>0</v>
      </c>
      <c r="J170" s="359">
        <f t="shared" si="86"/>
        <v>0</v>
      </c>
      <c r="K170" s="359">
        <f t="shared" si="86"/>
        <v>0</v>
      </c>
      <c r="L170" s="272"/>
      <c r="M170" s="272"/>
      <c r="N170" s="272"/>
      <c r="O170" s="272"/>
      <c r="P170" s="272"/>
      <c r="Q170" s="272"/>
      <c r="R170" s="272"/>
      <c r="S170" s="272"/>
      <c r="T170" s="272"/>
      <c r="U170" s="272"/>
      <c r="V170" s="272"/>
      <c r="W170" s="272"/>
      <c r="X170" s="272"/>
      <c r="Y170" s="272"/>
      <c r="Z170" s="272"/>
    </row>
    <row r="171" spans="1:26" ht="15.75" customHeight="1">
      <c r="A171" s="360">
        <v>2</v>
      </c>
      <c r="B171" s="361">
        <v>3</v>
      </c>
      <c r="C171" s="361">
        <v>1</v>
      </c>
      <c r="D171" s="361"/>
      <c r="E171" s="361"/>
      <c r="F171" s="362" t="s">
        <v>648</v>
      </c>
      <c r="G171" s="363">
        <f t="shared" ref="G171:K171" si="87">+G172+G174+G177</f>
        <v>0</v>
      </c>
      <c r="H171" s="363">
        <f t="shared" si="87"/>
        <v>0</v>
      </c>
      <c r="I171" s="363">
        <f t="shared" si="87"/>
        <v>0</v>
      </c>
      <c r="J171" s="363">
        <f t="shared" si="87"/>
        <v>0</v>
      </c>
      <c r="K171" s="363">
        <f t="shared" si="87"/>
        <v>0</v>
      </c>
      <c r="L171" s="272"/>
      <c r="M171" s="272"/>
      <c r="N171" s="272"/>
      <c r="O171" s="272"/>
      <c r="P171" s="272"/>
      <c r="Q171" s="272"/>
      <c r="R171" s="272"/>
      <c r="S171" s="272"/>
      <c r="T171" s="272"/>
      <c r="U171" s="272"/>
      <c r="V171" s="272"/>
      <c r="W171" s="272"/>
      <c r="X171" s="272"/>
      <c r="Y171" s="272"/>
      <c r="Z171" s="272"/>
    </row>
    <row r="172" spans="1:26" ht="15.75" customHeight="1">
      <c r="A172" s="364">
        <v>2</v>
      </c>
      <c r="B172" s="365">
        <v>3</v>
      </c>
      <c r="C172" s="365">
        <v>1</v>
      </c>
      <c r="D172" s="365">
        <v>1</v>
      </c>
      <c r="E172" s="365"/>
      <c r="F172" s="366" t="s">
        <v>649</v>
      </c>
      <c r="G172" s="367">
        <f t="shared" ref="G172:K172" si="88">+G173</f>
        <v>0</v>
      </c>
      <c r="H172" s="367">
        <f t="shared" si="88"/>
        <v>0</v>
      </c>
      <c r="I172" s="367">
        <f t="shared" si="88"/>
        <v>0</v>
      </c>
      <c r="J172" s="367">
        <f t="shared" si="88"/>
        <v>0</v>
      </c>
      <c r="K172" s="338" t="str">
        <f t="shared" si="88"/>
        <v>0.00</v>
      </c>
      <c r="L172" s="272"/>
      <c r="M172" s="272"/>
      <c r="N172" s="272"/>
      <c r="O172" s="272"/>
      <c r="P172" s="272"/>
      <c r="Q172" s="272"/>
      <c r="R172" s="272"/>
      <c r="S172" s="272"/>
      <c r="T172" s="272"/>
      <c r="U172" s="272"/>
      <c r="V172" s="272"/>
      <c r="W172" s="272"/>
      <c r="X172" s="272"/>
      <c r="Y172" s="272"/>
      <c r="Z172" s="272"/>
    </row>
    <row r="173" spans="1:26" ht="15.75" customHeight="1">
      <c r="A173" s="368">
        <v>2</v>
      </c>
      <c r="B173" s="369">
        <v>3</v>
      </c>
      <c r="C173" s="369">
        <v>1</v>
      </c>
      <c r="D173" s="369">
        <v>1</v>
      </c>
      <c r="E173" s="369" t="s">
        <v>517</v>
      </c>
      <c r="F173" s="370" t="s">
        <v>649</v>
      </c>
      <c r="G173" s="371"/>
      <c r="H173" s="341"/>
      <c r="I173" s="341"/>
      <c r="J173" s="341">
        <f>SUBTOTAL(9,G173:I173)</f>
        <v>0</v>
      </c>
      <c r="K173" s="342" t="str">
        <f>IFERROR(J173/$J$18*100,"0.00")</f>
        <v>0.00</v>
      </c>
      <c r="L173" s="272"/>
      <c r="M173" s="272"/>
      <c r="N173" s="272"/>
      <c r="O173" s="272"/>
      <c r="P173" s="272"/>
      <c r="Q173" s="272"/>
      <c r="R173" s="272"/>
      <c r="S173" s="272"/>
      <c r="T173" s="272"/>
      <c r="U173" s="272"/>
      <c r="V173" s="272"/>
      <c r="W173" s="272"/>
      <c r="X173" s="272"/>
      <c r="Y173" s="272"/>
      <c r="Z173" s="272"/>
    </row>
    <row r="174" spans="1:26" ht="15.75" customHeight="1">
      <c r="A174" s="364">
        <v>2</v>
      </c>
      <c r="B174" s="365">
        <v>3</v>
      </c>
      <c r="C174" s="365">
        <v>1</v>
      </c>
      <c r="D174" s="365">
        <v>3</v>
      </c>
      <c r="E174" s="365"/>
      <c r="F174" s="366" t="s">
        <v>650</v>
      </c>
      <c r="G174" s="367">
        <f t="shared" ref="G174:K174" si="89">SUM(G175:G176)</f>
        <v>0</v>
      </c>
      <c r="H174" s="367">
        <f t="shared" si="89"/>
        <v>0</v>
      </c>
      <c r="I174" s="367">
        <f t="shared" si="89"/>
        <v>0</v>
      </c>
      <c r="J174" s="367">
        <f t="shared" si="89"/>
        <v>0</v>
      </c>
      <c r="K174" s="338">
        <f t="shared" si="89"/>
        <v>0</v>
      </c>
      <c r="L174" s="272"/>
      <c r="M174" s="272"/>
      <c r="N174" s="272"/>
      <c r="O174" s="272"/>
      <c r="P174" s="272"/>
      <c r="Q174" s="272"/>
      <c r="R174" s="272"/>
      <c r="S174" s="272"/>
      <c r="T174" s="272"/>
      <c r="U174" s="272"/>
      <c r="V174" s="272"/>
      <c r="W174" s="272"/>
      <c r="X174" s="272"/>
      <c r="Y174" s="272"/>
      <c r="Z174" s="272"/>
    </row>
    <row r="175" spans="1:26" ht="15.75" customHeight="1">
      <c r="A175" s="368">
        <v>2</v>
      </c>
      <c r="B175" s="369">
        <v>3</v>
      </c>
      <c r="C175" s="369">
        <v>1</v>
      </c>
      <c r="D175" s="369">
        <v>3</v>
      </c>
      <c r="E175" s="369" t="s">
        <v>519</v>
      </c>
      <c r="F175" s="370" t="s">
        <v>651</v>
      </c>
      <c r="G175" s="371"/>
      <c r="H175" s="341"/>
      <c r="I175" s="341"/>
      <c r="J175" s="341">
        <f t="shared" ref="J175:J176" si="90">SUBTOTAL(9,G175:I175)</f>
        <v>0</v>
      </c>
      <c r="K175" s="342" t="str">
        <f t="shared" ref="K175:K176" si="91">IFERROR(J175/$J$18*100,"0.00")</f>
        <v>0.00</v>
      </c>
      <c r="L175" s="272"/>
      <c r="M175" s="272"/>
      <c r="N175" s="272"/>
      <c r="O175" s="272"/>
      <c r="P175" s="272"/>
      <c r="Q175" s="272"/>
      <c r="R175" s="272"/>
      <c r="S175" s="272"/>
      <c r="T175" s="272"/>
      <c r="U175" s="272"/>
      <c r="V175" s="272"/>
      <c r="W175" s="272"/>
      <c r="X175" s="272"/>
      <c r="Y175" s="272"/>
      <c r="Z175" s="272"/>
    </row>
    <row r="176" spans="1:26" ht="15.75" customHeight="1">
      <c r="A176" s="368">
        <v>2</v>
      </c>
      <c r="B176" s="369">
        <v>3</v>
      </c>
      <c r="C176" s="369">
        <v>1</v>
      </c>
      <c r="D176" s="369">
        <v>3</v>
      </c>
      <c r="E176" s="369" t="s">
        <v>526</v>
      </c>
      <c r="F176" s="370" t="s">
        <v>652</v>
      </c>
      <c r="G176" s="367"/>
      <c r="H176" s="341"/>
      <c r="I176" s="341"/>
      <c r="J176" s="341">
        <f t="shared" si="90"/>
        <v>0</v>
      </c>
      <c r="K176" s="342" t="str">
        <f t="shared" si="91"/>
        <v>0.00</v>
      </c>
      <c r="L176" s="272"/>
      <c r="M176" s="272"/>
      <c r="N176" s="272"/>
      <c r="O176" s="272"/>
      <c r="P176" s="272"/>
      <c r="Q176" s="272"/>
      <c r="R176" s="272"/>
      <c r="S176" s="272"/>
      <c r="T176" s="272"/>
      <c r="U176" s="272"/>
      <c r="V176" s="272"/>
      <c r="W176" s="272"/>
      <c r="X176" s="272"/>
      <c r="Y176" s="272"/>
      <c r="Z176" s="272"/>
    </row>
    <row r="177" spans="1:26" ht="15.75" customHeight="1">
      <c r="A177" s="364">
        <v>2</v>
      </c>
      <c r="B177" s="365">
        <v>3</v>
      </c>
      <c r="C177" s="365">
        <v>1</v>
      </c>
      <c r="D177" s="365">
        <v>4</v>
      </c>
      <c r="E177" s="365"/>
      <c r="F177" s="366" t="s">
        <v>653</v>
      </c>
      <c r="G177" s="367">
        <f t="shared" ref="G177:K177" si="92">+G178</f>
        <v>0</v>
      </c>
      <c r="H177" s="367">
        <f t="shared" si="92"/>
        <v>0</v>
      </c>
      <c r="I177" s="367">
        <f t="shared" si="92"/>
        <v>0</v>
      </c>
      <c r="J177" s="367">
        <f t="shared" si="92"/>
        <v>0</v>
      </c>
      <c r="K177" s="338" t="str">
        <f t="shared" si="92"/>
        <v>0.00</v>
      </c>
      <c r="L177" s="272"/>
      <c r="M177" s="272"/>
      <c r="N177" s="272"/>
      <c r="O177" s="272"/>
      <c r="P177" s="272"/>
      <c r="Q177" s="272"/>
      <c r="R177" s="272"/>
      <c r="S177" s="272"/>
      <c r="T177" s="272"/>
      <c r="U177" s="272"/>
      <c r="V177" s="272"/>
      <c r="W177" s="272"/>
      <c r="X177" s="272"/>
      <c r="Y177" s="272"/>
      <c r="Z177" s="272"/>
    </row>
    <row r="178" spans="1:26" ht="15.75" customHeight="1">
      <c r="A178" s="368">
        <v>2</v>
      </c>
      <c r="B178" s="369">
        <v>3</v>
      </c>
      <c r="C178" s="369">
        <v>1</v>
      </c>
      <c r="D178" s="369">
        <v>4</v>
      </c>
      <c r="E178" s="369" t="s">
        <v>517</v>
      </c>
      <c r="F178" s="370" t="s">
        <v>653</v>
      </c>
      <c r="G178" s="367"/>
      <c r="H178" s="341"/>
      <c r="I178" s="341"/>
      <c r="J178" s="341">
        <f>SUBTOTAL(9,G178:I178)</f>
        <v>0</v>
      </c>
      <c r="K178" s="342" t="str">
        <f>IFERROR(J178/$J$18*100,"0.00")</f>
        <v>0.00</v>
      </c>
      <c r="L178" s="272"/>
      <c r="M178" s="272"/>
      <c r="N178" s="272"/>
      <c r="O178" s="272"/>
      <c r="P178" s="272"/>
      <c r="Q178" s="272"/>
      <c r="R178" s="272"/>
      <c r="S178" s="272"/>
      <c r="T178" s="272"/>
      <c r="U178" s="272"/>
      <c r="V178" s="272"/>
      <c r="W178" s="272"/>
      <c r="X178" s="272"/>
      <c r="Y178" s="272"/>
      <c r="Z178" s="272"/>
    </row>
    <row r="179" spans="1:26" ht="15.75" customHeight="1">
      <c r="A179" s="360">
        <v>2</v>
      </c>
      <c r="B179" s="361">
        <v>3</v>
      </c>
      <c r="C179" s="361">
        <v>2</v>
      </c>
      <c r="D179" s="361"/>
      <c r="E179" s="361"/>
      <c r="F179" s="362" t="s">
        <v>654</v>
      </c>
      <c r="G179" s="363">
        <f t="shared" ref="G179:K179" si="93">+G180+G182+G184+G186</f>
        <v>0</v>
      </c>
      <c r="H179" s="363">
        <f t="shared" si="93"/>
        <v>0</v>
      </c>
      <c r="I179" s="363">
        <f t="shared" si="93"/>
        <v>0</v>
      </c>
      <c r="J179" s="363">
        <f t="shared" si="93"/>
        <v>0</v>
      </c>
      <c r="K179" s="363">
        <f t="shared" si="93"/>
        <v>0</v>
      </c>
      <c r="L179" s="272"/>
      <c r="M179" s="272"/>
      <c r="N179" s="272"/>
      <c r="O179" s="272"/>
      <c r="P179" s="272"/>
      <c r="Q179" s="272"/>
      <c r="R179" s="272"/>
      <c r="S179" s="272"/>
      <c r="T179" s="272"/>
      <c r="U179" s="272"/>
      <c r="V179" s="272"/>
      <c r="W179" s="272"/>
      <c r="X179" s="272"/>
      <c r="Y179" s="272"/>
      <c r="Z179" s="272"/>
    </row>
    <row r="180" spans="1:26" ht="15.75" customHeight="1">
      <c r="A180" s="364">
        <v>2</v>
      </c>
      <c r="B180" s="365">
        <v>3</v>
      </c>
      <c r="C180" s="365">
        <v>2</v>
      </c>
      <c r="D180" s="365">
        <v>1</v>
      </c>
      <c r="E180" s="365"/>
      <c r="F180" s="366" t="s">
        <v>655</v>
      </c>
      <c r="G180" s="367">
        <f t="shared" ref="G180:K180" si="94">+G181</f>
        <v>0</v>
      </c>
      <c r="H180" s="367">
        <f t="shared" si="94"/>
        <v>0</v>
      </c>
      <c r="I180" s="367">
        <f t="shared" si="94"/>
        <v>0</v>
      </c>
      <c r="J180" s="367">
        <f t="shared" si="94"/>
        <v>0</v>
      </c>
      <c r="K180" s="338" t="str">
        <f t="shared" si="94"/>
        <v>0.00</v>
      </c>
      <c r="L180" s="272"/>
      <c r="M180" s="272"/>
      <c r="N180" s="272"/>
      <c r="O180" s="272"/>
      <c r="P180" s="272"/>
      <c r="Q180" s="272"/>
      <c r="R180" s="272"/>
      <c r="S180" s="272"/>
      <c r="T180" s="272"/>
      <c r="U180" s="272"/>
      <c r="V180" s="272"/>
      <c r="W180" s="272"/>
      <c r="X180" s="272"/>
      <c r="Y180" s="272"/>
      <c r="Z180" s="272"/>
    </row>
    <row r="181" spans="1:26" ht="15.75" customHeight="1">
      <c r="A181" s="368">
        <v>2</v>
      </c>
      <c r="B181" s="369">
        <v>3</v>
      </c>
      <c r="C181" s="369">
        <v>2</v>
      </c>
      <c r="D181" s="369">
        <v>1</v>
      </c>
      <c r="E181" s="369" t="s">
        <v>517</v>
      </c>
      <c r="F181" s="370" t="s">
        <v>655</v>
      </c>
      <c r="G181" s="367"/>
      <c r="H181" s="367"/>
      <c r="I181" s="367"/>
      <c r="J181" s="341">
        <f>SUBTOTAL(9,G181:I181)</f>
        <v>0</v>
      </c>
      <c r="K181" s="342" t="str">
        <f>IFERROR(J181/$J$18*100,"0.00")</f>
        <v>0.00</v>
      </c>
      <c r="L181" s="272"/>
      <c r="M181" s="272"/>
      <c r="N181" s="272"/>
      <c r="O181" s="272"/>
      <c r="P181" s="272"/>
      <c r="Q181" s="272"/>
      <c r="R181" s="272"/>
      <c r="S181" s="272"/>
      <c r="T181" s="272"/>
      <c r="U181" s="272"/>
      <c r="V181" s="272"/>
      <c r="W181" s="272"/>
      <c r="X181" s="272"/>
      <c r="Y181" s="272"/>
      <c r="Z181" s="272"/>
    </row>
    <row r="182" spans="1:26" ht="15.75" customHeight="1">
      <c r="A182" s="364">
        <v>2</v>
      </c>
      <c r="B182" s="365">
        <v>3</v>
      </c>
      <c r="C182" s="365">
        <v>2</v>
      </c>
      <c r="D182" s="365">
        <v>2</v>
      </c>
      <c r="E182" s="365"/>
      <c r="F182" s="366" t="s">
        <v>656</v>
      </c>
      <c r="G182" s="367">
        <f t="shared" ref="G182:K182" si="95">+G183</f>
        <v>0</v>
      </c>
      <c r="H182" s="367">
        <f t="shared" si="95"/>
        <v>0</v>
      </c>
      <c r="I182" s="367">
        <f t="shared" si="95"/>
        <v>0</v>
      </c>
      <c r="J182" s="367">
        <f t="shared" si="95"/>
        <v>0</v>
      </c>
      <c r="K182" s="338" t="str">
        <f t="shared" si="95"/>
        <v>0.00</v>
      </c>
      <c r="L182" s="272"/>
      <c r="M182" s="272"/>
      <c r="N182" s="272"/>
      <c r="O182" s="272"/>
      <c r="P182" s="272"/>
      <c r="Q182" s="272"/>
      <c r="R182" s="272"/>
      <c r="S182" s="272"/>
      <c r="T182" s="272"/>
      <c r="U182" s="272"/>
      <c r="V182" s="272"/>
      <c r="W182" s="272"/>
      <c r="X182" s="272"/>
      <c r="Y182" s="272"/>
      <c r="Z182" s="272"/>
    </row>
    <row r="183" spans="1:26" ht="15.75" customHeight="1">
      <c r="A183" s="368">
        <v>2</v>
      </c>
      <c r="B183" s="369">
        <v>3</v>
      </c>
      <c r="C183" s="369">
        <v>2</v>
      </c>
      <c r="D183" s="369">
        <v>2</v>
      </c>
      <c r="E183" s="369" t="s">
        <v>517</v>
      </c>
      <c r="F183" s="370" t="s">
        <v>656</v>
      </c>
      <c r="G183" s="367"/>
      <c r="H183" s="367"/>
      <c r="I183" s="367"/>
      <c r="J183" s="341">
        <f>SUBTOTAL(9,G183:I183)</f>
        <v>0</v>
      </c>
      <c r="K183" s="342" t="str">
        <f>IFERROR(J183/$J$18*100,"0.00")</f>
        <v>0.00</v>
      </c>
      <c r="L183" s="272"/>
      <c r="M183" s="272"/>
      <c r="N183" s="272"/>
      <c r="O183" s="272"/>
      <c r="P183" s="272"/>
      <c r="Q183" s="272"/>
      <c r="R183" s="272"/>
      <c r="S183" s="272"/>
      <c r="T183" s="272"/>
      <c r="U183" s="272"/>
      <c r="V183" s="272"/>
      <c r="W183" s="272"/>
      <c r="X183" s="272"/>
      <c r="Y183" s="272"/>
      <c r="Z183" s="272"/>
    </row>
    <row r="184" spans="1:26" ht="15.75" customHeight="1">
      <c r="A184" s="364">
        <v>2</v>
      </c>
      <c r="B184" s="365">
        <v>3</v>
      </c>
      <c r="C184" s="365">
        <v>2</v>
      </c>
      <c r="D184" s="365">
        <v>3</v>
      </c>
      <c r="E184" s="365"/>
      <c r="F184" s="366" t="s">
        <v>657</v>
      </c>
      <c r="G184" s="367">
        <f t="shared" ref="G184:K184" si="96">+G185</f>
        <v>0</v>
      </c>
      <c r="H184" s="367">
        <f t="shared" si="96"/>
        <v>0</v>
      </c>
      <c r="I184" s="367">
        <f t="shared" si="96"/>
        <v>0</v>
      </c>
      <c r="J184" s="367">
        <f t="shared" si="96"/>
        <v>0</v>
      </c>
      <c r="K184" s="338" t="str">
        <f t="shared" si="96"/>
        <v>0.00</v>
      </c>
      <c r="L184" s="272"/>
      <c r="M184" s="272"/>
      <c r="N184" s="272"/>
      <c r="O184" s="272"/>
      <c r="P184" s="272"/>
      <c r="Q184" s="272"/>
      <c r="R184" s="272"/>
      <c r="S184" s="272"/>
      <c r="T184" s="272"/>
      <c r="U184" s="272"/>
      <c r="V184" s="272"/>
      <c r="W184" s="272"/>
      <c r="X184" s="272"/>
      <c r="Y184" s="272"/>
      <c r="Z184" s="272"/>
    </row>
    <row r="185" spans="1:26" ht="15.75" customHeight="1">
      <c r="A185" s="368">
        <v>2</v>
      </c>
      <c r="B185" s="369">
        <v>3</v>
      </c>
      <c r="C185" s="369">
        <v>2</v>
      </c>
      <c r="D185" s="369">
        <v>3</v>
      </c>
      <c r="E185" s="369" t="s">
        <v>517</v>
      </c>
      <c r="F185" s="370" t="s">
        <v>657</v>
      </c>
      <c r="G185" s="367"/>
      <c r="H185" s="341"/>
      <c r="I185" s="341"/>
      <c r="J185" s="341">
        <f>SUBTOTAL(9,G185:I185)</f>
        <v>0</v>
      </c>
      <c r="K185" s="342" t="str">
        <f>IFERROR(J185/$J$18*100,"0.00")</f>
        <v>0.00</v>
      </c>
      <c r="L185" s="272"/>
      <c r="M185" s="272"/>
      <c r="N185" s="272"/>
      <c r="O185" s="272"/>
      <c r="P185" s="272"/>
      <c r="Q185" s="272"/>
      <c r="R185" s="272"/>
      <c r="S185" s="272"/>
      <c r="T185" s="272"/>
      <c r="U185" s="272"/>
      <c r="V185" s="272"/>
      <c r="W185" s="272"/>
      <c r="X185" s="272"/>
      <c r="Y185" s="272"/>
      <c r="Z185" s="272"/>
    </row>
    <row r="186" spans="1:26" ht="15.75" customHeight="1">
      <c r="A186" s="364">
        <v>2</v>
      </c>
      <c r="B186" s="365">
        <v>3</v>
      </c>
      <c r="C186" s="365">
        <v>2</v>
      </c>
      <c r="D186" s="365">
        <v>4</v>
      </c>
      <c r="E186" s="365"/>
      <c r="F186" s="366" t="s">
        <v>658</v>
      </c>
      <c r="G186" s="367">
        <f t="shared" ref="G186:K186" si="97">+G187</f>
        <v>0</v>
      </c>
      <c r="H186" s="367">
        <f t="shared" si="97"/>
        <v>0</v>
      </c>
      <c r="I186" s="367">
        <f t="shared" si="97"/>
        <v>0</v>
      </c>
      <c r="J186" s="367">
        <f t="shared" si="97"/>
        <v>0</v>
      </c>
      <c r="K186" s="338" t="str">
        <f t="shared" si="97"/>
        <v>0.00</v>
      </c>
      <c r="L186" s="272"/>
      <c r="M186" s="272"/>
      <c r="N186" s="272"/>
      <c r="O186" s="272"/>
      <c r="P186" s="272"/>
      <c r="Q186" s="272"/>
      <c r="R186" s="272"/>
      <c r="S186" s="272"/>
      <c r="T186" s="272"/>
      <c r="U186" s="272"/>
      <c r="V186" s="272"/>
      <c r="W186" s="272"/>
      <c r="X186" s="272"/>
      <c r="Y186" s="272"/>
      <c r="Z186" s="272"/>
    </row>
    <row r="187" spans="1:26" ht="15.75" customHeight="1">
      <c r="A187" s="368">
        <v>2</v>
      </c>
      <c r="B187" s="369">
        <v>3</v>
      </c>
      <c r="C187" s="369">
        <v>2</v>
      </c>
      <c r="D187" s="369">
        <v>4</v>
      </c>
      <c r="E187" s="369" t="s">
        <v>517</v>
      </c>
      <c r="F187" s="370" t="s">
        <v>658</v>
      </c>
      <c r="G187" s="367"/>
      <c r="H187" s="341"/>
      <c r="I187" s="341"/>
      <c r="J187" s="341">
        <f>SUBTOTAL(9,G187:I187)</f>
        <v>0</v>
      </c>
      <c r="K187" s="342" t="str">
        <f>IFERROR(J187/$J$18*100,"0.00")</f>
        <v>0.00</v>
      </c>
      <c r="L187" s="272"/>
      <c r="M187" s="272"/>
      <c r="N187" s="272"/>
      <c r="O187" s="272"/>
      <c r="P187" s="272"/>
      <c r="Q187" s="272"/>
      <c r="R187" s="272"/>
      <c r="S187" s="272"/>
      <c r="T187" s="272"/>
      <c r="U187" s="272"/>
      <c r="V187" s="272"/>
      <c r="W187" s="272"/>
      <c r="X187" s="272"/>
      <c r="Y187" s="272"/>
      <c r="Z187" s="272"/>
    </row>
    <row r="188" spans="1:26" ht="15.75" customHeight="1">
      <c r="A188" s="360">
        <v>2</v>
      </c>
      <c r="B188" s="361">
        <v>3</v>
      </c>
      <c r="C188" s="361">
        <v>3</v>
      </c>
      <c r="D188" s="361"/>
      <c r="E188" s="361"/>
      <c r="F188" s="362" t="s">
        <v>659</v>
      </c>
      <c r="G188" s="363">
        <f t="shared" ref="G188:K188" si="98">+G189+G191+G193+G195</f>
        <v>0</v>
      </c>
      <c r="H188" s="363">
        <f t="shared" si="98"/>
        <v>0</v>
      </c>
      <c r="I188" s="363">
        <f t="shared" si="98"/>
        <v>0</v>
      </c>
      <c r="J188" s="363">
        <f t="shared" si="98"/>
        <v>0</v>
      </c>
      <c r="K188" s="363">
        <f t="shared" si="98"/>
        <v>0</v>
      </c>
      <c r="L188" s="272"/>
      <c r="M188" s="272"/>
      <c r="N188" s="272"/>
      <c r="O188" s="272"/>
      <c r="P188" s="272"/>
      <c r="Q188" s="272"/>
      <c r="R188" s="272"/>
      <c r="S188" s="272"/>
      <c r="T188" s="272"/>
      <c r="U188" s="272"/>
      <c r="V188" s="272"/>
      <c r="W188" s="272"/>
      <c r="X188" s="272"/>
      <c r="Y188" s="272"/>
      <c r="Z188" s="272"/>
    </row>
    <row r="189" spans="1:26" ht="15.75" customHeight="1">
      <c r="A189" s="364">
        <v>2</v>
      </c>
      <c r="B189" s="365">
        <v>3</v>
      </c>
      <c r="C189" s="365">
        <v>3</v>
      </c>
      <c r="D189" s="365">
        <v>1</v>
      </c>
      <c r="E189" s="365"/>
      <c r="F189" s="366" t="s">
        <v>660</v>
      </c>
      <c r="G189" s="367">
        <f t="shared" ref="G189:K189" si="99">G190</f>
        <v>0</v>
      </c>
      <c r="H189" s="367">
        <f t="shared" si="99"/>
        <v>0</v>
      </c>
      <c r="I189" s="367">
        <f t="shared" si="99"/>
        <v>0</v>
      </c>
      <c r="J189" s="367">
        <f t="shared" si="99"/>
        <v>0</v>
      </c>
      <c r="K189" s="338" t="str">
        <f t="shared" si="99"/>
        <v>0.00</v>
      </c>
      <c r="L189" s="272"/>
      <c r="M189" s="272"/>
      <c r="N189" s="272"/>
      <c r="O189" s="272"/>
      <c r="P189" s="272"/>
      <c r="Q189" s="272"/>
      <c r="R189" s="272"/>
      <c r="S189" s="272"/>
      <c r="T189" s="272"/>
      <c r="U189" s="272"/>
      <c r="V189" s="272"/>
      <c r="W189" s="272"/>
      <c r="X189" s="272"/>
      <c r="Y189" s="272"/>
      <c r="Z189" s="272"/>
    </row>
    <row r="190" spans="1:26" ht="15.75" customHeight="1">
      <c r="A190" s="368">
        <v>2</v>
      </c>
      <c r="B190" s="369">
        <v>3</v>
      </c>
      <c r="C190" s="369">
        <v>3</v>
      </c>
      <c r="D190" s="369">
        <v>1</v>
      </c>
      <c r="E190" s="369" t="s">
        <v>517</v>
      </c>
      <c r="F190" s="370" t="s">
        <v>660</v>
      </c>
      <c r="G190" s="371"/>
      <c r="H190" s="371"/>
      <c r="I190" s="371"/>
      <c r="J190" s="341">
        <f>SUBTOTAL(9,G190:I190)</f>
        <v>0</v>
      </c>
      <c r="K190" s="342" t="str">
        <f>IFERROR(J190/$J$18*100,"0.00")</f>
        <v>0.00</v>
      </c>
      <c r="L190" s="272"/>
      <c r="M190" s="272"/>
      <c r="N190" s="272"/>
      <c r="O190" s="272"/>
      <c r="P190" s="272"/>
      <c r="Q190" s="272"/>
      <c r="R190" s="272"/>
      <c r="S190" s="272"/>
      <c r="T190" s="272"/>
      <c r="U190" s="272"/>
      <c r="V190" s="272"/>
      <c r="W190" s="272"/>
      <c r="X190" s="272"/>
      <c r="Y190" s="272"/>
      <c r="Z190" s="272"/>
    </row>
    <row r="191" spans="1:26" ht="15.75" customHeight="1">
      <c r="A191" s="364">
        <v>2</v>
      </c>
      <c r="B191" s="365">
        <v>3</v>
      </c>
      <c r="C191" s="365">
        <v>3</v>
      </c>
      <c r="D191" s="365">
        <v>2</v>
      </c>
      <c r="E191" s="365"/>
      <c r="F191" s="366" t="s">
        <v>661</v>
      </c>
      <c r="G191" s="367">
        <f t="shared" ref="G191:K191" si="100">+G192</f>
        <v>0</v>
      </c>
      <c r="H191" s="367">
        <f t="shared" si="100"/>
        <v>0</v>
      </c>
      <c r="I191" s="367">
        <f t="shared" si="100"/>
        <v>0</v>
      </c>
      <c r="J191" s="367">
        <f t="shared" si="100"/>
        <v>0</v>
      </c>
      <c r="K191" s="338" t="str">
        <f t="shared" si="100"/>
        <v>0.00</v>
      </c>
      <c r="L191" s="272"/>
      <c r="M191" s="272"/>
      <c r="N191" s="272"/>
      <c r="O191" s="272"/>
      <c r="P191" s="272"/>
      <c r="Q191" s="272"/>
      <c r="R191" s="272"/>
      <c r="S191" s="272"/>
      <c r="T191" s="272"/>
      <c r="U191" s="272"/>
      <c r="V191" s="272"/>
      <c r="W191" s="272"/>
      <c r="X191" s="272"/>
      <c r="Y191" s="272"/>
      <c r="Z191" s="272"/>
    </row>
    <row r="192" spans="1:26" ht="15.75" customHeight="1">
      <c r="A192" s="368">
        <v>2</v>
      </c>
      <c r="B192" s="369">
        <v>3</v>
      </c>
      <c r="C192" s="369">
        <v>3</v>
      </c>
      <c r="D192" s="369">
        <v>2</v>
      </c>
      <c r="E192" s="369" t="s">
        <v>517</v>
      </c>
      <c r="F192" s="370" t="s">
        <v>661</v>
      </c>
      <c r="G192" s="371"/>
      <c r="H192" s="371"/>
      <c r="I192" s="371"/>
      <c r="J192" s="341">
        <f t="shared" ref="J192:J194" si="101">SUBTOTAL(9,G192:I192)</f>
        <v>0</v>
      </c>
      <c r="K192" s="342" t="str">
        <f t="shared" ref="K192:K194" si="102">IFERROR(J192/$J$18*100,"0.00")</f>
        <v>0.00</v>
      </c>
      <c r="L192" s="272"/>
      <c r="M192" s="272"/>
      <c r="N192" s="272"/>
      <c r="O192" s="272"/>
      <c r="P192" s="272"/>
      <c r="Q192" s="272"/>
      <c r="R192" s="272"/>
      <c r="S192" s="272"/>
      <c r="T192" s="272"/>
      <c r="U192" s="272"/>
      <c r="V192" s="272"/>
      <c r="W192" s="272"/>
      <c r="X192" s="272"/>
      <c r="Y192" s="272"/>
      <c r="Z192" s="272"/>
    </row>
    <row r="193" spans="1:26" ht="15.75" customHeight="1">
      <c r="A193" s="364">
        <v>2</v>
      </c>
      <c r="B193" s="365">
        <v>3</v>
      </c>
      <c r="C193" s="365">
        <v>3</v>
      </c>
      <c r="D193" s="365">
        <v>3</v>
      </c>
      <c r="E193" s="365"/>
      <c r="F193" s="366" t="s">
        <v>662</v>
      </c>
      <c r="G193" s="367">
        <f t="shared" ref="G193:I193" si="103">+G194</f>
        <v>0</v>
      </c>
      <c r="H193" s="367">
        <f t="shared" si="103"/>
        <v>0</v>
      </c>
      <c r="I193" s="367">
        <f t="shared" si="103"/>
        <v>0</v>
      </c>
      <c r="J193" s="341">
        <f t="shared" si="101"/>
        <v>0</v>
      </c>
      <c r="K193" s="342" t="str">
        <f t="shared" si="102"/>
        <v>0.00</v>
      </c>
      <c r="L193" s="272"/>
      <c r="M193" s="272"/>
      <c r="N193" s="272"/>
      <c r="O193" s="272"/>
      <c r="P193" s="272"/>
      <c r="Q193" s="272"/>
      <c r="R193" s="272"/>
      <c r="S193" s="272"/>
      <c r="T193" s="272"/>
      <c r="U193" s="272"/>
      <c r="V193" s="272"/>
      <c r="W193" s="272"/>
      <c r="X193" s="272"/>
      <c r="Y193" s="272"/>
      <c r="Z193" s="272"/>
    </row>
    <row r="194" spans="1:26" ht="15.75" customHeight="1">
      <c r="A194" s="368">
        <v>2</v>
      </c>
      <c r="B194" s="369">
        <v>3</v>
      </c>
      <c r="C194" s="369">
        <v>3</v>
      </c>
      <c r="D194" s="369">
        <v>3</v>
      </c>
      <c r="E194" s="369" t="s">
        <v>517</v>
      </c>
      <c r="F194" s="370" t="s">
        <v>662</v>
      </c>
      <c r="G194" s="371"/>
      <c r="H194" s="341"/>
      <c r="I194" s="341"/>
      <c r="J194" s="341">
        <f t="shared" si="101"/>
        <v>0</v>
      </c>
      <c r="K194" s="342" t="str">
        <f t="shared" si="102"/>
        <v>0.00</v>
      </c>
      <c r="L194" s="272"/>
      <c r="M194" s="272"/>
      <c r="N194" s="272"/>
      <c r="O194" s="272"/>
      <c r="P194" s="272"/>
      <c r="Q194" s="272"/>
      <c r="R194" s="272"/>
      <c r="S194" s="272"/>
      <c r="T194" s="272"/>
      <c r="U194" s="272"/>
      <c r="V194" s="272"/>
      <c r="W194" s="272"/>
      <c r="X194" s="272"/>
      <c r="Y194" s="272"/>
      <c r="Z194" s="272"/>
    </row>
    <row r="195" spans="1:26" ht="15.75" customHeight="1">
      <c r="A195" s="364">
        <v>2</v>
      </c>
      <c r="B195" s="365">
        <v>3</v>
      </c>
      <c r="C195" s="365">
        <v>3</v>
      </c>
      <c r="D195" s="365">
        <v>4</v>
      </c>
      <c r="E195" s="365"/>
      <c r="F195" s="366" t="s">
        <v>663</v>
      </c>
      <c r="G195" s="367">
        <f t="shared" ref="G195:K195" si="104">+G196</f>
        <v>0</v>
      </c>
      <c r="H195" s="367">
        <f t="shared" si="104"/>
        <v>0</v>
      </c>
      <c r="I195" s="367">
        <f t="shared" si="104"/>
        <v>0</v>
      </c>
      <c r="J195" s="367">
        <f t="shared" si="104"/>
        <v>0</v>
      </c>
      <c r="K195" s="338" t="str">
        <f t="shared" si="104"/>
        <v>0.00</v>
      </c>
      <c r="L195" s="272"/>
      <c r="M195" s="272"/>
      <c r="N195" s="272"/>
      <c r="O195" s="272"/>
      <c r="P195" s="272"/>
      <c r="Q195" s="272"/>
      <c r="R195" s="272"/>
      <c r="S195" s="272"/>
      <c r="T195" s="272"/>
      <c r="U195" s="272"/>
      <c r="V195" s="272"/>
      <c r="W195" s="272"/>
      <c r="X195" s="272"/>
      <c r="Y195" s="272"/>
      <c r="Z195" s="272"/>
    </row>
    <row r="196" spans="1:26" ht="15.75" customHeight="1">
      <c r="A196" s="368">
        <v>2</v>
      </c>
      <c r="B196" s="369">
        <v>3</v>
      </c>
      <c r="C196" s="369">
        <v>3</v>
      </c>
      <c r="D196" s="369">
        <v>4</v>
      </c>
      <c r="E196" s="369" t="s">
        <v>517</v>
      </c>
      <c r="F196" s="370" t="s">
        <v>663</v>
      </c>
      <c r="G196" s="367"/>
      <c r="H196" s="367"/>
      <c r="I196" s="367"/>
      <c r="J196" s="341">
        <f>SUBTOTAL(9,G196:I196)</f>
        <v>0</v>
      </c>
      <c r="K196" s="342" t="str">
        <f>IFERROR(J196/$J$18*100,"0.00")</f>
        <v>0.00</v>
      </c>
      <c r="L196" s="272"/>
      <c r="M196" s="272"/>
      <c r="N196" s="272"/>
      <c r="O196" s="272"/>
      <c r="P196" s="272"/>
      <c r="Q196" s="272"/>
      <c r="R196" s="272"/>
      <c r="S196" s="272"/>
      <c r="T196" s="272"/>
      <c r="U196" s="272"/>
      <c r="V196" s="272"/>
      <c r="W196" s="272"/>
      <c r="X196" s="272"/>
      <c r="Y196" s="272"/>
      <c r="Z196" s="272"/>
    </row>
    <row r="197" spans="1:26" ht="15.75" customHeight="1">
      <c r="A197" s="360">
        <v>2</v>
      </c>
      <c r="B197" s="361">
        <v>3</v>
      </c>
      <c r="C197" s="361">
        <v>4</v>
      </c>
      <c r="D197" s="361"/>
      <c r="E197" s="361"/>
      <c r="F197" s="362" t="s">
        <v>664</v>
      </c>
      <c r="G197" s="363">
        <f t="shared" ref="G197:K197" si="105">+G198</f>
        <v>0</v>
      </c>
      <c r="H197" s="363">
        <f t="shared" si="105"/>
        <v>0</v>
      </c>
      <c r="I197" s="363">
        <f t="shared" si="105"/>
        <v>0</v>
      </c>
      <c r="J197" s="363">
        <f t="shared" si="105"/>
        <v>0</v>
      </c>
      <c r="K197" s="372" t="str">
        <f t="shared" si="105"/>
        <v>0.00</v>
      </c>
      <c r="L197" s="272"/>
      <c r="M197" s="272"/>
      <c r="N197" s="272"/>
      <c r="O197" s="272"/>
      <c r="P197" s="272"/>
      <c r="Q197" s="272"/>
      <c r="R197" s="272"/>
      <c r="S197" s="272"/>
      <c r="T197" s="272"/>
      <c r="U197" s="272"/>
      <c r="V197" s="272"/>
      <c r="W197" s="272"/>
      <c r="X197" s="272"/>
      <c r="Y197" s="272"/>
      <c r="Z197" s="272"/>
    </row>
    <row r="198" spans="1:26" ht="15.75" customHeight="1">
      <c r="A198" s="364">
        <v>2</v>
      </c>
      <c r="B198" s="365">
        <v>3</v>
      </c>
      <c r="C198" s="365">
        <v>4</v>
      </c>
      <c r="D198" s="365">
        <v>1</v>
      </c>
      <c r="E198" s="365"/>
      <c r="F198" s="366" t="s">
        <v>665</v>
      </c>
      <c r="G198" s="367">
        <f t="shared" ref="G198:K198" si="106">+G199</f>
        <v>0</v>
      </c>
      <c r="H198" s="367">
        <f t="shared" si="106"/>
        <v>0</v>
      </c>
      <c r="I198" s="367">
        <f t="shared" si="106"/>
        <v>0</v>
      </c>
      <c r="J198" s="367">
        <f t="shared" si="106"/>
        <v>0</v>
      </c>
      <c r="K198" s="338" t="str">
        <f t="shared" si="106"/>
        <v>0.00</v>
      </c>
      <c r="L198" s="272"/>
      <c r="M198" s="272"/>
      <c r="N198" s="272"/>
      <c r="O198" s="272"/>
      <c r="P198" s="272"/>
      <c r="Q198" s="272"/>
      <c r="R198" s="272"/>
      <c r="S198" s="272"/>
      <c r="T198" s="272"/>
      <c r="U198" s="272"/>
      <c r="V198" s="272"/>
      <c r="W198" s="272"/>
      <c r="X198" s="272"/>
      <c r="Y198" s="272"/>
      <c r="Z198" s="272"/>
    </row>
    <row r="199" spans="1:26" ht="15.75" customHeight="1">
      <c r="A199" s="368">
        <v>2</v>
      </c>
      <c r="B199" s="369">
        <v>3</v>
      </c>
      <c r="C199" s="369">
        <v>4</v>
      </c>
      <c r="D199" s="369">
        <v>1</v>
      </c>
      <c r="E199" s="369" t="s">
        <v>517</v>
      </c>
      <c r="F199" s="370" t="s">
        <v>665</v>
      </c>
      <c r="G199" s="371"/>
      <c r="H199" s="341"/>
      <c r="I199" s="341"/>
      <c r="J199" s="341">
        <f>SUBTOTAL(9,G199:I199)</f>
        <v>0</v>
      </c>
      <c r="K199" s="342" t="str">
        <f>IFERROR(J199/$J$18*100,"0.00")</f>
        <v>0.00</v>
      </c>
      <c r="L199" s="272"/>
      <c r="M199" s="272"/>
      <c r="N199" s="272"/>
      <c r="O199" s="272"/>
      <c r="P199" s="272"/>
      <c r="Q199" s="272"/>
      <c r="R199" s="272"/>
      <c r="S199" s="272"/>
      <c r="T199" s="272"/>
      <c r="U199" s="272"/>
      <c r="V199" s="272"/>
      <c r="W199" s="272"/>
      <c r="X199" s="272"/>
      <c r="Y199" s="272"/>
      <c r="Z199" s="272"/>
    </row>
    <row r="200" spans="1:26" ht="15.75" customHeight="1">
      <c r="A200" s="360">
        <v>2</v>
      </c>
      <c r="B200" s="361">
        <v>3</v>
      </c>
      <c r="C200" s="361">
        <v>5</v>
      </c>
      <c r="D200" s="361"/>
      <c r="E200" s="361"/>
      <c r="F200" s="362" t="s">
        <v>666</v>
      </c>
      <c r="G200" s="363">
        <f t="shared" ref="G200:K200" si="107">+G201+G203+G205+G207</f>
        <v>0</v>
      </c>
      <c r="H200" s="363">
        <f t="shared" si="107"/>
        <v>0</v>
      </c>
      <c r="I200" s="363">
        <f t="shared" si="107"/>
        <v>0</v>
      </c>
      <c r="J200" s="363">
        <f t="shared" si="107"/>
        <v>0</v>
      </c>
      <c r="K200" s="363">
        <f t="shared" si="107"/>
        <v>0</v>
      </c>
      <c r="L200" s="272"/>
      <c r="M200" s="272"/>
      <c r="N200" s="272"/>
      <c r="O200" s="272"/>
      <c r="P200" s="272"/>
      <c r="Q200" s="272"/>
      <c r="R200" s="272"/>
      <c r="S200" s="272"/>
      <c r="T200" s="272"/>
      <c r="U200" s="272"/>
      <c r="V200" s="272"/>
      <c r="W200" s="272"/>
      <c r="X200" s="272"/>
      <c r="Y200" s="272"/>
      <c r="Z200" s="272"/>
    </row>
    <row r="201" spans="1:26" ht="15.75" customHeight="1">
      <c r="A201" s="364">
        <v>2</v>
      </c>
      <c r="B201" s="365">
        <v>3</v>
      </c>
      <c r="C201" s="365">
        <v>5</v>
      </c>
      <c r="D201" s="365">
        <v>2</v>
      </c>
      <c r="E201" s="365"/>
      <c r="F201" s="366" t="s">
        <v>667</v>
      </c>
      <c r="G201" s="367">
        <f t="shared" ref="G201:K201" si="108">+G202</f>
        <v>0</v>
      </c>
      <c r="H201" s="367">
        <f t="shared" si="108"/>
        <v>0</v>
      </c>
      <c r="I201" s="367">
        <f t="shared" si="108"/>
        <v>0</v>
      </c>
      <c r="J201" s="367">
        <f t="shared" si="108"/>
        <v>0</v>
      </c>
      <c r="K201" s="338" t="str">
        <f t="shared" si="108"/>
        <v>0.00</v>
      </c>
      <c r="L201" s="272"/>
      <c r="M201" s="272"/>
      <c r="N201" s="272"/>
      <c r="O201" s="272"/>
      <c r="P201" s="272"/>
      <c r="Q201" s="272"/>
      <c r="R201" s="272"/>
      <c r="S201" s="272"/>
      <c r="T201" s="272"/>
      <c r="U201" s="272"/>
      <c r="V201" s="272"/>
      <c r="W201" s="272"/>
      <c r="X201" s="272"/>
      <c r="Y201" s="272"/>
      <c r="Z201" s="272"/>
    </row>
    <row r="202" spans="1:26" ht="15.75" customHeight="1">
      <c r="A202" s="368">
        <v>2</v>
      </c>
      <c r="B202" s="369">
        <v>3</v>
      </c>
      <c r="C202" s="369">
        <v>5</v>
      </c>
      <c r="D202" s="369">
        <v>2</v>
      </c>
      <c r="E202" s="369" t="s">
        <v>517</v>
      </c>
      <c r="F202" s="370" t="s">
        <v>667</v>
      </c>
      <c r="G202" s="367"/>
      <c r="H202" s="341"/>
      <c r="I202" s="341"/>
      <c r="J202" s="341">
        <f>SUBTOTAL(9,G202:I202)</f>
        <v>0</v>
      </c>
      <c r="K202" s="342" t="str">
        <f>IFERROR(J202/$J$18*100,"0.00")</f>
        <v>0.00</v>
      </c>
      <c r="L202" s="272"/>
      <c r="M202" s="272"/>
      <c r="N202" s="272"/>
      <c r="O202" s="272"/>
      <c r="P202" s="272"/>
      <c r="Q202" s="272"/>
      <c r="R202" s="272"/>
      <c r="S202" s="272"/>
      <c r="T202" s="272"/>
      <c r="U202" s="272"/>
      <c r="V202" s="272"/>
      <c r="W202" s="272"/>
      <c r="X202" s="272"/>
      <c r="Y202" s="272"/>
      <c r="Z202" s="272"/>
    </row>
    <row r="203" spans="1:26" ht="15.75" customHeight="1">
      <c r="A203" s="364">
        <v>2</v>
      </c>
      <c r="B203" s="365">
        <v>3</v>
      </c>
      <c r="C203" s="365">
        <v>5</v>
      </c>
      <c r="D203" s="365">
        <v>3</v>
      </c>
      <c r="E203" s="365"/>
      <c r="F203" s="366" t="s">
        <v>668</v>
      </c>
      <c r="G203" s="367">
        <f t="shared" ref="G203:K203" si="109">+G204</f>
        <v>0</v>
      </c>
      <c r="H203" s="367">
        <f t="shared" si="109"/>
        <v>0</v>
      </c>
      <c r="I203" s="367">
        <f t="shared" si="109"/>
        <v>0</v>
      </c>
      <c r="J203" s="367">
        <f t="shared" si="109"/>
        <v>0</v>
      </c>
      <c r="K203" s="338" t="str">
        <f t="shared" si="109"/>
        <v>0.00</v>
      </c>
      <c r="L203" s="272"/>
      <c r="M203" s="272"/>
      <c r="N203" s="272"/>
      <c r="O203" s="272"/>
      <c r="P203" s="272"/>
      <c r="Q203" s="272"/>
      <c r="R203" s="272"/>
      <c r="S203" s="272"/>
      <c r="T203" s="272"/>
      <c r="U203" s="272"/>
      <c r="V203" s="272"/>
      <c r="W203" s="272"/>
      <c r="X203" s="272"/>
      <c r="Y203" s="272"/>
      <c r="Z203" s="272"/>
    </row>
    <row r="204" spans="1:26" ht="15.75" customHeight="1">
      <c r="A204" s="368">
        <v>2</v>
      </c>
      <c r="B204" s="369">
        <v>3</v>
      </c>
      <c r="C204" s="369">
        <v>5</v>
      </c>
      <c r="D204" s="369">
        <v>3</v>
      </c>
      <c r="E204" s="369" t="s">
        <v>517</v>
      </c>
      <c r="F204" s="370" t="s">
        <v>668</v>
      </c>
      <c r="G204" s="371"/>
      <c r="H204" s="341"/>
      <c r="I204" s="341"/>
      <c r="J204" s="341">
        <f>SUBTOTAL(9,G204:I204)</f>
        <v>0</v>
      </c>
      <c r="K204" s="342" t="str">
        <f>IFERROR(J204/$J$18*100,"0.00")</f>
        <v>0.00</v>
      </c>
      <c r="L204" s="272"/>
      <c r="M204" s="272"/>
      <c r="N204" s="272"/>
      <c r="O204" s="272"/>
      <c r="P204" s="272"/>
      <c r="Q204" s="272"/>
      <c r="R204" s="272"/>
      <c r="S204" s="272"/>
      <c r="T204" s="272"/>
      <c r="U204" s="272"/>
      <c r="V204" s="272"/>
      <c r="W204" s="272"/>
      <c r="X204" s="272"/>
      <c r="Y204" s="272"/>
      <c r="Z204" s="272"/>
    </row>
    <row r="205" spans="1:26" ht="15.75" customHeight="1">
      <c r="A205" s="364">
        <v>2</v>
      </c>
      <c r="B205" s="365">
        <v>3</v>
      </c>
      <c r="C205" s="365">
        <v>5</v>
      </c>
      <c r="D205" s="365">
        <v>4</v>
      </c>
      <c r="E205" s="365"/>
      <c r="F205" s="366" t="s">
        <v>669</v>
      </c>
      <c r="G205" s="367">
        <f t="shared" ref="G205:K205" si="110">+G206</f>
        <v>0</v>
      </c>
      <c r="H205" s="367">
        <f t="shared" si="110"/>
        <v>0</v>
      </c>
      <c r="I205" s="367">
        <f t="shared" si="110"/>
        <v>0</v>
      </c>
      <c r="J205" s="367">
        <f t="shared" si="110"/>
        <v>0</v>
      </c>
      <c r="K205" s="338" t="str">
        <f t="shared" si="110"/>
        <v>0.00</v>
      </c>
      <c r="L205" s="272"/>
      <c r="M205" s="272"/>
      <c r="N205" s="272"/>
      <c r="O205" s="272"/>
      <c r="P205" s="272"/>
      <c r="Q205" s="272"/>
      <c r="R205" s="272"/>
      <c r="S205" s="272"/>
      <c r="T205" s="272"/>
      <c r="U205" s="272"/>
      <c r="V205" s="272"/>
      <c r="W205" s="272"/>
      <c r="X205" s="272"/>
      <c r="Y205" s="272"/>
      <c r="Z205" s="272"/>
    </row>
    <row r="206" spans="1:26" ht="15.75" customHeight="1">
      <c r="A206" s="368">
        <v>2</v>
      </c>
      <c r="B206" s="369">
        <v>3</v>
      </c>
      <c r="C206" s="369">
        <v>5</v>
      </c>
      <c r="D206" s="369">
        <v>4</v>
      </c>
      <c r="E206" s="369" t="s">
        <v>517</v>
      </c>
      <c r="F206" s="370" t="s">
        <v>669</v>
      </c>
      <c r="G206" s="367"/>
      <c r="H206" s="341"/>
      <c r="I206" s="341"/>
      <c r="J206" s="341">
        <f>SUBTOTAL(9,G206:I206)</f>
        <v>0</v>
      </c>
      <c r="K206" s="342" t="str">
        <f>IFERROR(J206/$J$18*100,"0.00")</f>
        <v>0.00</v>
      </c>
      <c r="L206" s="272"/>
      <c r="M206" s="272"/>
      <c r="N206" s="272"/>
      <c r="O206" s="272"/>
      <c r="P206" s="272"/>
      <c r="Q206" s="272"/>
      <c r="R206" s="272"/>
      <c r="S206" s="272"/>
      <c r="T206" s="272"/>
      <c r="U206" s="272"/>
      <c r="V206" s="272"/>
      <c r="W206" s="272"/>
      <c r="X206" s="272"/>
      <c r="Y206" s="272"/>
      <c r="Z206" s="272"/>
    </row>
    <row r="207" spans="1:26" ht="15.75" customHeight="1">
      <c r="A207" s="364">
        <v>2</v>
      </c>
      <c r="B207" s="365">
        <v>3</v>
      </c>
      <c r="C207" s="365">
        <v>5</v>
      </c>
      <c r="D207" s="365">
        <v>5</v>
      </c>
      <c r="E207" s="365"/>
      <c r="F207" s="366" t="s">
        <v>670</v>
      </c>
      <c r="G207" s="367">
        <f t="shared" ref="G207:K207" si="111">+G208</f>
        <v>0</v>
      </c>
      <c r="H207" s="367">
        <f t="shared" si="111"/>
        <v>0</v>
      </c>
      <c r="I207" s="367">
        <f t="shared" si="111"/>
        <v>0</v>
      </c>
      <c r="J207" s="367">
        <f t="shared" si="111"/>
        <v>0</v>
      </c>
      <c r="K207" s="338" t="str">
        <f t="shared" si="111"/>
        <v>0.00</v>
      </c>
      <c r="L207" s="272"/>
      <c r="M207" s="272"/>
      <c r="N207" s="272"/>
      <c r="O207" s="272"/>
      <c r="P207" s="272"/>
      <c r="Q207" s="272"/>
      <c r="R207" s="272"/>
      <c r="S207" s="272"/>
      <c r="T207" s="272"/>
      <c r="U207" s="272"/>
      <c r="V207" s="272"/>
      <c r="W207" s="272"/>
      <c r="X207" s="272"/>
      <c r="Y207" s="272"/>
      <c r="Z207" s="272"/>
    </row>
    <row r="208" spans="1:26" ht="15.75" customHeight="1">
      <c r="A208" s="368">
        <v>2</v>
      </c>
      <c r="B208" s="369">
        <v>3</v>
      </c>
      <c r="C208" s="369">
        <v>5</v>
      </c>
      <c r="D208" s="369">
        <v>5</v>
      </c>
      <c r="E208" s="369" t="s">
        <v>517</v>
      </c>
      <c r="F208" s="370" t="s">
        <v>671</v>
      </c>
      <c r="G208" s="371"/>
      <c r="H208" s="337"/>
      <c r="I208" s="337"/>
      <c r="J208" s="341">
        <f>SUM(J209:J211)</f>
        <v>0</v>
      </c>
      <c r="K208" s="342" t="str">
        <f>IFERROR(J208/$J$18*100,"0.00")</f>
        <v>0.00</v>
      </c>
      <c r="L208" s="272"/>
      <c r="M208" s="272"/>
      <c r="N208" s="272"/>
      <c r="O208" s="272"/>
      <c r="P208" s="272"/>
      <c r="Q208" s="272"/>
      <c r="R208" s="272"/>
      <c r="S208" s="272"/>
      <c r="T208" s="272"/>
      <c r="U208" s="272"/>
      <c r="V208" s="272"/>
      <c r="W208" s="272"/>
      <c r="X208" s="272"/>
      <c r="Y208" s="272"/>
      <c r="Z208" s="272"/>
    </row>
    <row r="209" spans="1:26" ht="15.75" customHeight="1">
      <c r="A209" s="360">
        <v>2</v>
      </c>
      <c r="B209" s="361">
        <v>3</v>
      </c>
      <c r="C209" s="361">
        <v>6</v>
      </c>
      <c r="D209" s="361"/>
      <c r="E209" s="361"/>
      <c r="F209" s="362" t="s">
        <v>672</v>
      </c>
      <c r="G209" s="363">
        <f t="shared" ref="G209:K209" si="112">+G210+G214+G218+G222</f>
        <v>0</v>
      </c>
      <c r="H209" s="363">
        <f t="shared" si="112"/>
        <v>0</v>
      </c>
      <c r="I209" s="363">
        <f t="shared" si="112"/>
        <v>0</v>
      </c>
      <c r="J209" s="363">
        <f t="shared" si="112"/>
        <v>0</v>
      </c>
      <c r="K209" s="363">
        <f t="shared" si="112"/>
        <v>0</v>
      </c>
      <c r="L209" s="272"/>
      <c r="M209" s="272"/>
      <c r="N209" s="272"/>
      <c r="O209" s="272"/>
      <c r="P209" s="272"/>
      <c r="Q209" s="272"/>
      <c r="R209" s="272"/>
      <c r="S209" s="272"/>
      <c r="T209" s="272"/>
      <c r="U209" s="272"/>
      <c r="V209" s="272"/>
      <c r="W209" s="272"/>
      <c r="X209" s="272"/>
      <c r="Y209" s="272"/>
      <c r="Z209" s="272"/>
    </row>
    <row r="210" spans="1:26" ht="15.75" customHeight="1">
      <c r="A210" s="364">
        <v>2</v>
      </c>
      <c r="B210" s="365">
        <v>3</v>
      </c>
      <c r="C210" s="365">
        <v>6</v>
      </c>
      <c r="D210" s="365">
        <v>1</v>
      </c>
      <c r="E210" s="365"/>
      <c r="F210" s="366" t="s">
        <v>673</v>
      </c>
      <c r="G210" s="367">
        <f t="shared" ref="G210:K210" si="113">+G211+G212+G213</f>
        <v>0</v>
      </c>
      <c r="H210" s="367">
        <f t="shared" si="113"/>
        <v>0</v>
      </c>
      <c r="I210" s="367">
        <f t="shared" si="113"/>
        <v>0</v>
      </c>
      <c r="J210" s="367">
        <f t="shared" si="113"/>
        <v>0</v>
      </c>
      <c r="K210" s="338">
        <f t="shared" si="113"/>
        <v>0</v>
      </c>
      <c r="L210" s="272"/>
      <c r="M210" s="272"/>
      <c r="N210" s="272"/>
      <c r="O210" s="272"/>
      <c r="P210" s="272"/>
      <c r="Q210" s="272"/>
      <c r="R210" s="272"/>
      <c r="S210" s="272"/>
      <c r="T210" s="272"/>
      <c r="U210" s="272"/>
      <c r="V210" s="272"/>
      <c r="W210" s="272"/>
      <c r="X210" s="272"/>
      <c r="Y210" s="272"/>
      <c r="Z210" s="272"/>
    </row>
    <row r="211" spans="1:26" ht="15.75" customHeight="1">
      <c r="A211" s="368">
        <v>2</v>
      </c>
      <c r="B211" s="369">
        <v>3</v>
      </c>
      <c r="C211" s="369">
        <v>6</v>
      </c>
      <c r="D211" s="369">
        <v>1</v>
      </c>
      <c r="E211" s="369" t="s">
        <v>517</v>
      </c>
      <c r="F211" s="370" t="s">
        <v>674</v>
      </c>
      <c r="G211" s="371"/>
      <c r="H211" s="341"/>
      <c r="I211" s="341"/>
      <c r="J211" s="341">
        <f>SUBTOTAL(9,G211:I211)</f>
        <v>0</v>
      </c>
      <c r="K211" s="342" t="str">
        <f t="shared" ref="K211:K213" si="114">IFERROR(J211/$J$18*100,"0.00")</f>
        <v>0.00</v>
      </c>
      <c r="L211" s="272"/>
      <c r="M211" s="272"/>
      <c r="N211" s="272"/>
      <c r="O211" s="272"/>
      <c r="P211" s="272"/>
      <c r="Q211" s="272"/>
      <c r="R211" s="272"/>
      <c r="S211" s="272"/>
      <c r="T211" s="272"/>
      <c r="U211" s="272"/>
      <c r="V211" s="272"/>
      <c r="W211" s="272"/>
      <c r="X211" s="272"/>
      <c r="Y211" s="272"/>
      <c r="Z211" s="272"/>
    </row>
    <row r="212" spans="1:26" ht="15.75" customHeight="1">
      <c r="A212" s="368">
        <v>2</v>
      </c>
      <c r="B212" s="369">
        <v>3</v>
      </c>
      <c r="C212" s="369">
        <v>6</v>
      </c>
      <c r="D212" s="369">
        <v>1</v>
      </c>
      <c r="E212" s="369" t="s">
        <v>519</v>
      </c>
      <c r="F212" s="370" t="s">
        <v>675</v>
      </c>
      <c r="G212" s="371"/>
      <c r="H212" s="371"/>
      <c r="I212" s="371"/>
      <c r="J212" s="341">
        <f>SUM(J213:J217)</f>
        <v>0</v>
      </c>
      <c r="K212" s="342" t="str">
        <f t="shared" si="114"/>
        <v>0.00</v>
      </c>
      <c r="L212" s="272"/>
      <c r="M212" s="272"/>
      <c r="N212" s="272"/>
      <c r="O212" s="272"/>
      <c r="P212" s="272"/>
      <c r="Q212" s="272"/>
      <c r="R212" s="272"/>
      <c r="S212" s="272"/>
      <c r="T212" s="272"/>
      <c r="U212" s="272"/>
      <c r="V212" s="272"/>
      <c r="W212" s="272"/>
      <c r="X212" s="272"/>
      <c r="Y212" s="272"/>
      <c r="Z212" s="272"/>
    </row>
    <row r="213" spans="1:26" ht="15.75" customHeight="1">
      <c r="A213" s="368">
        <v>2</v>
      </c>
      <c r="B213" s="369">
        <v>3</v>
      </c>
      <c r="C213" s="369">
        <v>6</v>
      </c>
      <c r="D213" s="369">
        <v>1</v>
      </c>
      <c r="E213" s="369" t="s">
        <v>541</v>
      </c>
      <c r="F213" s="370" t="s">
        <v>676</v>
      </c>
      <c r="G213" s="371"/>
      <c r="H213" s="341"/>
      <c r="I213" s="341"/>
      <c r="J213" s="341">
        <f>SUBTOTAL(9,G213:I213)</f>
        <v>0</v>
      </c>
      <c r="K213" s="342" t="str">
        <f t="shared" si="114"/>
        <v>0.00</v>
      </c>
      <c r="L213" s="272"/>
      <c r="M213" s="272"/>
      <c r="N213" s="272"/>
      <c r="O213" s="272"/>
      <c r="P213" s="272"/>
      <c r="Q213" s="272"/>
      <c r="R213" s="272"/>
      <c r="S213" s="272"/>
      <c r="T213" s="272"/>
      <c r="U213" s="272"/>
      <c r="V213" s="272"/>
      <c r="W213" s="272"/>
      <c r="X213" s="272"/>
      <c r="Y213" s="272"/>
      <c r="Z213" s="272"/>
    </row>
    <row r="214" spans="1:26" ht="15.75" customHeight="1">
      <c r="A214" s="364">
        <v>2</v>
      </c>
      <c r="B214" s="365">
        <v>3</v>
      </c>
      <c r="C214" s="365">
        <v>6</v>
      </c>
      <c r="D214" s="365">
        <v>2</v>
      </c>
      <c r="E214" s="365"/>
      <c r="F214" s="366" t="s">
        <v>677</v>
      </c>
      <c r="G214" s="367">
        <f t="shared" ref="G214:K214" si="115">+G215+G216+G217</f>
        <v>0</v>
      </c>
      <c r="H214" s="367">
        <f t="shared" si="115"/>
        <v>0</v>
      </c>
      <c r="I214" s="367">
        <f t="shared" si="115"/>
        <v>0</v>
      </c>
      <c r="J214" s="367">
        <f t="shared" si="115"/>
        <v>0</v>
      </c>
      <c r="K214" s="338">
        <f t="shared" si="115"/>
        <v>0</v>
      </c>
      <c r="L214" s="272"/>
      <c r="M214" s="272"/>
      <c r="N214" s="272"/>
      <c r="O214" s="272"/>
      <c r="P214" s="272"/>
      <c r="Q214" s="272"/>
      <c r="R214" s="272"/>
      <c r="S214" s="272"/>
      <c r="T214" s="272"/>
      <c r="U214" s="272"/>
      <c r="V214" s="272"/>
      <c r="W214" s="272"/>
      <c r="X214" s="272"/>
      <c r="Y214" s="272"/>
      <c r="Z214" s="272"/>
    </row>
    <row r="215" spans="1:26" ht="15.75" customHeight="1">
      <c r="A215" s="368">
        <v>2</v>
      </c>
      <c r="B215" s="369">
        <v>3</v>
      </c>
      <c r="C215" s="369">
        <v>6</v>
      </c>
      <c r="D215" s="369">
        <v>2</v>
      </c>
      <c r="E215" s="369" t="s">
        <v>517</v>
      </c>
      <c r="F215" s="370" t="s">
        <v>678</v>
      </c>
      <c r="G215" s="371"/>
      <c r="H215" s="341"/>
      <c r="I215" s="341"/>
      <c r="J215" s="341">
        <f t="shared" ref="J215:J217" si="116">SUBTOTAL(9,G215:I215)</f>
        <v>0</v>
      </c>
      <c r="K215" s="342" t="str">
        <f t="shared" ref="K215:K217" si="117">IFERROR(J215/$J$18*100,"0.00")</f>
        <v>0.00</v>
      </c>
      <c r="L215" s="272"/>
      <c r="M215" s="272"/>
      <c r="N215" s="272"/>
      <c r="O215" s="272"/>
      <c r="P215" s="272"/>
      <c r="Q215" s="272"/>
      <c r="R215" s="272"/>
      <c r="S215" s="272"/>
      <c r="T215" s="272"/>
      <c r="U215" s="272"/>
      <c r="V215" s="272"/>
      <c r="W215" s="272"/>
      <c r="X215" s="272"/>
      <c r="Y215" s="272"/>
      <c r="Z215" s="272"/>
    </row>
    <row r="216" spans="1:26" ht="15.75" customHeight="1">
      <c r="A216" s="368">
        <v>2</v>
      </c>
      <c r="B216" s="369">
        <v>3</v>
      </c>
      <c r="C216" s="369">
        <v>6</v>
      </c>
      <c r="D216" s="369">
        <v>2</v>
      </c>
      <c r="E216" s="369" t="s">
        <v>519</v>
      </c>
      <c r="F216" s="370" t="s">
        <v>679</v>
      </c>
      <c r="G216" s="371"/>
      <c r="H216" s="341"/>
      <c r="I216" s="341"/>
      <c r="J216" s="341">
        <f t="shared" si="116"/>
        <v>0</v>
      </c>
      <c r="K216" s="342" t="str">
        <f t="shared" si="117"/>
        <v>0.00</v>
      </c>
      <c r="L216" s="272"/>
      <c r="M216" s="272"/>
      <c r="N216" s="272"/>
      <c r="O216" s="272"/>
      <c r="P216" s="272"/>
      <c r="Q216" s="272"/>
      <c r="R216" s="272"/>
      <c r="S216" s="272"/>
      <c r="T216" s="272"/>
      <c r="U216" s="272"/>
      <c r="V216" s="272"/>
      <c r="W216" s="272"/>
      <c r="X216" s="272"/>
      <c r="Y216" s="272"/>
      <c r="Z216" s="272"/>
    </row>
    <row r="217" spans="1:26" ht="15.75" customHeight="1">
      <c r="A217" s="368">
        <v>2</v>
      </c>
      <c r="B217" s="369">
        <v>3</v>
      </c>
      <c r="C217" s="369">
        <v>6</v>
      </c>
      <c r="D217" s="369">
        <v>2</v>
      </c>
      <c r="E217" s="369" t="s">
        <v>526</v>
      </c>
      <c r="F217" s="370" t="s">
        <v>680</v>
      </c>
      <c r="G217" s="367"/>
      <c r="H217" s="341"/>
      <c r="I217" s="341"/>
      <c r="J217" s="341">
        <f t="shared" si="116"/>
        <v>0</v>
      </c>
      <c r="K217" s="342" t="str">
        <f t="shared" si="117"/>
        <v>0.00</v>
      </c>
      <c r="L217" s="272"/>
      <c r="M217" s="272"/>
      <c r="N217" s="272"/>
      <c r="O217" s="272"/>
      <c r="P217" s="272"/>
      <c r="Q217" s="272"/>
      <c r="R217" s="272"/>
      <c r="S217" s="272"/>
      <c r="T217" s="272"/>
      <c r="U217" s="272"/>
      <c r="V217" s="272"/>
      <c r="W217" s="272"/>
      <c r="X217" s="272"/>
      <c r="Y217" s="272"/>
      <c r="Z217" s="272"/>
    </row>
    <row r="218" spans="1:26" ht="15.75" customHeight="1">
      <c r="A218" s="364">
        <v>2</v>
      </c>
      <c r="B218" s="365">
        <v>3</v>
      </c>
      <c r="C218" s="365">
        <v>6</v>
      </c>
      <c r="D218" s="365">
        <v>3</v>
      </c>
      <c r="E218" s="365"/>
      <c r="F218" s="366" t="s">
        <v>681</v>
      </c>
      <c r="G218" s="367">
        <f t="shared" ref="G218:K218" si="118">+G219+G220+G221</f>
        <v>0</v>
      </c>
      <c r="H218" s="367">
        <f t="shared" si="118"/>
        <v>0</v>
      </c>
      <c r="I218" s="367">
        <f t="shared" si="118"/>
        <v>0</v>
      </c>
      <c r="J218" s="367">
        <f t="shared" si="118"/>
        <v>0</v>
      </c>
      <c r="K218" s="338">
        <f t="shared" si="118"/>
        <v>0</v>
      </c>
      <c r="L218" s="272"/>
      <c r="M218" s="272"/>
      <c r="N218" s="272"/>
      <c r="O218" s="272"/>
      <c r="P218" s="272"/>
      <c r="Q218" s="272"/>
      <c r="R218" s="272"/>
      <c r="S218" s="272"/>
      <c r="T218" s="272"/>
      <c r="U218" s="272"/>
      <c r="V218" s="272"/>
      <c r="W218" s="272"/>
      <c r="X218" s="272"/>
      <c r="Y218" s="272"/>
      <c r="Z218" s="272"/>
    </row>
    <row r="219" spans="1:26" ht="15.75" customHeight="1">
      <c r="A219" s="368">
        <v>2</v>
      </c>
      <c r="B219" s="369">
        <v>3</v>
      </c>
      <c r="C219" s="369">
        <v>6</v>
      </c>
      <c r="D219" s="369">
        <v>3</v>
      </c>
      <c r="E219" s="369" t="s">
        <v>541</v>
      </c>
      <c r="F219" s="370" t="s">
        <v>682</v>
      </c>
      <c r="G219" s="371"/>
      <c r="H219" s="371"/>
      <c r="I219" s="371"/>
      <c r="J219" s="341">
        <f t="shared" ref="J219:J221" si="119">SUBTOTAL(9,G219:I219)</f>
        <v>0</v>
      </c>
      <c r="K219" s="342" t="str">
        <f t="shared" ref="K219:K221" si="120">IFERROR(J219/$J$18*100,"0.00")</f>
        <v>0.00</v>
      </c>
      <c r="L219" s="272"/>
      <c r="M219" s="272"/>
      <c r="N219" s="272"/>
      <c r="O219" s="272"/>
      <c r="P219" s="272"/>
      <c r="Q219" s="272"/>
      <c r="R219" s="272"/>
      <c r="S219" s="272"/>
      <c r="T219" s="272"/>
      <c r="U219" s="272"/>
      <c r="V219" s="272"/>
      <c r="W219" s="272"/>
      <c r="X219" s="272"/>
      <c r="Y219" s="272"/>
      <c r="Z219" s="272"/>
    </row>
    <row r="220" spans="1:26" ht="15.75" customHeight="1">
      <c r="A220" s="368">
        <v>2</v>
      </c>
      <c r="B220" s="369">
        <v>3</v>
      </c>
      <c r="C220" s="369">
        <v>6</v>
      </c>
      <c r="D220" s="369">
        <v>3</v>
      </c>
      <c r="E220" s="369" t="s">
        <v>521</v>
      </c>
      <c r="F220" s="370" t="s">
        <v>683</v>
      </c>
      <c r="G220" s="371"/>
      <c r="H220" s="371"/>
      <c r="I220" s="371"/>
      <c r="J220" s="341">
        <f t="shared" si="119"/>
        <v>0</v>
      </c>
      <c r="K220" s="342" t="str">
        <f t="shared" si="120"/>
        <v>0.00</v>
      </c>
      <c r="L220" s="272"/>
      <c r="M220" s="272"/>
      <c r="N220" s="272"/>
      <c r="O220" s="272"/>
      <c r="P220" s="272"/>
      <c r="Q220" s="272"/>
      <c r="R220" s="272"/>
      <c r="S220" s="272"/>
      <c r="T220" s="272"/>
      <c r="U220" s="272"/>
      <c r="V220" s="272"/>
      <c r="W220" s="272"/>
      <c r="X220" s="272"/>
      <c r="Y220" s="272"/>
      <c r="Z220" s="272"/>
    </row>
    <row r="221" spans="1:26" ht="15.75" customHeight="1">
      <c r="A221" s="368">
        <v>2</v>
      </c>
      <c r="B221" s="369">
        <v>3</v>
      </c>
      <c r="C221" s="369">
        <v>6</v>
      </c>
      <c r="D221" s="369">
        <v>3</v>
      </c>
      <c r="E221" s="369" t="s">
        <v>523</v>
      </c>
      <c r="F221" s="370" t="s">
        <v>684</v>
      </c>
      <c r="G221" s="367"/>
      <c r="H221" s="367"/>
      <c r="I221" s="367"/>
      <c r="J221" s="341">
        <f t="shared" si="119"/>
        <v>0</v>
      </c>
      <c r="K221" s="342" t="str">
        <f t="shared" si="120"/>
        <v>0.00</v>
      </c>
      <c r="L221" s="272"/>
      <c r="M221" s="272"/>
      <c r="N221" s="272"/>
      <c r="O221" s="272"/>
      <c r="P221" s="272"/>
      <c r="Q221" s="272"/>
      <c r="R221" s="272"/>
      <c r="S221" s="272"/>
      <c r="T221" s="272"/>
      <c r="U221" s="272"/>
      <c r="V221" s="272"/>
      <c r="W221" s="272"/>
      <c r="X221" s="272"/>
      <c r="Y221" s="272"/>
      <c r="Z221" s="272"/>
    </row>
    <row r="222" spans="1:26" ht="15.75" customHeight="1">
      <c r="A222" s="364">
        <v>2</v>
      </c>
      <c r="B222" s="365">
        <v>3</v>
      </c>
      <c r="C222" s="365">
        <v>6</v>
      </c>
      <c r="D222" s="365">
        <v>4</v>
      </c>
      <c r="E222" s="365"/>
      <c r="F222" s="366" t="s">
        <v>685</v>
      </c>
      <c r="G222" s="367">
        <f t="shared" ref="G222:K222" si="121">+G223</f>
        <v>0</v>
      </c>
      <c r="H222" s="367">
        <f t="shared" si="121"/>
        <v>0</v>
      </c>
      <c r="I222" s="367">
        <f t="shared" si="121"/>
        <v>0</v>
      </c>
      <c r="J222" s="367">
        <f t="shared" si="121"/>
        <v>0</v>
      </c>
      <c r="K222" s="338" t="str">
        <f t="shared" si="121"/>
        <v>0.00</v>
      </c>
      <c r="L222" s="272"/>
      <c r="M222" s="272"/>
      <c r="N222" s="272"/>
      <c r="O222" s="272"/>
      <c r="P222" s="272"/>
      <c r="Q222" s="272"/>
      <c r="R222" s="272"/>
      <c r="S222" s="272"/>
      <c r="T222" s="272"/>
      <c r="U222" s="272"/>
      <c r="V222" s="272"/>
      <c r="W222" s="272"/>
      <c r="X222" s="272"/>
      <c r="Y222" s="272"/>
      <c r="Z222" s="272"/>
    </row>
    <row r="223" spans="1:26" ht="15.75" customHeight="1">
      <c r="A223" s="368">
        <v>2</v>
      </c>
      <c r="B223" s="369">
        <v>3</v>
      </c>
      <c r="C223" s="369">
        <v>6</v>
      </c>
      <c r="D223" s="369">
        <v>4</v>
      </c>
      <c r="E223" s="369" t="s">
        <v>541</v>
      </c>
      <c r="F223" s="370" t="s">
        <v>686</v>
      </c>
      <c r="G223" s="371"/>
      <c r="H223" s="371"/>
      <c r="I223" s="371"/>
      <c r="J223" s="341">
        <f>SUBTOTAL(9,G223:I223)</f>
        <v>0</v>
      </c>
      <c r="K223" s="342" t="str">
        <f>IFERROR(J223/$J$18*100,"0.00")</f>
        <v>0.00</v>
      </c>
      <c r="L223" s="272"/>
      <c r="M223" s="272"/>
      <c r="N223" s="272"/>
      <c r="O223" s="272"/>
      <c r="P223" s="272"/>
      <c r="Q223" s="272"/>
      <c r="R223" s="272"/>
      <c r="S223" s="272"/>
      <c r="T223" s="272"/>
      <c r="U223" s="272"/>
      <c r="V223" s="272"/>
      <c r="W223" s="272"/>
      <c r="X223" s="272"/>
      <c r="Y223" s="272"/>
      <c r="Z223" s="272"/>
    </row>
    <row r="224" spans="1:26" ht="15.75" customHeight="1">
      <c r="A224" s="360">
        <v>2</v>
      </c>
      <c r="B224" s="361">
        <v>3</v>
      </c>
      <c r="C224" s="361">
        <v>7</v>
      </c>
      <c r="D224" s="361"/>
      <c r="E224" s="361"/>
      <c r="F224" s="362" t="s">
        <v>687</v>
      </c>
      <c r="G224" s="363">
        <f t="shared" ref="G224:K224" si="122">+G225+G232</f>
        <v>0</v>
      </c>
      <c r="H224" s="363">
        <f t="shared" si="122"/>
        <v>0</v>
      </c>
      <c r="I224" s="363">
        <f t="shared" si="122"/>
        <v>0</v>
      </c>
      <c r="J224" s="363">
        <f t="shared" si="122"/>
        <v>0</v>
      </c>
      <c r="K224" s="363">
        <f t="shared" si="122"/>
        <v>0</v>
      </c>
      <c r="L224" s="272"/>
      <c r="M224" s="272"/>
      <c r="N224" s="272"/>
      <c r="O224" s="272"/>
      <c r="P224" s="272"/>
      <c r="Q224" s="272"/>
      <c r="R224" s="272"/>
      <c r="S224" s="272"/>
      <c r="T224" s="272"/>
      <c r="U224" s="272"/>
      <c r="V224" s="272"/>
      <c r="W224" s="272"/>
      <c r="X224" s="272"/>
      <c r="Y224" s="272"/>
      <c r="Z224" s="272"/>
    </row>
    <row r="225" spans="1:26" ht="15.75" customHeight="1">
      <c r="A225" s="364">
        <v>2</v>
      </c>
      <c r="B225" s="365">
        <v>3</v>
      </c>
      <c r="C225" s="365">
        <v>7</v>
      </c>
      <c r="D225" s="365">
        <v>1</v>
      </c>
      <c r="E225" s="365"/>
      <c r="F225" s="366" t="s">
        <v>688</v>
      </c>
      <c r="G225" s="367">
        <f t="shared" ref="G225:K225" si="123">+G226+G227+G228+G229+G230+G231</f>
        <v>0</v>
      </c>
      <c r="H225" s="367">
        <f t="shared" si="123"/>
        <v>0</v>
      </c>
      <c r="I225" s="367">
        <f t="shared" si="123"/>
        <v>0</v>
      </c>
      <c r="J225" s="367">
        <f t="shared" si="123"/>
        <v>0</v>
      </c>
      <c r="K225" s="338">
        <f t="shared" si="123"/>
        <v>0</v>
      </c>
      <c r="L225" s="272"/>
      <c r="M225" s="272"/>
      <c r="N225" s="272"/>
      <c r="O225" s="272"/>
      <c r="P225" s="272"/>
      <c r="Q225" s="272"/>
      <c r="R225" s="272"/>
      <c r="S225" s="272"/>
      <c r="T225" s="272"/>
      <c r="U225" s="272"/>
      <c r="V225" s="272"/>
      <c r="W225" s="272"/>
      <c r="X225" s="272"/>
      <c r="Y225" s="272"/>
      <c r="Z225" s="272"/>
    </row>
    <row r="226" spans="1:26" ht="15.75" customHeight="1">
      <c r="A226" s="368">
        <v>2</v>
      </c>
      <c r="B226" s="369">
        <v>3</v>
      </c>
      <c r="C226" s="369">
        <v>7</v>
      </c>
      <c r="D226" s="369">
        <v>1</v>
      </c>
      <c r="E226" s="369" t="s">
        <v>517</v>
      </c>
      <c r="F226" s="370" t="s">
        <v>689</v>
      </c>
      <c r="G226" s="371"/>
      <c r="H226" s="371"/>
      <c r="I226" s="371"/>
      <c r="J226" s="341">
        <f t="shared" ref="J226:J231" si="124">SUBTOTAL(9,G226:I226)</f>
        <v>0</v>
      </c>
      <c r="K226" s="342" t="str">
        <f t="shared" ref="K226:K231" si="125">IFERROR(J226/$J$18*100,"0.00")</f>
        <v>0.00</v>
      </c>
      <c r="L226" s="272"/>
      <c r="M226" s="272"/>
      <c r="N226" s="272"/>
      <c r="O226" s="272"/>
      <c r="P226" s="272"/>
      <c r="Q226" s="272"/>
      <c r="R226" s="272"/>
      <c r="S226" s="272"/>
      <c r="T226" s="272"/>
      <c r="U226" s="272"/>
      <c r="V226" s="272"/>
      <c r="W226" s="272"/>
      <c r="X226" s="272"/>
      <c r="Y226" s="272"/>
      <c r="Z226" s="272"/>
    </row>
    <row r="227" spans="1:26" ht="15.75" customHeight="1">
      <c r="A227" s="368">
        <v>2</v>
      </c>
      <c r="B227" s="369">
        <v>3</v>
      </c>
      <c r="C227" s="369">
        <v>7</v>
      </c>
      <c r="D227" s="369">
        <v>1</v>
      </c>
      <c r="E227" s="369" t="s">
        <v>519</v>
      </c>
      <c r="F227" s="370" t="s">
        <v>690</v>
      </c>
      <c r="G227" s="371"/>
      <c r="H227" s="371"/>
      <c r="I227" s="371"/>
      <c r="J227" s="341">
        <f t="shared" si="124"/>
        <v>0</v>
      </c>
      <c r="K227" s="342" t="str">
        <f t="shared" si="125"/>
        <v>0.00</v>
      </c>
      <c r="L227" s="272"/>
      <c r="M227" s="272"/>
      <c r="N227" s="272"/>
      <c r="O227" s="272"/>
      <c r="P227" s="272"/>
      <c r="Q227" s="272"/>
      <c r="R227" s="272"/>
      <c r="S227" s="272"/>
      <c r="T227" s="272"/>
      <c r="U227" s="272"/>
      <c r="V227" s="272"/>
      <c r="W227" s="272"/>
      <c r="X227" s="272"/>
      <c r="Y227" s="272"/>
      <c r="Z227" s="272"/>
    </row>
    <row r="228" spans="1:26" ht="15.75" customHeight="1">
      <c r="A228" s="368">
        <v>2</v>
      </c>
      <c r="B228" s="369">
        <v>3</v>
      </c>
      <c r="C228" s="369">
        <v>7</v>
      </c>
      <c r="D228" s="369">
        <v>1</v>
      </c>
      <c r="E228" s="369" t="s">
        <v>526</v>
      </c>
      <c r="F228" s="370" t="s">
        <v>691</v>
      </c>
      <c r="G228" s="371"/>
      <c r="H228" s="371"/>
      <c r="I228" s="371"/>
      <c r="J228" s="341">
        <f t="shared" si="124"/>
        <v>0</v>
      </c>
      <c r="K228" s="342" t="str">
        <f t="shared" si="125"/>
        <v>0.00</v>
      </c>
      <c r="L228" s="272"/>
      <c r="M228" s="272"/>
      <c r="N228" s="272"/>
      <c r="O228" s="272"/>
      <c r="P228" s="272"/>
      <c r="Q228" s="272"/>
      <c r="R228" s="272"/>
      <c r="S228" s="272"/>
      <c r="T228" s="272"/>
      <c r="U228" s="272"/>
      <c r="V228" s="272"/>
      <c r="W228" s="272"/>
      <c r="X228" s="272"/>
      <c r="Y228" s="272"/>
      <c r="Z228" s="272"/>
    </row>
    <row r="229" spans="1:26" ht="15.75" customHeight="1">
      <c r="A229" s="368">
        <v>2</v>
      </c>
      <c r="B229" s="369">
        <v>3</v>
      </c>
      <c r="C229" s="369">
        <v>7</v>
      </c>
      <c r="D229" s="369">
        <v>1</v>
      </c>
      <c r="E229" s="369" t="s">
        <v>541</v>
      </c>
      <c r="F229" s="370" t="s">
        <v>692</v>
      </c>
      <c r="G229" s="371"/>
      <c r="H229" s="371"/>
      <c r="I229" s="371"/>
      <c r="J229" s="341">
        <f t="shared" si="124"/>
        <v>0</v>
      </c>
      <c r="K229" s="342" t="str">
        <f t="shared" si="125"/>
        <v>0.00</v>
      </c>
      <c r="L229" s="272"/>
      <c r="M229" s="272"/>
      <c r="N229" s="272"/>
      <c r="O229" s="272"/>
      <c r="P229" s="272"/>
      <c r="Q229" s="272"/>
      <c r="R229" s="272"/>
      <c r="S229" s="272"/>
      <c r="T229" s="272"/>
      <c r="U229" s="272"/>
      <c r="V229" s="272"/>
      <c r="W229" s="272"/>
      <c r="X229" s="272"/>
      <c r="Y229" s="272"/>
      <c r="Z229" s="272"/>
    </row>
    <row r="230" spans="1:26" ht="15.75" customHeight="1">
      <c r="A230" s="368">
        <v>2</v>
      </c>
      <c r="B230" s="369">
        <v>3</v>
      </c>
      <c r="C230" s="369">
        <v>7</v>
      </c>
      <c r="D230" s="369">
        <v>1</v>
      </c>
      <c r="E230" s="369" t="s">
        <v>521</v>
      </c>
      <c r="F230" s="370" t="s">
        <v>693</v>
      </c>
      <c r="G230" s="371"/>
      <c r="H230" s="371"/>
      <c r="I230" s="371"/>
      <c r="J230" s="341">
        <f t="shared" si="124"/>
        <v>0</v>
      </c>
      <c r="K230" s="342" t="str">
        <f t="shared" si="125"/>
        <v>0.00</v>
      </c>
      <c r="L230" s="272"/>
      <c r="M230" s="272"/>
      <c r="N230" s="272"/>
      <c r="O230" s="272"/>
      <c r="P230" s="272"/>
      <c r="Q230" s="272"/>
      <c r="R230" s="272"/>
      <c r="S230" s="272"/>
      <c r="T230" s="272"/>
      <c r="U230" s="272"/>
      <c r="V230" s="272"/>
      <c r="W230" s="272"/>
      <c r="X230" s="272"/>
      <c r="Y230" s="272"/>
      <c r="Z230" s="272"/>
    </row>
    <row r="231" spans="1:26" ht="15.75" customHeight="1">
      <c r="A231" s="368">
        <v>2</v>
      </c>
      <c r="B231" s="369">
        <v>3</v>
      </c>
      <c r="C231" s="369">
        <v>7</v>
      </c>
      <c r="D231" s="369">
        <v>1</v>
      </c>
      <c r="E231" s="369" t="s">
        <v>523</v>
      </c>
      <c r="F231" s="370" t="s">
        <v>694</v>
      </c>
      <c r="G231" s="371"/>
      <c r="H231" s="371"/>
      <c r="I231" s="371"/>
      <c r="J231" s="341">
        <f t="shared" si="124"/>
        <v>0</v>
      </c>
      <c r="K231" s="342" t="str">
        <f t="shared" si="125"/>
        <v>0.00</v>
      </c>
      <c r="L231" s="272"/>
      <c r="M231" s="272"/>
      <c r="N231" s="272"/>
      <c r="O231" s="272"/>
      <c r="P231" s="272"/>
      <c r="Q231" s="272"/>
      <c r="R231" s="272"/>
      <c r="S231" s="272"/>
      <c r="T231" s="272"/>
      <c r="U231" s="272"/>
      <c r="V231" s="272"/>
      <c r="W231" s="272"/>
      <c r="X231" s="272"/>
      <c r="Y231" s="272"/>
      <c r="Z231" s="272"/>
    </row>
    <row r="232" spans="1:26" ht="15.75" customHeight="1">
      <c r="A232" s="364">
        <v>2</v>
      </c>
      <c r="B232" s="365">
        <v>3</v>
      </c>
      <c r="C232" s="365">
        <v>7</v>
      </c>
      <c r="D232" s="365">
        <v>2</v>
      </c>
      <c r="E232" s="365"/>
      <c r="F232" s="366" t="s">
        <v>695</v>
      </c>
      <c r="G232" s="367">
        <f t="shared" ref="G232:K232" si="126">+G233+G234+G235+G236</f>
        <v>0</v>
      </c>
      <c r="H232" s="367">
        <f t="shared" si="126"/>
        <v>0</v>
      </c>
      <c r="I232" s="367">
        <f t="shared" si="126"/>
        <v>0</v>
      </c>
      <c r="J232" s="367">
        <f t="shared" si="126"/>
        <v>0</v>
      </c>
      <c r="K232" s="338">
        <f t="shared" si="126"/>
        <v>0</v>
      </c>
      <c r="L232" s="272"/>
      <c r="M232" s="272"/>
      <c r="N232" s="272"/>
      <c r="O232" s="272"/>
      <c r="P232" s="272"/>
      <c r="Q232" s="272"/>
      <c r="R232" s="272"/>
      <c r="S232" s="272"/>
      <c r="T232" s="272"/>
      <c r="U232" s="272"/>
      <c r="V232" s="272"/>
      <c r="W232" s="272"/>
      <c r="X232" s="272"/>
      <c r="Y232" s="272"/>
      <c r="Z232" s="272"/>
    </row>
    <row r="233" spans="1:26" ht="15.75" customHeight="1">
      <c r="A233" s="368">
        <v>2</v>
      </c>
      <c r="B233" s="369">
        <v>3</v>
      </c>
      <c r="C233" s="369">
        <v>7</v>
      </c>
      <c r="D233" s="369">
        <v>2</v>
      </c>
      <c r="E233" s="369" t="s">
        <v>519</v>
      </c>
      <c r="F233" s="370" t="s">
        <v>696</v>
      </c>
      <c r="G233" s="371"/>
      <c r="H233" s="371"/>
      <c r="I233" s="371"/>
      <c r="J233" s="341">
        <f t="shared" ref="J233:J236" si="127">SUBTOTAL(9,G233:I233)</f>
        <v>0</v>
      </c>
      <c r="K233" s="342" t="str">
        <f t="shared" ref="K233:K236" si="128">IFERROR(J233/$J$18*100,"0.00")</f>
        <v>0.00</v>
      </c>
      <c r="L233" s="272"/>
      <c r="M233" s="272"/>
      <c r="N233" s="272"/>
      <c r="O233" s="272"/>
      <c r="P233" s="272"/>
      <c r="Q233" s="272"/>
      <c r="R233" s="272"/>
      <c r="S233" s="272"/>
      <c r="T233" s="272"/>
      <c r="U233" s="272"/>
      <c r="V233" s="272"/>
      <c r="W233" s="272"/>
      <c r="X233" s="272"/>
      <c r="Y233" s="272"/>
      <c r="Z233" s="272"/>
    </row>
    <row r="234" spans="1:26" ht="15.75" customHeight="1">
      <c r="A234" s="368">
        <v>2</v>
      </c>
      <c r="B234" s="369">
        <v>3</v>
      </c>
      <c r="C234" s="369">
        <v>7</v>
      </c>
      <c r="D234" s="369">
        <v>2</v>
      </c>
      <c r="E234" s="369" t="s">
        <v>526</v>
      </c>
      <c r="F234" s="370" t="s">
        <v>697</v>
      </c>
      <c r="G234" s="371"/>
      <c r="H234" s="371"/>
      <c r="I234" s="371"/>
      <c r="J234" s="341">
        <f t="shared" si="127"/>
        <v>0</v>
      </c>
      <c r="K234" s="342" t="str">
        <f t="shared" si="128"/>
        <v>0.00</v>
      </c>
      <c r="L234" s="272"/>
      <c r="M234" s="272"/>
      <c r="N234" s="272"/>
      <c r="O234" s="272"/>
      <c r="P234" s="272"/>
      <c r="Q234" s="272"/>
      <c r="R234" s="272"/>
      <c r="S234" s="272"/>
      <c r="T234" s="272"/>
      <c r="U234" s="272"/>
      <c r="V234" s="272"/>
      <c r="W234" s="272"/>
      <c r="X234" s="272"/>
      <c r="Y234" s="272"/>
      <c r="Z234" s="272"/>
    </row>
    <row r="235" spans="1:26" ht="15.75" customHeight="1">
      <c r="A235" s="368">
        <v>2</v>
      </c>
      <c r="B235" s="369">
        <v>3</v>
      </c>
      <c r="C235" s="369">
        <v>7</v>
      </c>
      <c r="D235" s="369">
        <v>2</v>
      </c>
      <c r="E235" s="369" t="s">
        <v>521</v>
      </c>
      <c r="F235" s="370" t="s">
        <v>698</v>
      </c>
      <c r="G235" s="367"/>
      <c r="H235" s="367"/>
      <c r="I235" s="367"/>
      <c r="J235" s="341">
        <f t="shared" si="127"/>
        <v>0</v>
      </c>
      <c r="K235" s="342" t="str">
        <f t="shared" si="128"/>
        <v>0.00</v>
      </c>
      <c r="L235" s="272"/>
      <c r="M235" s="272"/>
      <c r="N235" s="272"/>
      <c r="O235" s="272"/>
      <c r="P235" s="272"/>
      <c r="Q235" s="272"/>
      <c r="R235" s="272"/>
      <c r="S235" s="272"/>
      <c r="T235" s="272"/>
      <c r="U235" s="272"/>
      <c r="V235" s="272"/>
      <c r="W235" s="272"/>
      <c r="X235" s="272"/>
      <c r="Y235" s="272"/>
      <c r="Z235" s="272"/>
    </row>
    <row r="236" spans="1:26" ht="15.75" customHeight="1">
      <c r="A236" s="370">
        <v>2</v>
      </c>
      <c r="B236" s="373">
        <v>3</v>
      </c>
      <c r="C236" s="373">
        <v>7</v>
      </c>
      <c r="D236" s="373">
        <v>2</v>
      </c>
      <c r="E236" s="373" t="s">
        <v>523</v>
      </c>
      <c r="F236" s="370" t="s">
        <v>699</v>
      </c>
      <c r="G236" s="367"/>
      <c r="H236" s="367"/>
      <c r="I236" s="367"/>
      <c r="J236" s="341">
        <f t="shared" si="127"/>
        <v>0</v>
      </c>
      <c r="K236" s="342" t="str">
        <f t="shared" si="128"/>
        <v>0.00</v>
      </c>
      <c r="L236" s="272"/>
      <c r="M236" s="272"/>
      <c r="N236" s="272"/>
      <c r="O236" s="272"/>
      <c r="P236" s="272"/>
      <c r="Q236" s="272"/>
      <c r="R236" s="272"/>
      <c r="S236" s="272"/>
      <c r="T236" s="272"/>
      <c r="U236" s="272"/>
      <c r="V236" s="272"/>
      <c r="W236" s="272"/>
      <c r="X236" s="272"/>
      <c r="Y236" s="272"/>
      <c r="Z236" s="272"/>
    </row>
    <row r="237" spans="1:26" ht="15.75" customHeight="1">
      <c r="A237" s="360">
        <v>2</v>
      </c>
      <c r="B237" s="361">
        <v>3</v>
      </c>
      <c r="C237" s="361">
        <v>9</v>
      </c>
      <c r="D237" s="361"/>
      <c r="E237" s="361"/>
      <c r="F237" s="362" t="s">
        <v>700</v>
      </c>
      <c r="G237" s="363">
        <f t="shared" ref="G237:K237" si="129">+G238+G241+G244+G246+G248+G250+G252</f>
        <v>0</v>
      </c>
      <c r="H237" s="363">
        <f t="shared" si="129"/>
        <v>0</v>
      </c>
      <c r="I237" s="363">
        <f t="shared" si="129"/>
        <v>0</v>
      </c>
      <c r="J237" s="363">
        <f t="shared" si="129"/>
        <v>0</v>
      </c>
      <c r="K237" s="363">
        <f t="shared" si="129"/>
        <v>0</v>
      </c>
      <c r="L237" s="272"/>
      <c r="M237" s="272"/>
      <c r="N237" s="272"/>
      <c r="O237" s="272"/>
      <c r="P237" s="272"/>
      <c r="Q237" s="272"/>
      <c r="R237" s="272"/>
      <c r="S237" s="272"/>
      <c r="T237" s="272"/>
      <c r="U237" s="272"/>
      <c r="V237" s="272"/>
      <c r="W237" s="272"/>
      <c r="X237" s="272"/>
      <c r="Y237" s="272"/>
      <c r="Z237" s="272"/>
    </row>
    <row r="238" spans="1:26" ht="15.75" customHeight="1">
      <c r="A238" s="364">
        <v>2</v>
      </c>
      <c r="B238" s="365">
        <v>3</v>
      </c>
      <c r="C238" s="365">
        <v>9</v>
      </c>
      <c r="D238" s="365">
        <v>1</v>
      </c>
      <c r="E238" s="365"/>
      <c r="F238" s="366" t="s">
        <v>701</v>
      </c>
      <c r="G238" s="367">
        <f t="shared" ref="G238:K238" si="130">+G239+G240</f>
        <v>0</v>
      </c>
      <c r="H238" s="367">
        <f t="shared" si="130"/>
        <v>0</v>
      </c>
      <c r="I238" s="367">
        <f t="shared" si="130"/>
        <v>0</v>
      </c>
      <c r="J238" s="367">
        <f t="shared" si="130"/>
        <v>0</v>
      </c>
      <c r="K238" s="338">
        <f t="shared" si="130"/>
        <v>0</v>
      </c>
      <c r="L238" s="272"/>
      <c r="M238" s="272"/>
      <c r="N238" s="272"/>
      <c r="O238" s="272"/>
      <c r="P238" s="272"/>
      <c r="Q238" s="272"/>
      <c r="R238" s="272"/>
      <c r="S238" s="272"/>
      <c r="T238" s="272"/>
      <c r="U238" s="272"/>
      <c r="V238" s="272"/>
      <c r="W238" s="272"/>
      <c r="X238" s="272"/>
      <c r="Y238" s="272"/>
      <c r="Z238" s="272"/>
    </row>
    <row r="239" spans="1:26" ht="15.75" customHeight="1">
      <c r="A239" s="368">
        <v>2</v>
      </c>
      <c r="B239" s="369">
        <v>3</v>
      </c>
      <c r="C239" s="369">
        <v>9</v>
      </c>
      <c r="D239" s="369">
        <v>1</v>
      </c>
      <c r="E239" s="369" t="s">
        <v>517</v>
      </c>
      <c r="F239" s="370" t="s">
        <v>702</v>
      </c>
      <c r="G239" s="371"/>
      <c r="H239" s="371"/>
      <c r="I239" s="371"/>
      <c r="J239" s="341">
        <f t="shared" ref="J239:J240" si="131">SUBTOTAL(9,G239:I239)</f>
        <v>0</v>
      </c>
      <c r="K239" s="342" t="str">
        <f t="shared" ref="K239:K240" si="132">IFERROR(J239/$J$18*100,"0.00")</f>
        <v>0.00</v>
      </c>
      <c r="L239" s="272"/>
      <c r="M239" s="272"/>
      <c r="N239" s="272"/>
      <c r="O239" s="272"/>
      <c r="P239" s="272"/>
      <c r="Q239" s="272"/>
      <c r="R239" s="272"/>
      <c r="S239" s="272"/>
      <c r="T239" s="272"/>
      <c r="U239" s="272"/>
      <c r="V239" s="272"/>
      <c r="W239" s="272"/>
      <c r="X239" s="272"/>
      <c r="Y239" s="272"/>
      <c r="Z239" s="272"/>
    </row>
    <row r="240" spans="1:26" ht="15.75" customHeight="1">
      <c r="A240" s="368">
        <v>2</v>
      </c>
      <c r="B240" s="369">
        <v>3</v>
      </c>
      <c r="C240" s="369">
        <v>9</v>
      </c>
      <c r="D240" s="369">
        <v>1</v>
      </c>
      <c r="E240" s="369" t="s">
        <v>519</v>
      </c>
      <c r="F240" s="370" t="s">
        <v>703</v>
      </c>
      <c r="G240" s="371"/>
      <c r="H240" s="371"/>
      <c r="I240" s="371"/>
      <c r="J240" s="341">
        <f t="shared" si="131"/>
        <v>0</v>
      </c>
      <c r="K240" s="342" t="str">
        <f t="shared" si="132"/>
        <v>0.00</v>
      </c>
      <c r="L240" s="272"/>
      <c r="M240" s="272"/>
      <c r="N240" s="272"/>
      <c r="O240" s="272"/>
      <c r="P240" s="272"/>
      <c r="Q240" s="272"/>
      <c r="R240" s="272"/>
      <c r="S240" s="272"/>
      <c r="T240" s="272"/>
      <c r="U240" s="272"/>
      <c r="V240" s="272"/>
      <c r="W240" s="272"/>
      <c r="X240" s="272"/>
      <c r="Y240" s="272"/>
      <c r="Z240" s="272"/>
    </row>
    <row r="241" spans="1:26" ht="15.75" customHeight="1">
      <c r="A241" s="364">
        <v>2</v>
      </c>
      <c r="B241" s="365">
        <v>3</v>
      </c>
      <c r="C241" s="365">
        <v>9</v>
      </c>
      <c r="D241" s="365">
        <v>2</v>
      </c>
      <c r="E241" s="365"/>
      <c r="F241" s="366" t="s">
        <v>704</v>
      </c>
      <c r="G241" s="367">
        <f t="shared" ref="G241:K241" si="133">+G242+G243</f>
        <v>0</v>
      </c>
      <c r="H241" s="367">
        <f t="shared" si="133"/>
        <v>0</v>
      </c>
      <c r="I241" s="367">
        <f t="shared" si="133"/>
        <v>0</v>
      </c>
      <c r="J241" s="367">
        <f t="shared" si="133"/>
        <v>0</v>
      </c>
      <c r="K241" s="338">
        <f t="shared" si="133"/>
        <v>0</v>
      </c>
      <c r="L241" s="272"/>
      <c r="M241" s="272"/>
      <c r="N241" s="272"/>
      <c r="O241" s="272"/>
      <c r="P241" s="272"/>
      <c r="Q241" s="272"/>
      <c r="R241" s="272"/>
      <c r="S241" s="272"/>
      <c r="T241" s="272"/>
      <c r="U241" s="272"/>
      <c r="V241" s="272"/>
      <c r="W241" s="272"/>
      <c r="X241" s="272"/>
      <c r="Y241" s="272"/>
      <c r="Z241" s="272"/>
    </row>
    <row r="242" spans="1:26" ht="15.75" customHeight="1">
      <c r="A242" s="368">
        <v>2</v>
      </c>
      <c r="B242" s="369">
        <v>3</v>
      </c>
      <c r="C242" s="369">
        <v>9</v>
      </c>
      <c r="D242" s="369">
        <v>2</v>
      </c>
      <c r="E242" s="369" t="s">
        <v>517</v>
      </c>
      <c r="F242" s="370" t="s">
        <v>705</v>
      </c>
      <c r="G242" s="371"/>
      <c r="H242" s="371"/>
      <c r="I242" s="371"/>
      <c r="J242" s="341">
        <f t="shared" ref="J242:J243" si="134">SUBTOTAL(9,G242:I242)</f>
        <v>0</v>
      </c>
      <c r="K242" s="342" t="str">
        <f t="shared" ref="K242:K243" si="135">IFERROR(J242/$J$18*100,"0.00")</f>
        <v>0.00</v>
      </c>
      <c r="L242" s="272"/>
      <c r="M242" s="272"/>
      <c r="N242" s="272"/>
      <c r="O242" s="272"/>
      <c r="P242" s="272"/>
      <c r="Q242" s="272"/>
      <c r="R242" s="272"/>
      <c r="S242" s="272"/>
      <c r="T242" s="272"/>
      <c r="U242" s="272"/>
      <c r="V242" s="272"/>
      <c r="W242" s="272"/>
      <c r="X242" s="272"/>
      <c r="Y242" s="272"/>
      <c r="Z242" s="272"/>
    </row>
    <row r="243" spans="1:26" ht="15.75" customHeight="1">
      <c r="A243" s="368">
        <v>2</v>
      </c>
      <c r="B243" s="369">
        <v>3</v>
      </c>
      <c r="C243" s="369">
        <v>9</v>
      </c>
      <c r="D243" s="369">
        <v>2</v>
      </c>
      <c r="E243" s="369" t="s">
        <v>519</v>
      </c>
      <c r="F243" s="370" t="s">
        <v>706</v>
      </c>
      <c r="G243" s="371"/>
      <c r="H243" s="371"/>
      <c r="I243" s="371"/>
      <c r="J243" s="341">
        <f t="shared" si="134"/>
        <v>0</v>
      </c>
      <c r="K243" s="342" t="str">
        <f t="shared" si="135"/>
        <v>0.00</v>
      </c>
      <c r="L243" s="272"/>
      <c r="M243" s="272"/>
      <c r="N243" s="272"/>
      <c r="O243" s="272"/>
      <c r="P243" s="272"/>
      <c r="Q243" s="272"/>
      <c r="R243" s="272"/>
      <c r="S243" s="272"/>
      <c r="T243" s="272"/>
      <c r="U243" s="272"/>
      <c r="V243" s="272"/>
      <c r="W243" s="272"/>
      <c r="X243" s="272"/>
      <c r="Y243" s="272"/>
      <c r="Z243" s="272"/>
    </row>
    <row r="244" spans="1:26" ht="15.75" customHeight="1">
      <c r="A244" s="364">
        <v>2</v>
      </c>
      <c r="B244" s="365">
        <v>3</v>
      </c>
      <c r="C244" s="365">
        <v>9</v>
      </c>
      <c r="D244" s="365">
        <v>3</v>
      </c>
      <c r="E244" s="365"/>
      <c r="F244" s="366" t="s">
        <v>707</v>
      </c>
      <c r="G244" s="367">
        <f t="shared" ref="G244:K244" si="136">+G245</f>
        <v>0</v>
      </c>
      <c r="H244" s="367">
        <f t="shared" si="136"/>
        <v>0</v>
      </c>
      <c r="I244" s="367">
        <f t="shared" si="136"/>
        <v>0</v>
      </c>
      <c r="J244" s="367">
        <f t="shared" si="136"/>
        <v>0</v>
      </c>
      <c r="K244" s="338" t="str">
        <f t="shared" si="136"/>
        <v>0.00</v>
      </c>
      <c r="L244" s="272"/>
      <c r="M244" s="272"/>
      <c r="N244" s="272"/>
      <c r="O244" s="272"/>
      <c r="P244" s="272"/>
      <c r="Q244" s="272"/>
      <c r="R244" s="272"/>
      <c r="S244" s="272"/>
      <c r="T244" s="272"/>
      <c r="U244" s="272"/>
      <c r="V244" s="272"/>
      <c r="W244" s="272"/>
      <c r="X244" s="272"/>
      <c r="Y244" s="272"/>
      <c r="Z244" s="272"/>
    </row>
    <row r="245" spans="1:26" ht="15.75" customHeight="1">
      <c r="A245" s="368">
        <v>2</v>
      </c>
      <c r="B245" s="369">
        <v>3</v>
      </c>
      <c r="C245" s="369">
        <v>9</v>
      </c>
      <c r="D245" s="369">
        <v>3</v>
      </c>
      <c r="E245" s="369" t="s">
        <v>517</v>
      </c>
      <c r="F245" s="370" t="s">
        <v>707</v>
      </c>
      <c r="G245" s="371"/>
      <c r="H245" s="371"/>
      <c r="I245" s="371"/>
      <c r="J245" s="341">
        <f>SUBTOTAL(9,G245:I245)</f>
        <v>0</v>
      </c>
      <c r="K245" s="342" t="str">
        <f>IFERROR(J245/$J$18*100,"0.00")</f>
        <v>0.00</v>
      </c>
      <c r="L245" s="272"/>
      <c r="M245" s="272"/>
      <c r="N245" s="272"/>
      <c r="O245" s="272"/>
      <c r="P245" s="272"/>
      <c r="Q245" s="272"/>
      <c r="R245" s="272"/>
      <c r="S245" s="272"/>
      <c r="T245" s="272"/>
      <c r="U245" s="272"/>
      <c r="V245" s="272"/>
      <c r="W245" s="272"/>
      <c r="X245" s="272"/>
      <c r="Y245" s="272"/>
      <c r="Z245" s="272"/>
    </row>
    <row r="246" spans="1:26" ht="15.75" customHeight="1">
      <c r="A246" s="364">
        <v>2</v>
      </c>
      <c r="B246" s="365">
        <v>3</v>
      </c>
      <c r="C246" s="365">
        <v>9</v>
      </c>
      <c r="D246" s="365">
        <v>5</v>
      </c>
      <c r="E246" s="365"/>
      <c r="F246" s="366" t="s">
        <v>708</v>
      </c>
      <c r="G246" s="367">
        <f t="shared" ref="G246:K246" si="137">+G247</f>
        <v>0</v>
      </c>
      <c r="H246" s="367">
        <f t="shared" si="137"/>
        <v>0</v>
      </c>
      <c r="I246" s="367">
        <f t="shared" si="137"/>
        <v>0</v>
      </c>
      <c r="J246" s="367">
        <f t="shared" si="137"/>
        <v>0</v>
      </c>
      <c r="K246" s="338" t="str">
        <f t="shared" si="137"/>
        <v>0.00</v>
      </c>
      <c r="L246" s="272"/>
      <c r="M246" s="272"/>
      <c r="N246" s="272"/>
      <c r="O246" s="272"/>
      <c r="P246" s="272"/>
      <c r="Q246" s="272"/>
      <c r="R246" s="272"/>
      <c r="S246" s="272"/>
      <c r="T246" s="272"/>
      <c r="U246" s="272"/>
      <c r="V246" s="272"/>
      <c r="W246" s="272"/>
      <c r="X246" s="272"/>
      <c r="Y246" s="272"/>
      <c r="Z246" s="272"/>
    </row>
    <row r="247" spans="1:26" ht="15.75" customHeight="1">
      <c r="A247" s="368">
        <v>2</v>
      </c>
      <c r="B247" s="369">
        <v>3</v>
      </c>
      <c r="C247" s="369">
        <v>9</v>
      </c>
      <c r="D247" s="369">
        <v>5</v>
      </c>
      <c r="E247" s="369" t="s">
        <v>517</v>
      </c>
      <c r="F247" s="370" t="s">
        <v>708</v>
      </c>
      <c r="G247" s="367"/>
      <c r="H247" s="367"/>
      <c r="I247" s="367"/>
      <c r="J247" s="341">
        <f>SUBTOTAL(9,G247:I247)</f>
        <v>0</v>
      </c>
      <c r="K247" s="342" t="str">
        <f>IFERROR(J247/$J$18*100,"0.00")</f>
        <v>0.00</v>
      </c>
      <c r="L247" s="272"/>
      <c r="M247" s="272"/>
      <c r="N247" s="272"/>
      <c r="O247" s="272"/>
      <c r="P247" s="272"/>
      <c r="Q247" s="272"/>
      <c r="R247" s="272"/>
      <c r="S247" s="272"/>
      <c r="T247" s="272"/>
      <c r="U247" s="272"/>
      <c r="V247" s="272"/>
      <c r="W247" s="272"/>
      <c r="X247" s="272"/>
      <c r="Y247" s="272"/>
      <c r="Z247" s="272"/>
    </row>
    <row r="248" spans="1:26" ht="15.75" customHeight="1">
      <c r="A248" s="364">
        <v>2</v>
      </c>
      <c r="B248" s="365">
        <v>3</v>
      </c>
      <c r="C248" s="365">
        <v>9</v>
      </c>
      <c r="D248" s="365">
        <v>6</v>
      </c>
      <c r="E248" s="365"/>
      <c r="F248" s="366" t="s">
        <v>709</v>
      </c>
      <c r="G248" s="367">
        <f t="shared" ref="G248:K248" si="138">+G249</f>
        <v>0</v>
      </c>
      <c r="H248" s="367">
        <f t="shared" si="138"/>
        <v>0</v>
      </c>
      <c r="I248" s="367">
        <f t="shared" si="138"/>
        <v>0</v>
      </c>
      <c r="J248" s="367">
        <f t="shared" si="138"/>
        <v>0</v>
      </c>
      <c r="K248" s="338" t="str">
        <f t="shared" si="138"/>
        <v>0.00</v>
      </c>
      <c r="L248" s="272"/>
      <c r="M248" s="272"/>
      <c r="N248" s="272"/>
      <c r="O248" s="272"/>
      <c r="P248" s="272"/>
      <c r="Q248" s="272"/>
      <c r="R248" s="272"/>
      <c r="S248" s="272"/>
      <c r="T248" s="272"/>
      <c r="U248" s="272"/>
      <c r="V248" s="272"/>
      <c r="W248" s="272"/>
      <c r="X248" s="272"/>
      <c r="Y248" s="272"/>
      <c r="Z248" s="272"/>
    </row>
    <row r="249" spans="1:26" ht="15.75" customHeight="1">
      <c r="A249" s="368">
        <v>2</v>
      </c>
      <c r="B249" s="369">
        <v>3</v>
      </c>
      <c r="C249" s="369">
        <v>9</v>
      </c>
      <c r="D249" s="369">
        <v>6</v>
      </c>
      <c r="E249" s="369" t="s">
        <v>517</v>
      </c>
      <c r="F249" s="370" t="s">
        <v>709</v>
      </c>
      <c r="G249" s="371"/>
      <c r="H249" s="371"/>
      <c r="I249" s="371"/>
      <c r="J249" s="341">
        <f>SUBTOTAL(9,G249:I249)</f>
        <v>0</v>
      </c>
      <c r="K249" s="342" t="str">
        <f>IFERROR(J249/$J$18*100,"0.00")</f>
        <v>0.00</v>
      </c>
      <c r="L249" s="272"/>
      <c r="M249" s="272"/>
      <c r="N249" s="272"/>
      <c r="O249" s="272"/>
      <c r="P249" s="272"/>
      <c r="Q249" s="272"/>
      <c r="R249" s="272"/>
      <c r="S249" s="272"/>
      <c r="T249" s="272"/>
      <c r="U249" s="272"/>
      <c r="V249" s="272"/>
      <c r="W249" s="272"/>
      <c r="X249" s="272"/>
      <c r="Y249" s="272"/>
      <c r="Z249" s="272"/>
    </row>
    <row r="250" spans="1:26" ht="15.75" customHeight="1">
      <c r="A250" s="364">
        <v>2</v>
      </c>
      <c r="B250" s="365">
        <v>3</v>
      </c>
      <c r="C250" s="365">
        <v>9</v>
      </c>
      <c r="D250" s="365">
        <v>8</v>
      </c>
      <c r="E250" s="365"/>
      <c r="F250" s="366" t="s">
        <v>710</v>
      </c>
      <c r="G250" s="367">
        <f t="shared" ref="G250:K250" si="139">+G251</f>
        <v>0</v>
      </c>
      <c r="H250" s="367">
        <f t="shared" si="139"/>
        <v>0</v>
      </c>
      <c r="I250" s="367">
        <f t="shared" si="139"/>
        <v>0</v>
      </c>
      <c r="J250" s="367">
        <f t="shared" si="139"/>
        <v>0</v>
      </c>
      <c r="K250" s="338" t="str">
        <f t="shared" si="139"/>
        <v>0.00</v>
      </c>
      <c r="L250" s="272"/>
      <c r="M250" s="272"/>
      <c r="N250" s="272"/>
      <c r="O250" s="272"/>
      <c r="P250" s="272"/>
      <c r="Q250" s="272"/>
      <c r="R250" s="272"/>
      <c r="S250" s="272"/>
      <c r="T250" s="272"/>
      <c r="U250" s="272"/>
      <c r="V250" s="272"/>
      <c r="W250" s="272"/>
      <c r="X250" s="272"/>
      <c r="Y250" s="272"/>
      <c r="Z250" s="272"/>
    </row>
    <row r="251" spans="1:26" ht="15.75" customHeight="1">
      <c r="A251" s="368">
        <v>2</v>
      </c>
      <c r="B251" s="369">
        <v>3</v>
      </c>
      <c r="C251" s="369">
        <v>9</v>
      </c>
      <c r="D251" s="369">
        <v>8</v>
      </c>
      <c r="E251" s="369" t="s">
        <v>517</v>
      </c>
      <c r="F251" s="370" t="s">
        <v>710</v>
      </c>
      <c r="G251" s="367"/>
      <c r="H251" s="367"/>
      <c r="I251" s="367"/>
      <c r="J251" s="341">
        <f>SUBTOTAL(9,G251:I251)</f>
        <v>0</v>
      </c>
      <c r="K251" s="342" t="str">
        <f>IFERROR(J251/$J$18*100,"0.00")</f>
        <v>0.00</v>
      </c>
      <c r="L251" s="272"/>
      <c r="M251" s="272"/>
      <c r="N251" s="272"/>
      <c r="O251" s="272"/>
      <c r="P251" s="272"/>
      <c r="Q251" s="272"/>
      <c r="R251" s="272"/>
      <c r="S251" s="272"/>
      <c r="T251" s="272"/>
      <c r="U251" s="272"/>
      <c r="V251" s="272"/>
      <c r="W251" s="272"/>
      <c r="X251" s="272"/>
      <c r="Y251" s="272"/>
      <c r="Z251" s="272"/>
    </row>
    <row r="252" spans="1:26" ht="15.75" customHeight="1">
      <c r="A252" s="364">
        <v>2</v>
      </c>
      <c r="B252" s="365">
        <v>3</v>
      </c>
      <c r="C252" s="365">
        <v>9</v>
      </c>
      <c r="D252" s="365">
        <v>9</v>
      </c>
      <c r="E252" s="365"/>
      <c r="F252" s="366" t="s">
        <v>711</v>
      </c>
      <c r="G252" s="367">
        <f t="shared" ref="G252:K252" si="140">+G253</f>
        <v>0</v>
      </c>
      <c r="H252" s="367">
        <f t="shared" si="140"/>
        <v>0</v>
      </c>
      <c r="I252" s="367">
        <f t="shared" si="140"/>
        <v>0</v>
      </c>
      <c r="J252" s="367">
        <f t="shared" si="140"/>
        <v>0</v>
      </c>
      <c r="K252" s="338" t="str">
        <f t="shared" si="140"/>
        <v>0.00</v>
      </c>
      <c r="L252" s="272"/>
      <c r="M252" s="272"/>
      <c r="N252" s="272"/>
      <c r="O252" s="272"/>
      <c r="P252" s="272"/>
      <c r="Q252" s="272"/>
      <c r="R252" s="272"/>
      <c r="S252" s="272"/>
      <c r="T252" s="272"/>
      <c r="U252" s="272"/>
      <c r="V252" s="272"/>
      <c r="W252" s="272"/>
      <c r="X252" s="272"/>
      <c r="Y252" s="272"/>
      <c r="Z252" s="272"/>
    </row>
    <row r="253" spans="1:26" ht="15.75" customHeight="1">
      <c r="A253" s="368">
        <v>2</v>
      </c>
      <c r="B253" s="369">
        <v>3</v>
      </c>
      <c r="C253" s="369">
        <v>9</v>
      </c>
      <c r="D253" s="369">
        <v>9</v>
      </c>
      <c r="E253" s="369" t="s">
        <v>517</v>
      </c>
      <c r="F253" s="370" t="s">
        <v>711</v>
      </c>
      <c r="G253" s="371"/>
      <c r="H253" s="371"/>
      <c r="I253" s="371"/>
      <c r="J253" s="341">
        <f>SUBTOTAL(9,G253:I253)</f>
        <v>0</v>
      </c>
      <c r="K253" s="342" t="str">
        <f>IFERROR(J253/$J$18*100,"0.00")</f>
        <v>0.00</v>
      </c>
      <c r="L253" s="272"/>
      <c r="M253" s="272"/>
      <c r="N253" s="272"/>
      <c r="O253" s="272"/>
      <c r="P253" s="272"/>
      <c r="Q253" s="272"/>
      <c r="R253" s="272"/>
      <c r="S253" s="272"/>
      <c r="T253" s="272"/>
      <c r="U253" s="272"/>
      <c r="V253" s="272"/>
      <c r="W253" s="272"/>
      <c r="X253" s="272"/>
      <c r="Y253" s="272"/>
      <c r="Z253" s="272"/>
    </row>
    <row r="254" spans="1:26" ht="15.75" customHeight="1">
      <c r="A254" s="356">
        <v>2</v>
      </c>
      <c r="B254" s="357">
        <v>4</v>
      </c>
      <c r="C254" s="357"/>
      <c r="D254" s="357"/>
      <c r="E254" s="357"/>
      <c r="F254" s="358" t="s">
        <v>469</v>
      </c>
      <c r="G254" s="359">
        <f t="shared" ref="G254:K254" si="141">+G262+G265</f>
        <v>0</v>
      </c>
      <c r="H254" s="359">
        <f t="shared" si="141"/>
        <v>0</v>
      </c>
      <c r="I254" s="359">
        <f t="shared" si="141"/>
        <v>0</v>
      </c>
      <c r="J254" s="359">
        <f t="shared" si="141"/>
        <v>0</v>
      </c>
      <c r="K254" s="359">
        <f t="shared" si="141"/>
        <v>0</v>
      </c>
      <c r="L254" s="272"/>
      <c r="M254" s="272"/>
      <c r="N254" s="272"/>
      <c r="O254" s="272"/>
      <c r="P254" s="272"/>
      <c r="Q254" s="272"/>
      <c r="R254" s="272"/>
      <c r="S254" s="272"/>
      <c r="T254" s="272"/>
      <c r="U254" s="272"/>
      <c r="V254" s="272"/>
      <c r="W254" s="272"/>
      <c r="X254" s="272"/>
      <c r="Y254" s="272"/>
      <c r="Z254" s="272"/>
    </row>
    <row r="255" spans="1:26" ht="15.75" customHeight="1">
      <c r="A255" s="364">
        <v>2</v>
      </c>
      <c r="B255" s="365">
        <v>4</v>
      </c>
      <c r="C255" s="365">
        <v>1</v>
      </c>
      <c r="D255" s="365">
        <v>2</v>
      </c>
      <c r="E255" s="365"/>
      <c r="F255" s="366" t="s">
        <v>713</v>
      </c>
      <c r="G255" s="367">
        <f t="shared" ref="G255:K255" si="142">+G256+G257</f>
        <v>0</v>
      </c>
      <c r="H255" s="367">
        <f t="shared" si="142"/>
        <v>0</v>
      </c>
      <c r="I255" s="367">
        <f t="shared" si="142"/>
        <v>0</v>
      </c>
      <c r="J255" s="367">
        <f t="shared" si="142"/>
        <v>0</v>
      </c>
      <c r="K255" s="338">
        <f t="shared" si="142"/>
        <v>0</v>
      </c>
      <c r="L255" s="272"/>
      <c r="M255" s="272"/>
      <c r="N255" s="272"/>
      <c r="O255" s="272"/>
      <c r="P255" s="272"/>
      <c r="Q255" s="272"/>
      <c r="R255" s="272"/>
      <c r="S255" s="272"/>
      <c r="T255" s="272"/>
      <c r="U255" s="272"/>
      <c r="V255" s="272"/>
      <c r="W255" s="272"/>
      <c r="X255" s="272"/>
      <c r="Y255" s="272"/>
      <c r="Z255" s="272"/>
    </row>
    <row r="256" spans="1:26" ht="15.75" customHeight="1">
      <c r="A256" s="368">
        <v>2</v>
      </c>
      <c r="B256" s="369">
        <v>4</v>
      </c>
      <c r="C256" s="369">
        <v>1</v>
      </c>
      <c r="D256" s="369">
        <v>2</v>
      </c>
      <c r="E256" s="369" t="s">
        <v>517</v>
      </c>
      <c r="F256" s="370" t="s">
        <v>714</v>
      </c>
      <c r="G256" s="371"/>
      <c r="H256" s="371"/>
      <c r="I256" s="371"/>
      <c r="J256" s="341">
        <f t="shared" ref="J256:J257" si="143">SUBTOTAL(9,G256:I256)</f>
        <v>0</v>
      </c>
      <c r="K256" s="342" t="str">
        <f t="shared" ref="K256:K257" si="144">IFERROR(J256/$J$18*100,"0.00")</f>
        <v>0.00</v>
      </c>
      <c r="L256" s="272"/>
      <c r="M256" s="272"/>
      <c r="N256" s="272"/>
      <c r="O256" s="272"/>
      <c r="P256" s="272"/>
      <c r="Q256" s="272"/>
      <c r="R256" s="272"/>
      <c r="S256" s="272"/>
      <c r="T256" s="272"/>
      <c r="U256" s="272"/>
      <c r="V256" s="272"/>
      <c r="W256" s="272"/>
      <c r="X256" s="272"/>
      <c r="Y256" s="272"/>
      <c r="Z256" s="272"/>
    </row>
    <row r="257" spans="1:26" ht="15.75" customHeight="1">
      <c r="A257" s="368">
        <v>2</v>
      </c>
      <c r="B257" s="369">
        <v>4</v>
      </c>
      <c r="C257" s="369">
        <v>1</v>
      </c>
      <c r="D257" s="369">
        <v>2</v>
      </c>
      <c r="E257" s="369" t="s">
        <v>519</v>
      </c>
      <c r="F257" s="370" t="s">
        <v>715</v>
      </c>
      <c r="G257" s="371"/>
      <c r="H257" s="371"/>
      <c r="I257" s="371"/>
      <c r="J257" s="341">
        <f t="shared" si="143"/>
        <v>0</v>
      </c>
      <c r="K257" s="342" t="str">
        <f t="shared" si="144"/>
        <v>0.00</v>
      </c>
      <c r="L257" s="272"/>
      <c r="M257" s="272"/>
      <c r="N257" s="272"/>
      <c r="O257" s="272"/>
      <c r="P257" s="272"/>
      <c r="Q257" s="272"/>
      <c r="R257" s="272"/>
      <c r="S257" s="272"/>
      <c r="T257" s="272"/>
      <c r="U257" s="272"/>
      <c r="V257" s="272"/>
      <c r="W257" s="272"/>
      <c r="X257" s="272"/>
      <c r="Y257" s="272"/>
      <c r="Z257" s="272"/>
    </row>
    <row r="258" spans="1:26" ht="15.75" customHeight="1">
      <c r="A258" s="364">
        <v>2</v>
      </c>
      <c r="B258" s="365">
        <v>4</v>
      </c>
      <c r="C258" s="365">
        <v>1</v>
      </c>
      <c r="D258" s="365">
        <v>5</v>
      </c>
      <c r="E258" s="365"/>
      <c r="F258" s="366" t="s">
        <v>716</v>
      </c>
      <c r="G258" s="367">
        <f t="shared" ref="G258:K258" si="145">+G259</f>
        <v>0</v>
      </c>
      <c r="H258" s="367">
        <f t="shared" si="145"/>
        <v>0</v>
      </c>
      <c r="I258" s="367">
        <f t="shared" si="145"/>
        <v>0</v>
      </c>
      <c r="J258" s="367">
        <f t="shared" si="145"/>
        <v>0</v>
      </c>
      <c r="K258" s="338" t="str">
        <f t="shared" si="145"/>
        <v>0.00</v>
      </c>
      <c r="L258" s="272"/>
      <c r="M258" s="272"/>
      <c r="N258" s="272"/>
      <c r="O258" s="272"/>
      <c r="P258" s="272"/>
      <c r="Q258" s="272"/>
      <c r="R258" s="272"/>
      <c r="S258" s="272"/>
      <c r="T258" s="272"/>
      <c r="U258" s="272"/>
      <c r="V258" s="272"/>
      <c r="W258" s="272"/>
      <c r="X258" s="272"/>
      <c r="Y258" s="272"/>
      <c r="Z258" s="272"/>
    </row>
    <row r="259" spans="1:26" ht="15.75" customHeight="1">
      <c r="A259" s="368">
        <v>2</v>
      </c>
      <c r="B259" s="369">
        <v>4</v>
      </c>
      <c r="C259" s="369">
        <v>1</v>
      </c>
      <c r="D259" s="369">
        <v>5</v>
      </c>
      <c r="E259" s="369" t="s">
        <v>517</v>
      </c>
      <c r="F259" s="370" t="s">
        <v>716</v>
      </c>
      <c r="G259" s="367"/>
      <c r="H259" s="367"/>
      <c r="I259" s="367"/>
      <c r="J259" s="341">
        <f>SUBTOTAL(9,G259:I259)</f>
        <v>0</v>
      </c>
      <c r="K259" s="342" t="str">
        <f>IFERROR(J259/$J$18*100,"0.00")</f>
        <v>0.00</v>
      </c>
      <c r="L259" s="272"/>
      <c r="M259" s="272"/>
      <c r="N259" s="272"/>
      <c r="O259" s="272"/>
      <c r="P259" s="272"/>
      <c r="Q259" s="272"/>
      <c r="R259" s="272"/>
      <c r="S259" s="272"/>
      <c r="T259" s="272"/>
      <c r="U259" s="272"/>
      <c r="V259" s="272"/>
      <c r="W259" s="272"/>
      <c r="X259" s="272"/>
      <c r="Y259" s="272"/>
      <c r="Z259" s="272"/>
    </row>
    <row r="260" spans="1:26" ht="15.75" customHeight="1">
      <c r="A260" s="364">
        <v>2</v>
      </c>
      <c r="B260" s="365">
        <v>4</v>
      </c>
      <c r="C260" s="365">
        <v>1</v>
      </c>
      <c r="D260" s="365">
        <v>6</v>
      </c>
      <c r="E260" s="369"/>
      <c r="F260" s="366" t="s">
        <v>717</v>
      </c>
      <c r="G260" s="367">
        <f t="shared" ref="G260:K260" si="146">+G261</f>
        <v>0</v>
      </c>
      <c r="H260" s="367">
        <f t="shared" si="146"/>
        <v>0</v>
      </c>
      <c r="I260" s="367">
        <f t="shared" si="146"/>
        <v>0</v>
      </c>
      <c r="J260" s="367">
        <f t="shared" si="146"/>
        <v>0</v>
      </c>
      <c r="K260" s="338" t="str">
        <f t="shared" si="146"/>
        <v>0.00</v>
      </c>
      <c r="L260" s="272"/>
      <c r="M260" s="272"/>
      <c r="N260" s="272"/>
      <c r="O260" s="272"/>
      <c r="P260" s="272"/>
      <c r="Q260" s="272"/>
      <c r="R260" s="272"/>
      <c r="S260" s="272"/>
      <c r="T260" s="272"/>
      <c r="U260" s="272"/>
      <c r="V260" s="272"/>
      <c r="W260" s="272"/>
      <c r="X260" s="272"/>
      <c r="Y260" s="272"/>
      <c r="Z260" s="272"/>
    </row>
    <row r="261" spans="1:26" ht="15.75" customHeight="1">
      <c r="A261" s="368">
        <v>2</v>
      </c>
      <c r="B261" s="369">
        <v>4</v>
      </c>
      <c r="C261" s="369">
        <v>1</v>
      </c>
      <c r="D261" s="369">
        <v>6</v>
      </c>
      <c r="E261" s="369" t="s">
        <v>517</v>
      </c>
      <c r="F261" s="370" t="s">
        <v>718</v>
      </c>
      <c r="G261" s="367"/>
      <c r="H261" s="367"/>
      <c r="I261" s="367"/>
      <c r="J261" s="341">
        <f>SUBTOTAL(9,G261:I261)</f>
        <v>0</v>
      </c>
      <c r="K261" s="342" t="str">
        <f>IFERROR(J261/$J$18*100,"0.00")</f>
        <v>0.00</v>
      </c>
      <c r="L261" s="272"/>
      <c r="M261" s="272"/>
      <c r="N261" s="272"/>
      <c r="O261" s="272"/>
      <c r="P261" s="272"/>
      <c r="Q261" s="272"/>
      <c r="R261" s="272"/>
      <c r="S261" s="272"/>
      <c r="T261" s="272"/>
      <c r="U261" s="272"/>
      <c r="V261" s="272"/>
      <c r="W261" s="272"/>
      <c r="X261" s="272"/>
      <c r="Y261" s="272"/>
      <c r="Z261" s="272"/>
    </row>
    <row r="262" spans="1:26" ht="15.75" customHeight="1">
      <c r="A262" s="360">
        <v>2</v>
      </c>
      <c r="B262" s="361">
        <v>4</v>
      </c>
      <c r="C262" s="361">
        <v>4</v>
      </c>
      <c r="D262" s="361"/>
      <c r="E262" s="361"/>
      <c r="F262" s="362" t="s">
        <v>719</v>
      </c>
      <c r="G262" s="363">
        <f t="shared" ref="G262:K262" si="147">+G263</f>
        <v>0</v>
      </c>
      <c r="H262" s="363">
        <f t="shared" si="147"/>
        <v>0</v>
      </c>
      <c r="I262" s="363">
        <f t="shared" si="147"/>
        <v>0</v>
      </c>
      <c r="J262" s="363">
        <f t="shared" si="147"/>
        <v>0</v>
      </c>
      <c r="K262" s="372" t="str">
        <f t="shared" si="147"/>
        <v>0.00</v>
      </c>
      <c r="L262" s="272"/>
      <c r="M262" s="272"/>
      <c r="N262" s="272"/>
      <c r="O262" s="272"/>
      <c r="P262" s="272"/>
      <c r="Q262" s="272"/>
      <c r="R262" s="272"/>
      <c r="S262" s="272"/>
      <c r="T262" s="272"/>
      <c r="U262" s="272"/>
      <c r="V262" s="272"/>
      <c r="W262" s="272"/>
      <c r="X262" s="272"/>
      <c r="Y262" s="272"/>
      <c r="Z262" s="272"/>
    </row>
    <row r="263" spans="1:26" ht="15.75" customHeight="1">
      <c r="A263" s="364">
        <v>2</v>
      </c>
      <c r="B263" s="365">
        <v>4</v>
      </c>
      <c r="C263" s="365">
        <v>4</v>
      </c>
      <c r="D263" s="365">
        <v>1</v>
      </c>
      <c r="E263" s="365"/>
      <c r="F263" s="366" t="s">
        <v>720</v>
      </c>
      <c r="G263" s="367">
        <f t="shared" ref="G263:K263" si="148">+G264</f>
        <v>0</v>
      </c>
      <c r="H263" s="367">
        <f t="shared" si="148"/>
        <v>0</v>
      </c>
      <c r="I263" s="367">
        <f t="shared" si="148"/>
        <v>0</v>
      </c>
      <c r="J263" s="367">
        <f t="shared" si="148"/>
        <v>0</v>
      </c>
      <c r="K263" s="338" t="str">
        <f t="shared" si="148"/>
        <v>0.00</v>
      </c>
      <c r="L263" s="272"/>
      <c r="M263" s="272"/>
      <c r="N263" s="272"/>
      <c r="O263" s="272"/>
      <c r="P263" s="272"/>
      <c r="Q263" s="272"/>
      <c r="R263" s="272"/>
      <c r="S263" s="272"/>
      <c r="T263" s="272"/>
      <c r="U263" s="272"/>
      <c r="V263" s="272"/>
      <c r="W263" s="272"/>
      <c r="X263" s="272"/>
      <c r="Y263" s="272"/>
      <c r="Z263" s="272"/>
    </row>
    <row r="264" spans="1:26" ht="15.75" customHeight="1">
      <c r="A264" s="368">
        <v>2</v>
      </c>
      <c r="B264" s="369">
        <v>4</v>
      </c>
      <c r="C264" s="369">
        <v>4</v>
      </c>
      <c r="D264" s="369">
        <v>1</v>
      </c>
      <c r="E264" s="369" t="s">
        <v>526</v>
      </c>
      <c r="F264" s="370" t="s">
        <v>721</v>
      </c>
      <c r="G264" s="371"/>
      <c r="H264" s="341"/>
      <c r="I264" s="341"/>
      <c r="J264" s="341">
        <f>SUBTOTAL(9,G264:I264)</f>
        <v>0</v>
      </c>
      <c r="K264" s="342" t="str">
        <f>IFERROR(J264/$J$18*100,"0.00")</f>
        <v>0.00</v>
      </c>
      <c r="L264" s="272"/>
      <c r="M264" s="272"/>
      <c r="N264" s="272"/>
      <c r="O264" s="272"/>
      <c r="P264" s="272"/>
      <c r="Q264" s="272"/>
      <c r="R264" s="272"/>
      <c r="S264" s="272"/>
      <c r="T264" s="272"/>
      <c r="U264" s="272"/>
      <c r="V264" s="272"/>
      <c r="W264" s="272"/>
      <c r="X264" s="272"/>
      <c r="Y264" s="272"/>
      <c r="Z264" s="272"/>
    </row>
    <row r="265" spans="1:26" ht="15.75" customHeight="1">
      <c r="A265" s="360">
        <v>2</v>
      </c>
      <c r="B265" s="361">
        <v>4</v>
      </c>
      <c r="C265" s="361">
        <v>9</v>
      </c>
      <c r="D265" s="361"/>
      <c r="E265" s="361"/>
      <c r="F265" s="362" t="s">
        <v>722</v>
      </c>
      <c r="G265" s="363">
        <f t="shared" ref="G265:K265" si="149">+G266+G268</f>
        <v>0</v>
      </c>
      <c r="H265" s="363">
        <f t="shared" si="149"/>
        <v>0</v>
      </c>
      <c r="I265" s="363">
        <f t="shared" si="149"/>
        <v>0</v>
      </c>
      <c r="J265" s="363">
        <f t="shared" si="149"/>
        <v>0</v>
      </c>
      <c r="K265" s="363">
        <f t="shared" si="149"/>
        <v>0</v>
      </c>
      <c r="L265" s="272"/>
      <c r="M265" s="272"/>
      <c r="N265" s="272"/>
      <c r="O265" s="272"/>
      <c r="P265" s="272"/>
      <c r="Q265" s="272"/>
      <c r="R265" s="272"/>
      <c r="S265" s="272"/>
      <c r="T265" s="272"/>
      <c r="U265" s="272"/>
      <c r="V265" s="272"/>
      <c r="W265" s="272"/>
      <c r="X265" s="272"/>
      <c r="Y265" s="272"/>
      <c r="Z265" s="272"/>
    </row>
    <row r="266" spans="1:26" ht="15.75" customHeight="1">
      <c r="A266" s="364">
        <v>2</v>
      </c>
      <c r="B266" s="365">
        <v>4</v>
      </c>
      <c r="C266" s="365">
        <v>9</v>
      </c>
      <c r="D266" s="365">
        <v>1</v>
      </c>
      <c r="E266" s="365"/>
      <c r="F266" s="366" t="s">
        <v>722</v>
      </c>
      <c r="G266" s="367">
        <f t="shared" ref="G266:K266" si="150">+G267</f>
        <v>0</v>
      </c>
      <c r="H266" s="367">
        <f t="shared" si="150"/>
        <v>0</v>
      </c>
      <c r="I266" s="367">
        <f t="shared" si="150"/>
        <v>0</v>
      </c>
      <c r="J266" s="367">
        <f t="shared" si="150"/>
        <v>0</v>
      </c>
      <c r="K266" s="338" t="str">
        <f t="shared" si="150"/>
        <v>0.00</v>
      </c>
      <c r="L266" s="272"/>
      <c r="M266" s="272"/>
      <c r="N266" s="272"/>
      <c r="O266" s="272"/>
      <c r="P266" s="272"/>
      <c r="Q266" s="272"/>
      <c r="R266" s="272"/>
      <c r="S266" s="272"/>
      <c r="T266" s="272"/>
      <c r="U266" s="272"/>
      <c r="V266" s="272"/>
      <c r="W266" s="272"/>
      <c r="X266" s="272"/>
      <c r="Y266" s="272"/>
      <c r="Z266" s="272"/>
    </row>
    <row r="267" spans="1:26" ht="15.75" customHeight="1">
      <c r="A267" s="368">
        <v>2</v>
      </c>
      <c r="B267" s="369">
        <v>4</v>
      </c>
      <c r="C267" s="369">
        <v>9</v>
      </c>
      <c r="D267" s="369">
        <v>1</v>
      </c>
      <c r="E267" s="369" t="s">
        <v>517</v>
      </c>
      <c r="F267" s="370" t="s">
        <v>722</v>
      </c>
      <c r="G267" s="367"/>
      <c r="H267" s="367"/>
      <c r="I267" s="367"/>
      <c r="J267" s="341">
        <f>+J268</f>
        <v>0</v>
      </c>
      <c r="K267" s="342" t="str">
        <f>IFERROR(J267/$J$18*100,"0.00")</f>
        <v>0.00</v>
      </c>
      <c r="L267" s="272"/>
      <c r="M267" s="272"/>
      <c r="N267" s="272"/>
      <c r="O267" s="272"/>
      <c r="P267" s="272"/>
      <c r="Q267" s="272"/>
      <c r="R267" s="272"/>
      <c r="S267" s="272"/>
      <c r="T267" s="272"/>
      <c r="U267" s="272"/>
      <c r="V267" s="272"/>
      <c r="W267" s="272"/>
      <c r="X267" s="272"/>
      <c r="Y267" s="272"/>
      <c r="Z267" s="272"/>
    </row>
    <row r="268" spans="1:26" ht="15.75" customHeight="1">
      <c r="A268" s="364">
        <v>2</v>
      </c>
      <c r="B268" s="365">
        <v>4</v>
      </c>
      <c r="C268" s="365">
        <v>9</v>
      </c>
      <c r="D268" s="365">
        <v>4</v>
      </c>
      <c r="E268" s="365"/>
      <c r="F268" s="366" t="s">
        <v>723</v>
      </c>
      <c r="G268" s="367">
        <f t="shared" ref="G268:K268" si="151">+G269</f>
        <v>0</v>
      </c>
      <c r="H268" s="367">
        <f t="shared" si="151"/>
        <v>0</v>
      </c>
      <c r="I268" s="367">
        <f t="shared" si="151"/>
        <v>0</v>
      </c>
      <c r="J268" s="367">
        <f t="shared" si="151"/>
        <v>0</v>
      </c>
      <c r="K268" s="338" t="str">
        <f t="shared" si="151"/>
        <v>0.00</v>
      </c>
      <c r="L268" s="272"/>
      <c r="M268" s="272"/>
      <c r="N268" s="272"/>
      <c r="O268" s="272"/>
      <c r="P268" s="272"/>
      <c r="Q268" s="272"/>
      <c r="R268" s="272"/>
      <c r="S268" s="272"/>
      <c r="T268" s="272"/>
      <c r="U268" s="272"/>
      <c r="V268" s="272"/>
      <c r="W268" s="272"/>
      <c r="X268" s="272"/>
      <c r="Y268" s="272"/>
      <c r="Z268" s="272"/>
    </row>
    <row r="269" spans="1:26" ht="15.75" customHeight="1">
      <c r="A269" s="368">
        <v>2</v>
      </c>
      <c r="B269" s="369">
        <v>4</v>
      </c>
      <c r="C269" s="369">
        <v>9</v>
      </c>
      <c r="D269" s="369">
        <v>4</v>
      </c>
      <c r="E269" s="369" t="s">
        <v>517</v>
      </c>
      <c r="F269" s="370" t="s">
        <v>723</v>
      </c>
      <c r="G269" s="367"/>
      <c r="H269" s="367"/>
      <c r="I269" s="367"/>
      <c r="J269" s="371">
        <f>+J270+J276+J280+J287+J295</f>
        <v>0</v>
      </c>
      <c r="K269" s="342" t="str">
        <f>IFERROR(J269/$J$18*100,"0.00")</f>
        <v>0.00</v>
      </c>
      <c r="L269" s="272"/>
      <c r="M269" s="272"/>
      <c r="N269" s="272"/>
      <c r="O269" s="272"/>
      <c r="P269" s="272"/>
      <c r="Q269" s="272"/>
      <c r="R269" s="272"/>
      <c r="S269" s="272"/>
      <c r="T269" s="272"/>
      <c r="U269" s="272"/>
      <c r="V269" s="272"/>
      <c r="W269" s="272"/>
      <c r="X269" s="272"/>
      <c r="Y269" s="272"/>
      <c r="Z269" s="272"/>
    </row>
    <row r="270" spans="1:26" ht="15.75" customHeight="1">
      <c r="A270" s="356">
        <v>2</v>
      </c>
      <c r="B270" s="357">
        <v>6</v>
      </c>
      <c r="C270" s="357"/>
      <c r="D270" s="357"/>
      <c r="E270" s="357"/>
      <c r="F270" s="358" t="s">
        <v>724</v>
      </c>
      <c r="G270" s="359">
        <f t="shared" ref="G270:K270" si="152">+G271+G282+G289+G294+G301+G310+G313</f>
        <v>0</v>
      </c>
      <c r="H270" s="359">
        <f t="shared" si="152"/>
        <v>0</v>
      </c>
      <c r="I270" s="359">
        <f t="shared" si="152"/>
        <v>0</v>
      </c>
      <c r="J270" s="359">
        <f t="shared" si="152"/>
        <v>0</v>
      </c>
      <c r="K270" s="359">
        <f t="shared" si="152"/>
        <v>0</v>
      </c>
      <c r="L270" s="272"/>
      <c r="M270" s="272"/>
      <c r="N270" s="272"/>
      <c r="O270" s="272"/>
      <c r="P270" s="272"/>
      <c r="Q270" s="272"/>
      <c r="R270" s="272"/>
      <c r="S270" s="272"/>
      <c r="T270" s="272"/>
      <c r="U270" s="272"/>
      <c r="V270" s="272"/>
      <c r="W270" s="272"/>
      <c r="X270" s="272"/>
      <c r="Y270" s="272"/>
      <c r="Z270" s="272"/>
    </row>
    <row r="271" spans="1:26" ht="15.75" customHeight="1">
      <c r="A271" s="360">
        <v>2</v>
      </c>
      <c r="B271" s="361">
        <v>6</v>
      </c>
      <c r="C271" s="361">
        <v>1</v>
      </c>
      <c r="D271" s="361"/>
      <c r="E271" s="361"/>
      <c r="F271" s="362" t="s">
        <v>725</v>
      </c>
      <c r="G271" s="363">
        <f t="shared" ref="G271:K271" si="153">+G272+G274+G276+G278+G280</f>
        <v>0</v>
      </c>
      <c r="H271" s="363">
        <f t="shared" si="153"/>
        <v>0</v>
      </c>
      <c r="I271" s="363">
        <f t="shared" si="153"/>
        <v>0</v>
      </c>
      <c r="J271" s="363">
        <f t="shared" si="153"/>
        <v>0</v>
      </c>
      <c r="K271" s="363">
        <f t="shared" si="153"/>
        <v>0</v>
      </c>
      <c r="L271" s="272"/>
      <c r="M271" s="272"/>
      <c r="N271" s="272"/>
      <c r="O271" s="272"/>
      <c r="P271" s="272"/>
      <c r="Q271" s="272"/>
      <c r="R271" s="272"/>
      <c r="S271" s="272"/>
      <c r="T271" s="272"/>
      <c r="U271" s="272"/>
      <c r="V271" s="272"/>
      <c r="W271" s="272"/>
      <c r="X271" s="272"/>
      <c r="Y271" s="272"/>
      <c r="Z271" s="272"/>
    </row>
    <row r="272" spans="1:26" ht="15.75" customHeight="1">
      <c r="A272" s="364">
        <v>2</v>
      </c>
      <c r="B272" s="365">
        <v>6</v>
      </c>
      <c r="C272" s="365">
        <v>1</v>
      </c>
      <c r="D272" s="365">
        <v>1</v>
      </c>
      <c r="E272" s="365"/>
      <c r="F272" s="366" t="s">
        <v>726</v>
      </c>
      <c r="G272" s="367">
        <f t="shared" ref="G272:K272" si="154">+G273</f>
        <v>0</v>
      </c>
      <c r="H272" s="367">
        <f t="shared" si="154"/>
        <v>0</v>
      </c>
      <c r="I272" s="367">
        <f t="shared" si="154"/>
        <v>0</v>
      </c>
      <c r="J272" s="367">
        <f t="shared" si="154"/>
        <v>0</v>
      </c>
      <c r="K272" s="338" t="str">
        <f t="shared" si="154"/>
        <v>0.00</v>
      </c>
      <c r="L272" s="272"/>
      <c r="M272" s="272"/>
      <c r="N272" s="272"/>
      <c r="O272" s="272"/>
      <c r="P272" s="272"/>
      <c r="Q272" s="272"/>
      <c r="R272" s="272"/>
      <c r="S272" s="272"/>
      <c r="T272" s="272"/>
      <c r="U272" s="272"/>
      <c r="V272" s="272"/>
      <c r="W272" s="272"/>
      <c r="X272" s="272"/>
      <c r="Y272" s="272"/>
      <c r="Z272" s="272"/>
    </row>
    <row r="273" spans="1:26" ht="15.75" customHeight="1">
      <c r="A273" s="368">
        <v>2</v>
      </c>
      <c r="B273" s="369">
        <v>6</v>
      </c>
      <c r="C273" s="369">
        <v>1</v>
      </c>
      <c r="D273" s="369">
        <v>1</v>
      </c>
      <c r="E273" s="369" t="s">
        <v>517</v>
      </c>
      <c r="F273" s="370" t="s">
        <v>726</v>
      </c>
      <c r="G273" s="367"/>
      <c r="H273" s="341"/>
      <c r="I273" s="341"/>
      <c r="J273" s="341">
        <f>SUBTOTAL(9,G273:I273)</f>
        <v>0</v>
      </c>
      <c r="K273" s="342" t="str">
        <f>IFERROR(J273/$J$18*100,"0.00")</f>
        <v>0.00</v>
      </c>
      <c r="L273" s="272"/>
      <c r="M273" s="272"/>
      <c r="N273" s="272"/>
      <c r="O273" s="272"/>
      <c r="P273" s="272"/>
      <c r="Q273" s="272"/>
      <c r="R273" s="272"/>
      <c r="S273" s="272"/>
      <c r="T273" s="272"/>
      <c r="U273" s="272"/>
      <c r="V273" s="272"/>
      <c r="W273" s="272"/>
      <c r="X273" s="272"/>
      <c r="Y273" s="272"/>
      <c r="Z273" s="272"/>
    </row>
    <row r="274" spans="1:26" ht="15.75" customHeight="1">
      <c r="A274" s="364">
        <v>2</v>
      </c>
      <c r="B274" s="365">
        <v>6</v>
      </c>
      <c r="C274" s="365">
        <v>1</v>
      </c>
      <c r="D274" s="365">
        <v>2</v>
      </c>
      <c r="E274" s="365"/>
      <c r="F274" s="366" t="s">
        <v>727</v>
      </c>
      <c r="G274" s="367">
        <f t="shared" ref="G274:K274" si="155">+G275</f>
        <v>0</v>
      </c>
      <c r="H274" s="367">
        <f t="shared" si="155"/>
        <v>0</v>
      </c>
      <c r="I274" s="367">
        <f t="shared" si="155"/>
        <v>0</v>
      </c>
      <c r="J274" s="367">
        <f t="shared" si="155"/>
        <v>0</v>
      </c>
      <c r="K274" s="338" t="str">
        <f t="shared" si="155"/>
        <v>0.00</v>
      </c>
      <c r="L274" s="272"/>
      <c r="M274" s="272"/>
      <c r="N274" s="272"/>
      <c r="O274" s="272"/>
      <c r="P274" s="272"/>
      <c r="Q274" s="272"/>
      <c r="R274" s="272"/>
      <c r="S274" s="272"/>
      <c r="T274" s="272"/>
      <c r="U274" s="272"/>
      <c r="V274" s="272"/>
      <c r="W274" s="272"/>
      <c r="X274" s="272"/>
      <c r="Y274" s="272"/>
      <c r="Z274" s="272"/>
    </row>
    <row r="275" spans="1:26" ht="15.75" customHeight="1">
      <c r="A275" s="368">
        <v>2</v>
      </c>
      <c r="B275" s="369">
        <v>6</v>
      </c>
      <c r="C275" s="369">
        <v>1</v>
      </c>
      <c r="D275" s="369">
        <v>2</v>
      </c>
      <c r="E275" s="369" t="s">
        <v>517</v>
      </c>
      <c r="F275" s="370" t="s">
        <v>727</v>
      </c>
      <c r="G275" s="367"/>
      <c r="H275" s="337"/>
      <c r="I275" s="337"/>
      <c r="J275" s="341">
        <f>SUBTOTAL(9,G275:I275)</f>
        <v>0</v>
      </c>
      <c r="K275" s="342" t="str">
        <f>IFERROR(J275/$J$18*100,"0.00")</f>
        <v>0.00</v>
      </c>
      <c r="L275" s="272"/>
      <c r="M275" s="272"/>
      <c r="N275" s="272"/>
      <c r="O275" s="272"/>
      <c r="P275" s="272"/>
      <c r="Q275" s="272"/>
      <c r="R275" s="272"/>
      <c r="S275" s="272"/>
      <c r="T275" s="272"/>
      <c r="U275" s="272"/>
      <c r="V275" s="272"/>
      <c r="W275" s="272"/>
      <c r="X275" s="272"/>
      <c r="Y275" s="272"/>
      <c r="Z275" s="272"/>
    </row>
    <row r="276" spans="1:26" ht="15.75" customHeight="1">
      <c r="A276" s="364">
        <v>2</v>
      </c>
      <c r="B276" s="365">
        <v>6</v>
      </c>
      <c r="C276" s="365">
        <v>1</v>
      </c>
      <c r="D276" s="365">
        <v>3</v>
      </c>
      <c r="E276" s="365"/>
      <c r="F276" s="366" t="s">
        <v>728</v>
      </c>
      <c r="G276" s="367">
        <f t="shared" ref="G276:K276" si="156">+G277</f>
        <v>0</v>
      </c>
      <c r="H276" s="367">
        <f t="shared" si="156"/>
        <v>0</v>
      </c>
      <c r="I276" s="367">
        <f t="shared" si="156"/>
        <v>0</v>
      </c>
      <c r="J276" s="367">
        <f t="shared" si="156"/>
        <v>0</v>
      </c>
      <c r="K276" s="338" t="str">
        <f t="shared" si="156"/>
        <v>0.00</v>
      </c>
      <c r="L276" s="272"/>
      <c r="M276" s="272"/>
      <c r="N276" s="272"/>
      <c r="O276" s="272"/>
      <c r="P276" s="272"/>
      <c r="Q276" s="272"/>
      <c r="R276" s="272"/>
      <c r="S276" s="272"/>
      <c r="T276" s="272"/>
      <c r="U276" s="272"/>
      <c r="V276" s="272"/>
      <c r="W276" s="272"/>
      <c r="X276" s="272"/>
      <c r="Y276" s="272"/>
      <c r="Z276" s="272"/>
    </row>
    <row r="277" spans="1:26" ht="15.75" customHeight="1">
      <c r="A277" s="368">
        <v>2</v>
      </c>
      <c r="B277" s="369">
        <v>6</v>
      </c>
      <c r="C277" s="369">
        <v>1</v>
      </c>
      <c r="D277" s="369">
        <v>3</v>
      </c>
      <c r="E277" s="369" t="s">
        <v>517</v>
      </c>
      <c r="F277" s="370" t="s">
        <v>728</v>
      </c>
      <c r="G277" s="367"/>
      <c r="H277" s="341"/>
      <c r="I277" s="341"/>
      <c r="J277" s="341">
        <f>SUBTOTAL(9,G277:I277)</f>
        <v>0</v>
      </c>
      <c r="K277" s="342" t="str">
        <f>IFERROR(J277/$J$18*100,"0.00")</f>
        <v>0.00</v>
      </c>
      <c r="L277" s="272"/>
      <c r="M277" s="272"/>
      <c r="N277" s="272"/>
      <c r="O277" s="272"/>
      <c r="P277" s="272"/>
      <c r="Q277" s="272"/>
      <c r="R277" s="272"/>
      <c r="S277" s="272"/>
      <c r="T277" s="272"/>
      <c r="U277" s="272"/>
      <c r="V277" s="272"/>
      <c r="W277" s="272"/>
      <c r="X277" s="272"/>
      <c r="Y277" s="272"/>
      <c r="Z277" s="272"/>
    </row>
    <row r="278" spans="1:26" ht="15.75" customHeight="1">
      <c r="A278" s="364">
        <v>2</v>
      </c>
      <c r="B278" s="365">
        <v>6</v>
      </c>
      <c r="C278" s="365">
        <v>1</v>
      </c>
      <c r="D278" s="365">
        <v>4</v>
      </c>
      <c r="E278" s="365"/>
      <c r="F278" s="366" t="s">
        <v>729</v>
      </c>
      <c r="G278" s="367">
        <f t="shared" ref="G278:K278" si="157">+G279</f>
        <v>0</v>
      </c>
      <c r="H278" s="367">
        <f t="shared" si="157"/>
        <v>0</v>
      </c>
      <c r="I278" s="367">
        <f t="shared" si="157"/>
        <v>0</v>
      </c>
      <c r="J278" s="367">
        <f t="shared" si="157"/>
        <v>0</v>
      </c>
      <c r="K278" s="338" t="str">
        <f t="shared" si="157"/>
        <v>0.00</v>
      </c>
      <c r="L278" s="272"/>
      <c r="M278" s="272"/>
      <c r="N278" s="272"/>
      <c r="O278" s="272"/>
      <c r="P278" s="272"/>
      <c r="Q278" s="272"/>
      <c r="R278" s="272"/>
      <c r="S278" s="272"/>
      <c r="T278" s="272"/>
      <c r="U278" s="272"/>
      <c r="V278" s="272"/>
      <c r="W278" s="272"/>
      <c r="X278" s="272"/>
      <c r="Y278" s="272"/>
      <c r="Z278" s="272"/>
    </row>
    <row r="279" spans="1:26" ht="15.75" customHeight="1">
      <c r="A279" s="368">
        <v>2</v>
      </c>
      <c r="B279" s="369">
        <v>6</v>
      </c>
      <c r="C279" s="369">
        <v>1</v>
      </c>
      <c r="D279" s="369">
        <v>4</v>
      </c>
      <c r="E279" s="369" t="s">
        <v>517</v>
      </c>
      <c r="F279" s="370" t="s">
        <v>729</v>
      </c>
      <c r="G279" s="367"/>
      <c r="H279" s="337"/>
      <c r="I279" s="337"/>
      <c r="J279" s="341">
        <f>SUBTOTAL(9,G279:I279)</f>
        <v>0</v>
      </c>
      <c r="K279" s="342" t="str">
        <f>IFERROR(J279/$J$18*100,"0.00")</f>
        <v>0.00</v>
      </c>
      <c r="L279" s="272"/>
      <c r="M279" s="272"/>
      <c r="N279" s="272"/>
      <c r="O279" s="272"/>
      <c r="P279" s="272"/>
      <c r="Q279" s="272"/>
      <c r="R279" s="272"/>
      <c r="S279" s="272"/>
      <c r="T279" s="272"/>
      <c r="U279" s="272"/>
      <c r="V279" s="272"/>
      <c r="W279" s="272"/>
      <c r="X279" s="272"/>
      <c r="Y279" s="272"/>
      <c r="Z279" s="272"/>
    </row>
    <row r="280" spans="1:26" ht="15.75" customHeight="1">
      <c r="A280" s="364">
        <v>2</v>
      </c>
      <c r="B280" s="365">
        <v>6</v>
      </c>
      <c r="C280" s="365">
        <v>1</v>
      </c>
      <c r="D280" s="365">
        <v>9</v>
      </c>
      <c r="E280" s="365"/>
      <c r="F280" s="366" t="s">
        <v>730</v>
      </c>
      <c r="G280" s="367">
        <f t="shared" ref="G280:K280" si="158">+G281</f>
        <v>0</v>
      </c>
      <c r="H280" s="367">
        <f t="shared" si="158"/>
        <v>0</v>
      </c>
      <c r="I280" s="367">
        <f t="shared" si="158"/>
        <v>0</v>
      </c>
      <c r="J280" s="367">
        <f t="shared" si="158"/>
        <v>0</v>
      </c>
      <c r="K280" s="338" t="str">
        <f t="shared" si="158"/>
        <v>0.00</v>
      </c>
      <c r="L280" s="272"/>
      <c r="M280" s="272"/>
      <c r="N280" s="272"/>
      <c r="O280" s="272"/>
      <c r="P280" s="272"/>
      <c r="Q280" s="272"/>
      <c r="R280" s="272"/>
      <c r="S280" s="272"/>
      <c r="T280" s="272"/>
      <c r="U280" s="272"/>
      <c r="V280" s="272"/>
      <c r="W280" s="272"/>
      <c r="X280" s="272"/>
      <c r="Y280" s="272"/>
      <c r="Z280" s="272"/>
    </row>
    <row r="281" spans="1:26" ht="15.75" customHeight="1">
      <c r="A281" s="368">
        <v>2</v>
      </c>
      <c r="B281" s="369">
        <v>6</v>
      </c>
      <c r="C281" s="369">
        <v>1</v>
      </c>
      <c r="D281" s="369">
        <v>9</v>
      </c>
      <c r="E281" s="369" t="s">
        <v>517</v>
      </c>
      <c r="F281" s="370" t="s">
        <v>730</v>
      </c>
      <c r="G281" s="367"/>
      <c r="H281" s="341"/>
      <c r="I281" s="341"/>
      <c r="J281" s="341">
        <f>SUBTOTAL(9,G281:I281)</f>
        <v>0</v>
      </c>
      <c r="K281" s="342" t="str">
        <f>IFERROR(J281/$J$18*100,"0.00")</f>
        <v>0.00</v>
      </c>
      <c r="L281" s="272"/>
      <c r="M281" s="272"/>
      <c r="N281" s="272"/>
      <c r="O281" s="272"/>
      <c r="P281" s="272"/>
      <c r="Q281" s="272"/>
      <c r="R281" s="272"/>
      <c r="S281" s="272"/>
      <c r="T281" s="272"/>
      <c r="U281" s="272"/>
      <c r="V281" s="272"/>
      <c r="W281" s="272"/>
      <c r="X281" s="272"/>
      <c r="Y281" s="272"/>
      <c r="Z281" s="272"/>
    </row>
    <row r="282" spans="1:26" ht="15.75" customHeight="1">
      <c r="A282" s="360">
        <v>2</v>
      </c>
      <c r="B282" s="361">
        <v>6</v>
      </c>
      <c r="C282" s="361">
        <v>2</v>
      </c>
      <c r="D282" s="361"/>
      <c r="E282" s="361"/>
      <c r="F282" s="362" t="s">
        <v>731</v>
      </c>
      <c r="G282" s="363">
        <f t="shared" ref="G282:K282" si="159">+G283+G285+G287</f>
        <v>0</v>
      </c>
      <c r="H282" s="363">
        <f t="shared" si="159"/>
        <v>0</v>
      </c>
      <c r="I282" s="363">
        <f t="shared" si="159"/>
        <v>0</v>
      </c>
      <c r="J282" s="363">
        <f t="shared" si="159"/>
        <v>0</v>
      </c>
      <c r="K282" s="363">
        <f t="shared" si="159"/>
        <v>0</v>
      </c>
      <c r="L282" s="272"/>
      <c r="M282" s="272"/>
      <c r="N282" s="272"/>
      <c r="O282" s="272"/>
      <c r="P282" s="272"/>
      <c r="Q282" s="272"/>
      <c r="R282" s="272"/>
      <c r="S282" s="272"/>
      <c r="T282" s="272"/>
      <c r="U282" s="272"/>
      <c r="V282" s="272"/>
      <c r="W282" s="272"/>
      <c r="X282" s="272"/>
      <c r="Y282" s="272"/>
      <c r="Z282" s="272"/>
    </row>
    <row r="283" spans="1:26" ht="15.75" customHeight="1">
      <c r="A283" s="364">
        <v>2</v>
      </c>
      <c r="B283" s="365">
        <v>6</v>
      </c>
      <c r="C283" s="365">
        <v>2</v>
      </c>
      <c r="D283" s="365">
        <v>1</v>
      </c>
      <c r="E283" s="365"/>
      <c r="F283" s="366" t="s">
        <v>732</v>
      </c>
      <c r="G283" s="367">
        <f t="shared" ref="G283:K283" si="160">+G284</f>
        <v>0</v>
      </c>
      <c r="H283" s="367">
        <f t="shared" si="160"/>
        <v>0</v>
      </c>
      <c r="I283" s="367">
        <f t="shared" si="160"/>
        <v>0</v>
      </c>
      <c r="J283" s="367">
        <f t="shared" si="160"/>
        <v>0</v>
      </c>
      <c r="K283" s="338" t="str">
        <f t="shared" si="160"/>
        <v>0.00</v>
      </c>
      <c r="L283" s="272"/>
      <c r="M283" s="272"/>
      <c r="N283" s="272"/>
      <c r="O283" s="272"/>
      <c r="P283" s="272"/>
      <c r="Q283" s="272"/>
      <c r="R283" s="272"/>
      <c r="S283" s="272"/>
      <c r="T283" s="272"/>
      <c r="U283" s="272"/>
      <c r="V283" s="272"/>
      <c r="W283" s="272"/>
      <c r="X283" s="272"/>
      <c r="Y283" s="272"/>
      <c r="Z283" s="272"/>
    </row>
    <row r="284" spans="1:26" ht="15.75" customHeight="1">
      <c r="A284" s="368">
        <v>2</v>
      </c>
      <c r="B284" s="369">
        <v>6</v>
      </c>
      <c r="C284" s="369">
        <v>2</v>
      </c>
      <c r="D284" s="369">
        <v>1</v>
      </c>
      <c r="E284" s="369" t="s">
        <v>517</v>
      </c>
      <c r="F284" s="370" t="s">
        <v>732</v>
      </c>
      <c r="G284" s="367"/>
      <c r="H284" s="341"/>
      <c r="I284" s="341"/>
      <c r="J284" s="341">
        <f>SUBTOTAL(9,G284:I284)</f>
        <v>0</v>
      </c>
      <c r="K284" s="342" t="str">
        <f>IFERROR(J284/$J$18*100,"0.00")</f>
        <v>0.00</v>
      </c>
      <c r="L284" s="272"/>
      <c r="M284" s="272"/>
      <c r="N284" s="272"/>
      <c r="O284" s="272"/>
      <c r="P284" s="272"/>
      <c r="Q284" s="272"/>
      <c r="R284" s="272"/>
      <c r="S284" s="272"/>
      <c r="T284" s="272"/>
      <c r="U284" s="272"/>
      <c r="V284" s="272"/>
      <c r="W284" s="272"/>
      <c r="X284" s="272"/>
      <c r="Y284" s="272"/>
      <c r="Z284" s="272"/>
    </row>
    <row r="285" spans="1:26" ht="15.75" customHeight="1">
      <c r="A285" s="364">
        <v>2</v>
      </c>
      <c r="B285" s="365">
        <v>6</v>
      </c>
      <c r="C285" s="365">
        <v>2</v>
      </c>
      <c r="D285" s="365">
        <v>3</v>
      </c>
      <c r="E285" s="365"/>
      <c r="F285" s="366" t="s">
        <v>733</v>
      </c>
      <c r="G285" s="367">
        <f t="shared" ref="G285:K285" si="161">+G286</f>
        <v>0</v>
      </c>
      <c r="H285" s="367">
        <f t="shared" si="161"/>
        <v>0</v>
      </c>
      <c r="I285" s="367">
        <f t="shared" si="161"/>
        <v>0</v>
      </c>
      <c r="J285" s="367">
        <f t="shared" si="161"/>
        <v>0</v>
      </c>
      <c r="K285" s="338" t="str">
        <f t="shared" si="161"/>
        <v>0.00</v>
      </c>
      <c r="L285" s="272"/>
      <c r="M285" s="272"/>
      <c r="N285" s="272"/>
      <c r="O285" s="272"/>
      <c r="P285" s="272"/>
      <c r="Q285" s="272"/>
      <c r="R285" s="272"/>
      <c r="S285" s="272"/>
      <c r="T285" s="272"/>
      <c r="U285" s="272"/>
      <c r="V285" s="272"/>
      <c r="W285" s="272"/>
      <c r="X285" s="272"/>
      <c r="Y285" s="272"/>
      <c r="Z285" s="272"/>
    </row>
    <row r="286" spans="1:26" ht="15.75" customHeight="1">
      <c r="A286" s="368">
        <v>2</v>
      </c>
      <c r="B286" s="369">
        <v>6</v>
      </c>
      <c r="C286" s="369">
        <v>2</v>
      </c>
      <c r="D286" s="369">
        <v>3</v>
      </c>
      <c r="E286" s="369" t="s">
        <v>517</v>
      </c>
      <c r="F286" s="370" t="s">
        <v>733</v>
      </c>
      <c r="G286" s="367"/>
      <c r="H286" s="337"/>
      <c r="I286" s="337"/>
      <c r="J286" s="341">
        <f>SUBTOTAL(9,G286:I286)</f>
        <v>0</v>
      </c>
      <c r="K286" s="342" t="str">
        <f t="shared" ref="K286:K288" si="162">IFERROR(J286/$J$18*100,"0.00")</f>
        <v>0.00</v>
      </c>
      <c r="L286" s="272"/>
      <c r="M286" s="272"/>
      <c r="N286" s="272"/>
      <c r="O286" s="272"/>
      <c r="P286" s="272"/>
      <c r="Q286" s="272"/>
      <c r="R286" s="272"/>
      <c r="S286" s="272"/>
      <c r="T286" s="272"/>
      <c r="U286" s="272"/>
      <c r="V286" s="272"/>
      <c r="W286" s="272"/>
      <c r="X286" s="272"/>
      <c r="Y286" s="272"/>
      <c r="Z286" s="272"/>
    </row>
    <row r="287" spans="1:26" ht="15.75" customHeight="1">
      <c r="A287" s="364">
        <v>2</v>
      </c>
      <c r="B287" s="365">
        <v>6</v>
      </c>
      <c r="C287" s="365">
        <v>2</v>
      </c>
      <c r="D287" s="365">
        <v>4</v>
      </c>
      <c r="E287" s="365"/>
      <c r="F287" s="366" t="s">
        <v>734</v>
      </c>
      <c r="G287" s="367">
        <f>+G288</f>
        <v>0</v>
      </c>
      <c r="H287" s="337">
        <f t="shared" ref="H287:J287" si="163">+H288+H289+H290+H291+H292+H293+H294</f>
        <v>0</v>
      </c>
      <c r="I287" s="337">
        <f t="shared" si="163"/>
        <v>0</v>
      </c>
      <c r="J287" s="337">
        <f t="shared" si="163"/>
        <v>0</v>
      </c>
      <c r="K287" s="338" t="str">
        <f t="shared" si="162"/>
        <v>0.00</v>
      </c>
      <c r="L287" s="272"/>
      <c r="M287" s="272"/>
      <c r="N287" s="272"/>
      <c r="O287" s="272"/>
      <c r="P287" s="272"/>
      <c r="Q287" s="272"/>
      <c r="R287" s="272"/>
      <c r="S287" s="272"/>
      <c r="T287" s="272"/>
      <c r="U287" s="272"/>
      <c r="V287" s="272"/>
      <c r="W287" s="272"/>
      <c r="X287" s="272"/>
      <c r="Y287" s="272"/>
      <c r="Z287" s="272"/>
    </row>
    <row r="288" spans="1:26" ht="15.75" customHeight="1">
      <c r="A288" s="368">
        <v>2</v>
      </c>
      <c r="B288" s="369">
        <v>6</v>
      </c>
      <c r="C288" s="369">
        <v>2</v>
      </c>
      <c r="D288" s="369">
        <v>4</v>
      </c>
      <c r="E288" s="369" t="s">
        <v>517</v>
      </c>
      <c r="F288" s="370" t="s">
        <v>734</v>
      </c>
      <c r="G288" s="367"/>
      <c r="H288" s="341"/>
      <c r="I288" s="341"/>
      <c r="J288" s="341">
        <f>SUBTOTAL(9,G288:I288)</f>
        <v>0</v>
      </c>
      <c r="K288" s="342" t="str">
        <f t="shared" si="162"/>
        <v>0.00</v>
      </c>
      <c r="L288" s="272"/>
      <c r="M288" s="272"/>
      <c r="N288" s="272"/>
      <c r="O288" s="272"/>
      <c r="P288" s="272"/>
      <c r="Q288" s="272"/>
      <c r="R288" s="272"/>
      <c r="S288" s="272"/>
      <c r="T288" s="272"/>
      <c r="U288" s="272"/>
      <c r="V288" s="272"/>
      <c r="W288" s="272"/>
      <c r="X288" s="272"/>
      <c r="Y288" s="272"/>
      <c r="Z288" s="272"/>
    </row>
    <row r="289" spans="1:26" ht="15.75" customHeight="1">
      <c r="A289" s="360">
        <v>2</v>
      </c>
      <c r="B289" s="361">
        <v>6</v>
      </c>
      <c r="C289" s="361">
        <v>3</v>
      </c>
      <c r="D289" s="361"/>
      <c r="E289" s="361"/>
      <c r="F289" s="362" t="s">
        <v>735</v>
      </c>
      <c r="G289" s="363">
        <f t="shared" ref="G289:K289" si="164">+G290+G292</f>
        <v>0</v>
      </c>
      <c r="H289" s="363">
        <f t="shared" si="164"/>
        <v>0</v>
      </c>
      <c r="I289" s="363">
        <f t="shared" si="164"/>
        <v>0</v>
      </c>
      <c r="J289" s="363">
        <f t="shared" si="164"/>
        <v>0</v>
      </c>
      <c r="K289" s="363">
        <f t="shared" si="164"/>
        <v>0</v>
      </c>
      <c r="L289" s="272"/>
      <c r="M289" s="272"/>
      <c r="N289" s="272"/>
      <c r="O289" s="272"/>
      <c r="P289" s="272"/>
      <c r="Q289" s="272"/>
      <c r="R289" s="272"/>
      <c r="S289" s="272"/>
      <c r="T289" s="272"/>
      <c r="U289" s="272"/>
      <c r="V289" s="272"/>
      <c r="W289" s="272"/>
      <c r="X289" s="272"/>
      <c r="Y289" s="272"/>
      <c r="Z289" s="272"/>
    </row>
    <row r="290" spans="1:26" ht="15.75" customHeight="1">
      <c r="A290" s="364">
        <v>2</v>
      </c>
      <c r="B290" s="365">
        <v>6</v>
      </c>
      <c r="C290" s="365">
        <v>3</v>
      </c>
      <c r="D290" s="365">
        <v>1</v>
      </c>
      <c r="E290" s="365"/>
      <c r="F290" s="366" t="s">
        <v>736</v>
      </c>
      <c r="G290" s="367">
        <f t="shared" ref="G290:K290" si="165">+G291</f>
        <v>0</v>
      </c>
      <c r="H290" s="367">
        <f t="shared" si="165"/>
        <v>0</v>
      </c>
      <c r="I290" s="367">
        <f t="shared" si="165"/>
        <v>0</v>
      </c>
      <c r="J290" s="367">
        <f t="shared" si="165"/>
        <v>0</v>
      </c>
      <c r="K290" s="338" t="str">
        <f t="shared" si="165"/>
        <v>0.00</v>
      </c>
      <c r="L290" s="272"/>
      <c r="M290" s="272"/>
      <c r="N290" s="272"/>
      <c r="O290" s="272"/>
      <c r="P290" s="272"/>
      <c r="Q290" s="272"/>
      <c r="R290" s="272"/>
      <c r="S290" s="272"/>
      <c r="T290" s="272"/>
      <c r="U290" s="272"/>
      <c r="V290" s="272"/>
      <c r="W290" s="272"/>
      <c r="X290" s="272"/>
      <c r="Y290" s="272"/>
      <c r="Z290" s="272"/>
    </row>
    <row r="291" spans="1:26" ht="15.75" customHeight="1">
      <c r="A291" s="368">
        <v>2</v>
      </c>
      <c r="B291" s="369">
        <v>6</v>
      </c>
      <c r="C291" s="369">
        <v>3</v>
      </c>
      <c r="D291" s="369">
        <v>1</v>
      </c>
      <c r="E291" s="369" t="s">
        <v>517</v>
      </c>
      <c r="F291" s="370" t="s">
        <v>736</v>
      </c>
      <c r="G291" s="367"/>
      <c r="H291" s="341"/>
      <c r="I291" s="341"/>
      <c r="J291" s="341">
        <f>SUBTOTAL(9,G291:I291)</f>
        <v>0</v>
      </c>
      <c r="K291" s="342" t="str">
        <f>IFERROR(J291/$J$18*100,"0.00")</f>
        <v>0.00</v>
      </c>
      <c r="L291" s="272"/>
      <c r="M291" s="272"/>
      <c r="N291" s="272"/>
      <c r="O291" s="272"/>
      <c r="P291" s="272"/>
      <c r="Q291" s="272"/>
      <c r="R291" s="272"/>
      <c r="S291" s="272"/>
      <c r="T291" s="272"/>
      <c r="U291" s="272"/>
      <c r="V291" s="272"/>
      <c r="W291" s="272"/>
      <c r="X291" s="272"/>
      <c r="Y291" s="272"/>
      <c r="Z291" s="272"/>
    </row>
    <row r="292" spans="1:26" ht="15.75" customHeight="1">
      <c r="A292" s="364">
        <v>2</v>
      </c>
      <c r="B292" s="365">
        <v>6</v>
      </c>
      <c r="C292" s="365">
        <v>3</v>
      </c>
      <c r="D292" s="365">
        <v>2</v>
      </c>
      <c r="E292" s="365"/>
      <c r="F292" s="366" t="s">
        <v>737</v>
      </c>
      <c r="G292" s="367">
        <f t="shared" ref="G292:K292" si="166">+G293</f>
        <v>0</v>
      </c>
      <c r="H292" s="367">
        <f t="shared" si="166"/>
        <v>0</v>
      </c>
      <c r="I292" s="367">
        <f t="shared" si="166"/>
        <v>0</v>
      </c>
      <c r="J292" s="367">
        <f t="shared" si="166"/>
        <v>0</v>
      </c>
      <c r="K292" s="338" t="str">
        <f t="shared" si="166"/>
        <v>0.00</v>
      </c>
      <c r="L292" s="272"/>
      <c r="M292" s="272"/>
      <c r="N292" s="272"/>
      <c r="O292" s="272"/>
      <c r="P292" s="272"/>
      <c r="Q292" s="272"/>
      <c r="R292" s="272"/>
      <c r="S292" s="272"/>
      <c r="T292" s="272"/>
      <c r="U292" s="272"/>
      <c r="V292" s="272"/>
      <c r="W292" s="272"/>
      <c r="X292" s="272"/>
      <c r="Y292" s="272"/>
      <c r="Z292" s="272"/>
    </row>
    <row r="293" spans="1:26" ht="15.75" customHeight="1">
      <c r="A293" s="368">
        <v>2</v>
      </c>
      <c r="B293" s="369">
        <v>6</v>
      </c>
      <c r="C293" s="369">
        <v>3</v>
      </c>
      <c r="D293" s="369">
        <v>2</v>
      </c>
      <c r="E293" s="369" t="s">
        <v>517</v>
      </c>
      <c r="F293" s="370" t="s">
        <v>737</v>
      </c>
      <c r="G293" s="367"/>
      <c r="H293" s="341"/>
      <c r="I293" s="341"/>
      <c r="J293" s="341">
        <f>SUBTOTAL(9,G293:I293)</f>
        <v>0</v>
      </c>
      <c r="K293" s="342" t="str">
        <f>IFERROR(J293/$J$18*100,"0.00")</f>
        <v>0.00</v>
      </c>
      <c r="L293" s="272"/>
      <c r="M293" s="272"/>
      <c r="N293" s="272"/>
      <c r="O293" s="272"/>
      <c r="P293" s="272"/>
      <c r="Q293" s="272"/>
      <c r="R293" s="272"/>
      <c r="S293" s="272"/>
      <c r="T293" s="272"/>
      <c r="U293" s="272"/>
      <c r="V293" s="272"/>
      <c r="W293" s="272"/>
      <c r="X293" s="272"/>
      <c r="Y293" s="272"/>
      <c r="Z293" s="272"/>
    </row>
    <row r="294" spans="1:26" ht="15.75" customHeight="1">
      <c r="A294" s="360">
        <v>2</v>
      </c>
      <c r="B294" s="361">
        <v>6</v>
      </c>
      <c r="C294" s="361">
        <v>4</v>
      </c>
      <c r="D294" s="361"/>
      <c r="E294" s="361"/>
      <c r="F294" s="362" t="s">
        <v>738</v>
      </c>
      <c r="G294" s="363">
        <f t="shared" ref="G294:K294" si="167">+G295+G297+G299</f>
        <v>0</v>
      </c>
      <c r="H294" s="363">
        <f t="shared" si="167"/>
        <v>0</v>
      </c>
      <c r="I294" s="363">
        <f t="shared" si="167"/>
        <v>0</v>
      </c>
      <c r="J294" s="363">
        <f t="shared" si="167"/>
        <v>0</v>
      </c>
      <c r="K294" s="363">
        <f t="shared" si="167"/>
        <v>0</v>
      </c>
      <c r="L294" s="272"/>
      <c r="M294" s="272"/>
      <c r="N294" s="272"/>
      <c r="O294" s="272"/>
      <c r="P294" s="272"/>
      <c r="Q294" s="272"/>
      <c r="R294" s="272"/>
      <c r="S294" s="272"/>
      <c r="T294" s="272"/>
      <c r="U294" s="272"/>
      <c r="V294" s="272"/>
      <c r="W294" s="272"/>
      <c r="X294" s="272"/>
      <c r="Y294" s="272"/>
      <c r="Z294" s="272"/>
    </row>
    <row r="295" spans="1:26" ht="15.75" customHeight="1">
      <c r="A295" s="364">
        <v>2</v>
      </c>
      <c r="B295" s="365">
        <v>6</v>
      </c>
      <c r="C295" s="365">
        <v>4</v>
      </c>
      <c r="D295" s="365">
        <v>1</v>
      </c>
      <c r="E295" s="365"/>
      <c r="F295" s="366" t="s">
        <v>739</v>
      </c>
      <c r="G295" s="367">
        <f t="shared" ref="G295:K295" si="168">+G296</f>
        <v>0</v>
      </c>
      <c r="H295" s="367">
        <f t="shared" si="168"/>
        <v>0</v>
      </c>
      <c r="I295" s="367">
        <f t="shared" si="168"/>
        <v>0</v>
      </c>
      <c r="J295" s="367">
        <f t="shared" si="168"/>
        <v>0</v>
      </c>
      <c r="K295" s="338" t="str">
        <f t="shared" si="168"/>
        <v>0.00</v>
      </c>
      <c r="L295" s="272"/>
      <c r="M295" s="272"/>
      <c r="N295" s="272"/>
      <c r="O295" s="272"/>
      <c r="P295" s="272"/>
      <c r="Q295" s="272"/>
      <c r="R295" s="272"/>
      <c r="S295" s="272"/>
      <c r="T295" s="272"/>
      <c r="U295" s="272"/>
      <c r="V295" s="272"/>
      <c r="W295" s="272"/>
      <c r="X295" s="272"/>
      <c r="Y295" s="272"/>
      <c r="Z295" s="272"/>
    </row>
    <row r="296" spans="1:26" ht="15.75" customHeight="1">
      <c r="A296" s="368">
        <v>2</v>
      </c>
      <c r="B296" s="369">
        <v>6</v>
      </c>
      <c r="C296" s="369">
        <v>4</v>
      </c>
      <c r="D296" s="369">
        <v>1</v>
      </c>
      <c r="E296" s="369" t="s">
        <v>517</v>
      </c>
      <c r="F296" s="370" t="s">
        <v>739</v>
      </c>
      <c r="G296" s="367"/>
      <c r="H296" s="337"/>
      <c r="I296" s="337"/>
      <c r="J296" s="341">
        <f>SUBTOTAL(9,G296:I296)</f>
        <v>0</v>
      </c>
      <c r="K296" s="342" t="str">
        <f>IFERROR(J296/$J$18*100,"0.00")</f>
        <v>0.00</v>
      </c>
      <c r="L296" s="272"/>
      <c r="M296" s="272"/>
      <c r="N296" s="272"/>
      <c r="O296" s="272"/>
      <c r="P296" s="272"/>
      <c r="Q296" s="272"/>
      <c r="R296" s="272"/>
      <c r="S296" s="272"/>
      <c r="T296" s="272"/>
      <c r="U296" s="272"/>
      <c r="V296" s="272"/>
      <c r="W296" s="272"/>
      <c r="X296" s="272"/>
      <c r="Y296" s="272"/>
      <c r="Z296" s="272"/>
    </row>
    <row r="297" spans="1:26" ht="15.75" customHeight="1">
      <c r="A297" s="364">
        <v>2</v>
      </c>
      <c r="B297" s="365">
        <v>6</v>
      </c>
      <c r="C297" s="365">
        <v>4</v>
      </c>
      <c r="D297" s="365">
        <v>2</v>
      </c>
      <c r="E297" s="365"/>
      <c r="F297" s="366" t="s">
        <v>740</v>
      </c>
      <c r="G297" s="367">
        <f t="shared" ref="G297:K297" si="169">+G298</f>
        <v>0</v>
      </c>
      <c r="H297" s="367">
        <f t="shared" si="169"/>
        <v>0</v>
      </c>
      <c r="I297" s="367">
        <f t="shared" si="169"/>
        <v>0</v>
      </c>
      <c r="J297" s="367">
        <f t="shared" si="169"/>
        <v>0</v>
      </c>
      <c r="K297" s="338" t="str">
        <f t="shared" si="169"/>
        <v>0.00</v>
      </c>
      <c r="L297" s="272"/>
      <c r="M297" s="272"/>
      <c r="N297" s="272"/>
      <c r="O297" s="272"/>
      <c r="P297" s="272"/>
      <c r="Q297" s="272"/>
      <c r="R297" s="272"/>
      <c r="S297" s="272"/>
      <c r="T297" s="272"/>
      <c r="U297" s="272"/>
      <c r="V297" s="272"/>
      <c r="W297" s="272"/>
      <c r="X297" s="272"/>
      <c r="Y297" s="272"/>
      <c r="Z297" s="272"/>
    </row>
    <row r="298" spans="1:26" ht="15.75" customHeight="1">
      <c r="A298" s="368">
        <v>2</v>
      </c>
      <c r="B298" s="369">
        <v>6</v>
      </c>
      <c r="C298" s="369">
        <v>4</v>
      </c>
      <c r="D298" s="369">
        <v>2</v>
      </c>
      <c r="E298" s="369" t="s">
        <v>517</v>
      </c>
      <c r="F298" s="370" t="s">
        <v>740</v>
      </c>
      <c r="G298" s="367"/>
      <c r="H298" s="367"/>
      <c r="I298" s="367"/>
      <c r="J298" s="341">
        <f>+J299+J300+J301+J302+J303+J304+J305</f>
        <v>0</v>
      </c>
      <c r="K298" s="342" t="str">
        <f>IFERROR(J298/$J$18*100,"0.00")</f>
        <v>0.00</v>
      </c>
      <c r="L298" s="272"/>
      <c r="M298" s="272"/>
      <c r="N298" s="272"/>
      <c r="O298" s="272"/>
      <c r="P298" s="272"/>
      <c r="Q298" s="272"/>
      <c r="R298" s="272"/>
      <c r="S298" s="272"/>
      <c r="T298" s="272"/>
      <c r="U298" s="272"/>
      <c r="V298" s="272"/>
      <c r="W298" s="272"/>
      <c r="X298" s="272"/>
      <c r="Y298" s="272"/>
      <c r="Z298" s="272"/>
    </row>
    <row r="299" spans="1:26" ht="15.75" customHeight="1">
      <c r="A299" s="364">
        <v>2</v>
      </c>
      <c r="B299" s="365">
        <v>6</v>
      </c>
      <c r="C299" s="365">
        <v>4</v>
      </c>
      <c r="D299" s="365">
        <v>8</v>
      </c>
      <c r="E299" s="365"/>
      <c r="F299" s="366" t="s">
        <v>741</v>
      </c>
      <c r="G299" s="367">
        <f t="shared" ref="G299:K299" si="170">+G300</f>
        <v>0</v>
      </c>
      <c r="H299" s="367">
        <f t="shared" si="170"/>
        <v>0</v>
      </c>
      <c r="I299" s="367">
        <f t="shared" si="170"/>
        <v>0</v>
      </c>
      <c r="J299" s="367">
        <f t="shared" si="170"/>
        <v>0</v>
      </c>
      <c r="K299" s="338" t="str">
        <f t="shared" si="170"/>
        <v>0.00</v>
      </c>
      <c r="L299" s="272"/>
      <c r="M299" s="272"/>
      <c r="N299" s="272"/>
      <c r="O299" s="272"/>
      <c r="P299" s="272"/>
      <c r="Q299" s="272"/>
      <c r="R299" s="272"/>
      <c r="S299" s="272"/>
      <c r="T299" s="272"/>
      <c r="U299" s="272"/>
      <c r="V299" s="272"/>
      <c r="W299" s="272"/>
      <c r="X299" s="272"/>
      <c r="Y299" s="272"/>
      <c r="Z299" s="272"/>
    </row>
    <row r="300" spans="1:26" ht="15.75" customHeight="1">
      <c r="A300" s="368">
        <v>2</v>
      </c>
      <c r="B300" s="369">
        <v>6</v>
      </c>
      <c r="C300" s="369">
        <v>4</v>
      </c>
      <c r="D300" s="369">
        <v>8</v>
      </c>
      <c r="E300" s="369" t="s">
        <v>517</v>
      </c>
      <c r="F300" s="370" t="s">
        <v>741</v>
      </c>
      <c r="G300" s="367"/>
      <c r="H300" s="341"/>
      <c r="I300" s="341"/>
      <c r="J300" s="341">
        <f>SUBTOTAL(9,G300:I300)</f>
        <v>0</v>
      </c>
      <c r="K300" s="342" t="str">
        <f>IFERROR(J300/$J$18*100,"0.00")</f>
        <v>0.00</v>
      </c>
      <c r="L300" s="272"/>
      <c r="M300" s="272"/>
      <c r="N300" s="272"/>
      <c r="O300" s="272"/>
      <c r="P300" s="272"/>
      <c r="Q300" s="272"/>
      <c r="R300" s="272"/>
      <c r="S300" s="272"/>
      <c r="T300" s="272"/>
      <c r="U300" s="272"/>
      <c r="V300" s="272"/>
      <c r="W300" s="272"/>
      <c r="X300" s="272"/>
      <c r="Y300" s="272"/>
      <c r="Z300" s="272"/>
    </row>
    <row r="301" spans="1:26" ht="15.75" customHeight="1">
      <c r="A301" s="360">
        <v>2</v>
      </c>
      <c r="B301" s="361">
        <v>6</v>
      </c>
      <c r="C301" s="361">
        <v>5</v>
      </c>
      <c r="D301" s="361"/>
      <c r="E301" s="361"/>
      <c r="F301" s="362" t="s">
        <v>742</v>
      </c>
      <c r="G301" s="363">
        <f t="shared" ref="G301:K301" si="171">+G302+G304+G306+G308</f>
        <v>0</v>
      </c>
      <c r="H301" s="363">
        <f t="shared" si="171"/>
        <v>0</v>
      </c>
      <c r="I301" s="363">
        <f t="shared" si="171"/>
        <v>0</v>
      </c>
      <c r="J301" s="363">
        <f t="shared" si="171"/>
        <v>0</v>
      </c>
      <c r="K301" s="363">
        <f t="shared" si="171"/>
        <v>0</v>
      </c>
      <c r="L301" s="272"/>
      <c r="M301" s="272"/>
      <c r="N301" s="272"/>
      <c r="O301" s="272"/>
      <c r="P301" s="272"/>
      <c r="Q301" s="272"/>
      <c r="R301" s="272"/>
      <c r="S301" s="272"/>
      <c r="T301" s="272"/>
      <c r="U301" s="272"/>
      <c r="V301" s="272"/>
      <c r="W301" s="272"/>
      <c r="X301" s="272"/>
      <c r="Y301" s="272"/>
      <c r="Z301" s="272"/>
    </row>
    <row r="302" spans="1:26" ht="15.75" customHeight="1">
      <c r="A302" s="364">
        <v>2</v>
      </c>
      <c r="B302" s="365">
        <v>6</v>
      </c>
      <c r="C302" s="365">
        <v>5</v>
      </c>
      <c r="D302" s="365">
        <v>2</v>
      </c>
      <c r="E302" s="365"/>
      <c r="F302" s="366" t="s">
        <v>743</v>
      </c>
      <c r="G302" s="367">
        <f t="shared" ref="G302:K302" si="172">+G303</f>
        <v>0</v>
      </c>
      <c r="H302" s="367">
        <f t="shared" si="172"/>
        <v>0</v>
      </c>
      <c r="I302" s="367">
        <f t="shared" si="172"/>
        <v>0</v>
      </c>
      <c r="J302" s="367">
        <f t="shared" si="172"/>
        <v>0</v>
      </c>
      <c r="K302" s="338" t="str">
        <f t="shared" si="172"/>
        <v>0.00</v>
      </c>
      <c r="L302" s="272"/>
      <c r="M302" s="272"/>
      <c r="N302" s="272"/>
      <c r="O302" s="272"/>
      <c r="P302" s="272"/>
      <c r="Q302" s="272"/>
      <c r="R302" s="272"/>
      <c r="S302" s="272"/>
      <c r="T302" s="272"/>
      <c r="U302" s="272"/>
      <c r="V302" s="272"/>
      <c r="W302" s="272"/>
      <c r="X302" s="272"/>
      <c r="Y302" s="272"/>
      <c r="Z302" s="272"/>
    </row>
    <row r="303" spans="1:26" ht="15.75" customHeight="1">
      <c r="A303" s="368">
        <v>2</v>
      </c>
      <c r="B303" s="369">
        <v>6</v>
      </c>
      <c r="C303" s="369">
        <v>5</v>
      </c>
      <c r="D303" s="369">
        <v>2</v>
      </c>
      <c r="E303" s="369" t="s">
        <v>517</v>
      </c>
      <c r="F303" s="370" t="s">
        <v>743</v>
      </c>
      <c r="G303" s="367"/>
      <c r="H303" s="341"/>
      <c r="I303" s="341"/>
      <c r="J303" s="341">
        <f>SUBTOTAL(9,G303:I303)</f>
        <v>0</v>
      </c>
      <c r="K303" s="342" t="str">
        <f>IFERROR(J303/$J$18*100,"0.00")</f>
        <v>0.00</v>
      </c>
      <c r="L303" s="272"/>
      <c r="M303" s="272"/>
      <c r="N303" s="272"/>
      <c r="O303" s="272"/>
      <c r="P303" s="272"/>
      <c r="Q303" s="272"/>
      <c r="R303" s="272"/>
      <c r="S303" s="272"/>
      <c r="T303" s="272"/>
      <c r="U303" s="272"/>
      <c r="V303" s="272"/>
      <c r="W303" s="272"/>
      <c r="X303" s="272"/>
      <c r="Y303" s="272"/>
      <c r="Z303" s="272"/>
    </row>
    <row r="304" spans="1:26" ht="15.75" customHeight="1">
      <c r="A304" s="364">
        <v>2</v>
      </c>
      <c r="B304" s="365">
        <v>6</v>
      </c>
      <c r="C304" s="365">
        <v>5</v>
      </c>
      <c r="D304" s="365">
        <v>4</v>
      </c>
      <c r="E304" s="365"/>
      <c r="F304" s="366" t="s">
        <v>744</v>
      </c>
      <c r="G304" s="367">
        <f t="shared" ref="G304:K304" si="173">+G305</f>
        <v>0</v>
      </c>
      <c r="H304" s="367">
        <f t="shared" si="173"/>
        <v>0</v>
      </c>
      <c r="I304" s="367">
        <f t="shared" si="173"/>
        <v>0</v>
      </c>
      <c r="J304" s="367">
        <f t="shared" si="173"/>
        <v>0</v>
      </c>
      <c r="K304" s="338" t="str">
        <f t="shared" si="173"/>
        <v>0.00</v>
      </c>
      <c r="L304" s="272"/>
      <c r="M304" s="272"/>
      <c r="N304" s="272"/>
      <c r="O304" s="272"/>
      <c r="P304" s="272"/>
      <c r="Q304" s="272"/>
      <c r="R304" s="272"/>
      <c r="S304" s="272"/>
      <c r="T304" s="272"/>
      <c r="U304" s="272"/>
      <c r="V304" s="272"/>
      <c r="W304" s="272"/>
      <c r="X304" s="272"/>
      <c r="Y304" s="272"/>
      <c r="Z304" s="272"/>
    </row>
    <row r="305" spans="1:26" ht="15.75" customHeight="1">
      <c r="A305" s="368">
        <v>2</v>
      </c>
      <c r="B305" s="369">
        <v>6</v>
      </c>
      <c r="C305" s="369">
        <v>5</v>
      </c>
      <c r="D305" s="369">
        <v>4</v>
      </c>
      <c r="E305" s="369" t="s">
        <v>517</v>
      </c>
      <c r="F305" s="370" t="s">
        <v>744</v>
      </c>
      <c r="G305" s="367"/>
      <c r="H305" s="337"/>
      <c r="I305" s="337"/>
      <c r="J305" s="341">
        <f>SUBTOTAL(9,G305:I305)</f>
        <v>0</v>
      </c>
      <c r="K305" s="342" t="str">
        <f>IFERROR(J305/$J$18*100,"0.00")</f>
        <v>0.00</v>
      </c>
      <c r="L305" s="272"/>
      <c r="M305" s="272"/>
      <c r="N305" s="272"/>
      <c r="O305" s="272"/>
      <c r="P305" s="272"/>
      <c r="Q305" s="272"/>
      <c r="R305" s="272"/>
      <c r="S305" s="272"/>
      <c r="T305" s="272"/>
      <c r="U305" s="272"/>
      <c r="V305" s="272"/>
      <c r="W305" s="272"/>
      <c r="X305" s="272"/>
      <c r="Y305" s="272"/>
      <c r="Z305" s="272"/>
    </row>
    <row r="306" spans="1:26" ht="15.75" customHeight="1">
      <c r="A306" s="364">
        <v>2</v>
      </c>
      <c r="B306" s="365">
        <v>6</v>
      </c>
      <c r="C306" s="365">
        <v>5</v>
      </c>
      <c r="D306" s="365">
        <v>5</v>
      </c>
      <c r="E306" s="365"/>
      <c r="F306" s="366" t="s">
        <v>745</v>
      </c>
      <c r="G306" s="367">
        <f t="shared" ref="G306:K306" si="174">+G307</f>
        <v>0</v>
      </c>
      <c r="H306" s="367">
        <f t="shared" si="174"/>
        <v>0</v>
      </c>
      <c r="I306" s="367">
        <f t="shared" si="174"/>
        <v>0</v>
      </c>
      <c r="J306" s="367">
        <f t="shared" si="174"/>
        <v>0</v>
      </c>
      <c r="K306" s="338" t="str">
        <f t="shared" si="174"/>
        <v>0.00</v>
      </c>
      <c r="L306" s="272"/>
      <c r="M306" s="272"/>
      <c r="N306" s="272"/>
      <c r="O306" s="272"/>
      <c r="P306" s="272"/>
      <c r="Q306" s="272"/>
      <c r="R306" s="272"/>
      <c r="S306" s="272"/>
      <c r="T306" s="272"/>
      <c r="U306" s="272"/>
      <c r="V306" s="272"/>
      <c r="W306" s="272"/>
      <c r="X306" s="272"/>
      <c r="Y306" s="272"/>
      <c r="Z306" s="272"/>
    </row>
    <row r="307" spans="1:26" ht="15.75" customHeight="1">
      <c r="A307" s="368">
        <v>2</v>
      </c>
      <c r="B307" s="369">
        <v>6</v>
      </c>
      <c r="C307" s="369">
        <v>5</v>
      </c>
      <c r="D307" s="369">
        <v>5</v>
      </c>
      <c r="E307" s="369" t="s">
        <v>517</v>
      </c>
      <c r="F307" s="370" t="s">
        <v>745</v>
      </c>
      <c r="G307" s="367"/>
      <c r="H307" s="341"/>
      <c r="I307" s="341"/>
      <c r="J307" s="341">
        <f>SUBTOTAL(9,G307:I307)</f>
        <v>0</v>
      </c>
      <c r="K307" s="342" t="str">
        <f>IFERROR(J307/$J$18*100,"0.00")</f>
        <v>0.00</v>
      </c>
      <c r="L307" s="272"/>
      <c r="M307" s="272"/>
      <c r="N307" s="272"/>
      <c r="O307" s="272"/>
      <c r="P307" s="272"/>
      <c r="Q307" s="272"/>
      <c r="R307" s="272"/>
      <c r="S307" s="272"/>
      <c r="T307" s="272"/>
      <c r="U307" s="272"/>
      <c r="V307" s="272"/>
      <c r="W307" s="272"/>
      <c r="X307" s="272"/>
      <c r="Y307" s="272"/>
      <c r="Z307" s="272"/>
    </row>
    <row r="308" spans="1:26" ht="15.75" customHeight="1">
      <c r="A308" s="364">
        <v>2</v>
      </c>
      <c r="B308" s="365">
        <v>6</v>
      </c>
      <c r="C308" s="365">
        <v>5</v>
      </c>
      <c r="D308" s="365">
        <v>6</v>
      </c>
      <c r="E308" s="365"/>
      <c r="F308" s="366" t="s">
        <v>746</v>
      </c>
      <c r="G308" s="367">
        <f t="shared" ref="G308:K308" si="175">+G309</f>
        <v>0</v>
      </c>
      <c r="H308" s="367">
        <f t="shared" si="175"/>
        <v>0</v>
      </c>
      <c r="I308" s="367">
        <f t="shared" si="175"/>
        <v>0</v>
      </c>
      <c r="J308" s="367">
        <f t="shared" si="175"/>
        <v>0</v>
      </c>
      <c r="K308" s="338" t="str">
        <f t="shared" si="175"/>
        <v>0.00</v>
      </c>
      <c r="L308" s="272"/>
      <c r="M308" s="272"/>
      <c r="N308" s="272"/>
      <c r="O308" s="272"/>
      <c r="P308" s="272"/>
      <c r="Q308" s="272"/>
      <c r="R308" s="272"/>
      <c r="S308" s="272"/>
      <c r="T308" s="272"/>
      <c r="U308" s="272"/>
      <c r="V308" s="272"/>
      <c r="W308" s="272"/>
      <c r="X308" s="272"/>
      <c r="Y308" s="272"/>
      <c r="Z308" s="272"/>
    </row>
    <row r="309" spans="1:26" ht="15.75" customHeight="1">
      <c r="A309" s="368">
        <v>2</v>
      </c>
      <c r="B309" s="369">
        <v>6</v>
      </c>
      <c r="C309" s="369">
        <v>5</v>
      </c>
      <c r="D309" s="369">
        <v>6</v>
      </c>
      <c r="E309" s="369" t="s">
        <v>517</v>
      </c>
      <c r="F309" s="370" t="s">
        <v>746</v>
      </c>
      <c r="G309" s="367"/>
      <c r="H309" s="341"/>
      <c r="I309" s="341"/>
      <c r="J309" s="341">
        <f>SUBTOTAL(9,G309:I309)</f>
        <v>0</v>
      </c>
      <c r="K309" s="342" t="str">
        <f>IFERROR(J309/$J$18*100,"0.00")</f>
        <v>0.00</v>
      </c>
      <c r="L309" s="272"/>
      <c r="M309" s="272"/>
      <c r="N309" s="272"/>
      <c r="O309" s="272"/>
      <c r="P309" s="272"/>
      <c r="Q309" s="272"/>
      <c r="R309" s="272"/>
      <c r="S309" s="272"/>
      <c r="T309" s="272"/>
      <c r="U309" s="272"/>
      <c r="V309" s="272"/>
      <c r="W309" s="272"/>
      <c r="X309" s="272"/>
      <c r="Y309" s="272"/>
      <c r="Z309" s="272"/>
    </row>
    <row r="310" spans="1:26" ht="15.75" customHeight="1">
      <c r="A310" s="360">
        <v>2</v>
      </c>
      <c r="B310" s="361">
        <v>6</v>
      </c>
      <c r="C310" s="361">
        <v>6</v>
      </c>
      <c r="D310" s="361"/>
      <c r="E310" s="361"/>
      <c r="F310" s="362" t="s">
        <v>747</v>
      </c>
      <c r="G310" s="363">
        <f t="shared" ref="G310:K310" si="176">+G311</f>
        <v>0</v>
      </c>
      <c r="H310" s="363">
        <f t="shared" si="176"/>
        <v>0</v>
      </c>
      <c r="I310" s="363">
        <f t="shared" si="176"/>
        <v>0</v>
      </c>
      <c r="J310" s="363">
        <f t="shared" si="176"/>
        <v>0</v>
      </c>
      <c r="K310" s="372" t="str">
        <f t="shared" si="176"/>
        <v>0.00</v>
      </c>
      <c r="L310" s="272"/>
      <c r="M310" s="272"/>
      <c r="N310" s="272"/>
      <c r="O310" s="272"/>
      <c r="P310" s="272"/>
      <c r="Q310" s="272"/>
      <c r="R310" s="272"/>
      <c r="S310" s="272"/>
      <c r="T310" s="272"/>
      <c r="U310" s="272"/>
      <c r="V310" s="272"/>
      <c r="W310" s="272"/>
      <c r="X310" s="272"/>
      <c r="Y310" s="272"/>
      <c r="Z310" s="272"/>
    </row>
    <row r="311" spans="1:26" ht="15.75" customHeight="1">
      <c r="A311" s="364">
        <v>2</v>
      </c>
      <c r="B311" s="365">
        <v>6</v>
      </c>
      <c r="C311" s="365">
        <v>6</v>
      </c>
      <c r="D311" s="365">
        <v>2</v>
      </c>
      <c r="E311" s="365"/>
      <c r="F311" s="366" t="s">
        <v>765</v>
      </c>
      <c r="G311" s="367">
        <f t="shared" ref="G311:K311" si="177">+G312</f>
        <v>0</v>
      </c>
      <c r="H311" s="367">
        <f t="shared" si="177"/>
        <v>0</v>
      </c>
      <c r="I311" s="367">
        <f t="shared" si="177"/>
        <v>0</v>
      </c>
      <c r="J311" s="367">
        <f t="shared" si="177"/>
        <v>0</v>
      </c>
      <c r="K311" s="338" t="str">
        <f t="shared" si="177"/>
        <v>0.00</v>
      </c>
      <c r="L311" s="272"/>
      <c r="M311" s="272"/>
      <c r="N311" s="272"/>
      <c r="O311" s="272"/>
      <c r="P311" s="272"/>
      <c r="Q311" s="272"/>
      <c r="R311" s="272"/>
      <c r="S311" s="272"/>
      <c r="T311" s="272"/>
      <c r="U311" s="272"/>
      <c r="V311" s="272"/>
      <c r="W311" s="272"/>
      <c r="X311" s="272"/>
      <c r="Y311" s="272"/>
      <c r="Z311" s="272"/>
    </row>
    <row r="312" spans="1:26" ht="15.75" customHeight="1">
      <c r="A312" s="368">
        <v>2</v>
      </c>
      <c r="B312" s="369">
        <v>6</v>
      </c>
      <c r="C312" s="369">
        <v>6</v>
      </c>
      <c r="D312" s="369">
        <v>2</v>
      </c>
      <c r="E312" s="369" t="s">
        <v>517</v>
      </c>
      <c r="F312" s="370" t="s">
        <v>765</v>
      </c>
      <c r="G312" s="367"/>
      <c r="H312" s="337"/>
      <c r="I312" s="337"/>
      <c r="J312" s="341">
        <f>SUBTOTAL(9,G312:I312)</f>
        <v>0</v>
      </c>
      <c r="K312" s="342" t="str">
        <f>IFERROR(J312/$J$18*100,"0.00")</f>
        <v>0.00</v>
      </c>
      <c r="L312" s="272"/>
      <c r="M312" s="272"/>
      <c r="N312" s="272"/>
      <c r="O312" s="272"/>
      <c r="P312" s="272"/>
      <c r="Q312" s="272"/>
      <c r="R312" s="272"/>
      <c r="S312" s="272"/>
      <c r="T312" s="272"/>
      <c r="U312" s="272"/>
      <c r="V312" s="272"/>
      <c r="W312" s="272"/>
      <c r="X312" s="272"/>
      <c r="Y312" s="272"/>
      <c r="Z312" s="272"/>
    </row>
    <row r="313" spans="1:26" ht="15.75" customHeight="1">
      <c r="A313" s="360">
        <v>2</v>
      </c>
      <c r="B313" s="361">
        <v>6</v>
      </c>
      <c r="C313" s="361">
        <v>8</v>
      </c>
      <c r="D313" s="361"/>
      <c r="E313" s="361"/>
      <c r="F313" s="362" t="s">
        <v>749</v>
      </c>
      <c r="G313" s="363">
        <f>+G314+G317+G319+G321</f>
        <v>0</v>
      </c>
      <c r="H313" s="334">
        <f t="shared" ref="H313:K313" si="178">+H314+H316</f>
        <v>0</v>
      </c>
      <c r="I313" s="334">
        <f t="shared" si="178"/>
        <v>0</v>
      </c>
      <c r="J313" s="334">
        <f t="shared" si="178"/>
        <v>0</v>
      </c>
      <c r="K313" s="334">
        <f t="shared" si="178"/>
        <v>0</v>
      </c>
      <c r="L313" s="272"/>
      <c r="M313" s="272"/>
      <c r="N313" s="272"/>
      <c r="O313" s="272"/>
      <c r="P313" s="272"/>
      <c r="Q313" s="272"/>
      <c r="R313" s="272"/>
      <c r="S313" s="272"/>
      <c r="T313" s="272"/>
      <c r="U313" s="272"/>
      <c r="V313" s="272"/>
      <c r="W313" s="272"/>
      <c r="X313" s="272"/>
      <c r="Y313" s="272"/>
      <c r="Z313" s="272"/>
    </row>
    <row r="314" spans="1:26" ht="15.75" customHeight="1">
      <c r="A314" s="364">
        <v>2</v>
      </c>
      <c r="B314" s="365">
        <v>6</v>
      </c>
      <c r="C314" s="365">
        <v>8</v>
      </c>
      <c r="D314" s="365">
        <v>3</v>
      </c>
      <c r="E314" s="365"/>
      <c r="F314" s="366" t="s">
        <v>750</v>
      </c>
      <c r="G314" s="367">
        <f>+G315+G316</f>
        <v>0</v>
      </c>
      <c r="H314" s="337">
        <f t="shared" ref="H314:K314" si="179">+H315</f>
        <v>0</v>
      </c>
      <c r="I314" s="337">
        <f t="shared" si="179"/>
        <v>0</v>
      </c>
      <c r="J314" s="337">
        <f t="shared" si="179"/>
        <v>0</v>
      </c>
      <c r="K314" s="338" t="str">
        <f t="shared" si="179"/>
        <v>0.00</v>
      </c>
      <c r="L314" s="272"/>
      <c r="M314" s="272"/>
      <c r="N314" s="272"/>
      <c r="O314" s="272"/>
      <c r="P314" s="272"/>
      <c r="Q314" s="272"/>
      <c r="R314" s="272"/>
      <c r="S314" s="272"/>
      <c r="T314" s="272"/>
      <c r="U314" s="272"/>
      <c r="V314" s="272"/>
      <c r="W314" s="272"/>
      <c r="X314" s="272"/>
      <c r="Y314" s="272"/>
      <c r="Z314" s="272"/>
    </row>
    <row r="315" spans="1:26" ht="15.75" customHeight="1">
      <c r="A315" s="368">
        <v>2</v>
      </c>
      <c r="B315" s="369">
        <v>6</v>
      </c>
      <c r="C315" s="369">
        <v>8</v>
      </c>
      <c r="D315" s="369">
        <v>3</v>
      </c>
      <c r="E315" s="369" t="s">
        <v>517</v>
      </c>
      <c r="F315" s="370" t="s">
        <v>751</v>
      </c>
      <c r="G315" s="371"/>
      <c r="H315" s="371"/>
      <c r="I315" s="371"/>
      <c r="J315" s="341">
        <f t="shared" ref="J315:J316" si="180">SUBTOTAL(9,G315:I315)</f>
        <v>0</v>
      </c>
      <c r="K315" s="342" t="str">
        <f t="shared" ref="K315:K316" si="181">IFERROR(J315/$J$18*100,"0.00")</f>
        <v>0.00</v>
      </c>
      <c r="L315" s="272"/>
      <c r="M315" s="272"/>
      <c r="N315" s="272"/>
      <c r="O315" s="272"/>
      <c r="P315" s="272"/>
      <c r="Q315" s="272"/>
      <c r="R315" s="272"/>
      <c r="S315" s="272"/>
      <c r="T315" s="272"/>
      <c r="U315" s="272"/>
      <c r="V315" s="272"/>
      <c r="W315" s="272"/>
      <c r="X315" s="272"/>
      <c r="Y315" s="272"/>
      <c r="Z315" s="272"/>
    </row>
    <row r="316" spans="1:26" ht="15.75" customHeight="1">
      <c r="A316" s="368">
        <v>2</v>
      </c>
      <c r="B316" s="369">
        <v>6</v>
      </c>
      <c r="C316" s="369">
        <v>8</v>
      </c>
      <c r="D316" s="369">
        <v>3</v>
      </c>
      <c r="E316" s="369" t="s">
        <v>519</v>
      </c>
      <c r="F316" s="370" t="s">
        <v>440</v>
      </c>
      <c r="G316" s="367"/>
      <c r="H316" s="367"/>
      <c r="I316" s="367"/>
      <c r="J316" s="341">
        <f t="shared" si="180"/>
        <v>0</v>
      </c>
      <c r="K316" s="342" t="str">
        <f t="shared" si="181"/>
        <v>0.00</v>
      </c>
      <c r="L316" s="272"/>
      <c r="M316" s="272"/>
      <c r="N316" s="272"/>
      <c r="O316" s="272"/>
      <c r="P316" s="272"/>
      <c r="Q316" s="272"/>
      <c r="R316" s="272"/>
      <c r="S316" s="272"/>
      <c r="T316" s="272"/>
      <c r="U316" s="272"/>
      <c r="V316" s="272"/>
      <c r="W316" s="272"/>
      <c r="X316" s="272"/>
      <c r="Y316" s="272"/>
      <c r="Z316" s="272"/>
    </row>
    <row r="317" spans="1:26" ht="15.75" customHeight="1">
      <c r="A317" s="364">
        <v>2</v>
      </c>
      <c r="B317" s="365">
        <v>6</v>
      </c>
      <c r="C317" s="365">
        <v>8</v>
      </c>
      <c r="D317" s="365">
        <v>5</v>
      </c>
      <c r="E317" s="365"/>
      <c r="F317" s="366" t="s">
        <v>752</v>
      </c>
      <c r="G317" s="367">
        <f t="shared" ref="G317:K317" si="182">+G318</f>
        <v>0</v>
      </c>
      <c r="H317" s="367">
        <f t="shared" si="182"/>
        <v>0</v>
      </c>
      <c r="I317" s="367">
        <f t="shared" si="182"/>
        <v>0</v>
      </c>
      <c r="J317" s="367">
        <f t="shared" si="182"/>
        <v>0</v>
      </c>
      <c r="K317" s="338" t="str">
        <f t="shared" si="182"/>
        <v>0.00</v>
      </c>
      <c r="L317" s="272"/>
      <c r="M317" s="272"/>
      <c r="N317" s="272"/>
      <c r="O317" s="272"/>
      <c r="P317" s="272"/>
      <c r="Q317" s="272"/>
      <c r="R317" s="272"/>
      <c r="S317" s="272"/>
      <c r="T317" s="272"/>
      <c r="U317" s="272"/>
      <c r="V317" s="272"/>
      <c r="W317" s="272"/>
      <c r="X317" s="272"/>
      <c r="Y317" s="272"/>
      <c r="Z317" s="272"/>
    </row>
    <row r="318" spans="1:26" ht="15.75" customHeight="1">
      <c r="A318" s="368">
        <v>2</v>
      </c>
      <c r="B318" s="369">
        <v>6</v>
      </c>
      <c r="C318" s="369">
        <v>8</v>
      </c>
      <c r="D318" s="369">
        <v>5</v>
      </c>
      <c r="E318" s="369" t="s">
        <v>517</v>
      </c>
      <c r="F318" s="370" t="s">
        <v>752</v>
      </c>
      <c r="G318" s="367"/>
      <c r="H318" s="367"/>
      <c r="I318" s="367"/>
      <c r="J318" s="341">
        <f>SUBTOTAL(9,G318:I318)</f>
        <v>0</v>
      </c>
      <c r="K318" s="342" t="str">
        <f>IFERROR(J318/$J$18*100,"0.00")</f>
        <v>0.00</v>
      </c>
      <c r="L318" s="272"/>
      <c r="M318" s="272"/>
      <c r="N318" s="272"/>
      <c r="O318" s="272"/>
      <c r="P318" s="272"/>
      <c r="Q318" s="272"/>
      <c r="R318" s="272"/>
      <c r="S318" s="272"/>
      <c r="T318" s="272"/>
      <c r="U318" s="272"/>
      <c r="V318" s="272"/>
      <c r="W318" s="272"/>
      <c r="X318" s="272"/>
      <c r="Y318" s="272"/>
      <c r="Z318" s="272"/>
    </row>
    <row r="319" spans="1:26" ht="15.75" customHeight="1">
      <c r="A319" s="364">
        <v>2</v>
      </c>
      <c r="B319" s="365">
        <v>6</v>
      </c>
      <c r="C319" s="365">
        <v>8</v>
      </c>
      <c r="D319" s="365">
        <v>8</v>
      </c>
      <c r="E319" s="365"/>
      <c r="F319" s="366" t="s">
        <v>753</v>
      </c>
      <c r="G319" s="367">
        <f t="shared" ref="G319:K319" si="183">+G320</f>
        <v>0</v>
      </c>
      <c r="H319" s="367">
        <f t="shared" si="183"/>
        <v>0</v>
      </c>
      <c r="I319" s="367">
        <f t="shared" si="183"/>
        <v>0</v>
      </c>
      <c r="J319" s="367">
        <f t="shared" si="183"/>
        <v>0</v>
      </c>
      <c r="K319" s="338" t="str">
        <f t="shared" si="183"/>
        <v>0.00</v>
      </c>
      <c r="L319" s="272"/>
      <c r="M319" s="272"/>
      <c r="N319" s="272"/>
      <c r="O319" s="272"/>
      <c r="P319" s="272"/>
      <c r="Q319" s="272"/>
      <c r="R319" s="272"/>
      <c r="S319" s="272"/>
      <c r="T319" s="272"/>
      <c r="U319" s="272"/>
      <c r="V319" s="272"/>
      <c r="W319" s="272"/>
      <c r="X319" s="272"/>
      <c r="Y319" s="272"/>
      <c r="Z319" s="272"/>
    </row>
    <row r="320" spans="1:26" ht="15.75" customHeight="1">
      <c r="A320" s="368">
        <v>2</v>
      </c>
      <c r="B320" s="369">
        <v>6</v>
      </c>
      <c r="C320" s="369">
        <v>8</v>
      </c>
      <c r="D320" s="369">
        <v>8</v>
      </c>
      <c r="E320" s="369" t="s">
        <v>517</v>
      </c>
      <c r="F320" s="370" t="s">
        <v>754</v>
      </c>
      <c r="G320" s="371"/>
      <c r="H320" s="371"/>
      <c r="I320" s="371"/>
      <c r="J320" s="341">
        <f>SUBTOTAL(9,G320:I320)</f>
        <v>0</v>
      </c>
      <c r="K320" s="342" t="str">
        <f>IFERROR(J320/$J$18*100,"0.00")</f>
        <v>0.00</v>
      </c>
      <c r="L320" s="272"/>
      <c r="M320" s="272"/>
      <c r="N320" s="272"/>
      <c r="O320" s="272"/>
      <c r="P320" s="272"/>
      <c r="Q320" s="272"/>
      <c r="R320" s="272"/>
      <c r="S320" s="272"/>
      <c r="T320" s="272"/>
      <c r="U320" s="272"/>
      <c r="V320" s="272"/>
      <c r="W320" s="272"/>
      <c r="X320" s="272"/>
      <c r="Y320" s="272"/>
      <c r="Z320" s="272"/>
    </row>
    <row r="321" spans="1:26" ht="15.75" customHeight="1">
      <c r="A321" s="364">
        <v>2</v>
      </c>
      <c r="B321" s="365">
        <v>6</v>
      </c>
      <c r="C321" s="365">
        <v>8</v>
      </c>
      <c r="D321" s="365">
        <v>9</v>
      </c>
      <c r="E321" s="365"/>
      <c r="F321" s="366" t="s">
        <v>755</v>
      </c>
      <c r="G321" s="367">
        <f t="shared" ref="G321:K321" si="184">+G322</f>
        <v>0</v>
      </c>
      <c r="H321" s="367">
        <f t="shared" si="184"/>
        <v>0</v>
      </c>
      <c r="I321" s="367">
        <f t="shared" si="184"/>
        <v>0</v>
      </c>
      <c r="J321" s="367">
        <f t="shared" si="184"/>
        <v>0</v>
      </c>
      <c r="K321" s="338" t="str">
        <f t="shared" si="184"/>
        <v>0.00</v>
      </c>
      <c r="L321" s="272"/>
      <c r="M321" s="272"/>
      <c r="N321" s="272"/>
      <c r="O321" s="272"/>
      <c r="P321" s="272"/>
      <c r="Q321" s="272"/>
      <c r="R321" s="272"/>
      <c r="S321" s="272"/>
      <c r="T321" s="272"/>
      <c r="U321" s="272"/>
      <c r="V321" s="272"/>
      <c r="W321" s="272"/>
      <c r="X321" s="272"/>
      <c r="Y321" s="272"/>
      <c r="Z321" s="272"/>
    </row>
    <row r="322" spans="1:26" ht="15.75" customHeight="1">
      <c r="A322" s="368">
        <v>2</v>
      </c>
      <c r="B322" s="369">
        <v>6</v>
      </c>
      <c r="C322" s="369">
        <v>8</v>
      </c>
      <c r="D322" s="369">
        <v>9</v>
      </c>
      <c r="E322" s="369" t="s">
        <v>517</v>
      </c>
      <c r="F322" s="370" t="s">
        <v>755</v>
      </c>
      <c r="G322" s="367"/>
      <c r="H322" s="341"/>
      <c r="I322" s="341"/>
      <c r="J322" s="341">
        <f>SUBTOTAL(9,G322:I322)</f>
        <v>0</v>
      </c>
      <c r="K322" s="342" t="str">
        <f>IFERROR(J322/$J$18*100,"0.00")</f>
        <v>0.00</v>
      </c>
      <c r="L322" s="272"/>
      <c r="M322" s="272"/>
      <c r="N322" s="272"/>
      <c r="O322" s="272"/>
      <c r="P322" s="272"/>
      <c r="Q322" s="272"/>
      <c r="R322" s="272"/>
      <c r="S322" s="272"/>
      <c r="T322" s="272"/>
      <c r="U322" s="272"/>
      <c r="V322" s="272"/>
      <c r="W322" s="272"/>
      <c r="X322" s="272"/>
      <c r="Y322" s="272"/>
      <c r="Z322" s="272"/>
    </row>
    <row r="323" spans="1:26" ht="15.75" customHeight="1">
      <c r="A323" s="356">
        <v>2</v>
      </c>
      <c r="B323" s="357">
        <v>7</v>
      </c>
      <c r="C323" s="357"/>
      <c r="D323" s="357"/>
      <c r="E323" s="357"/>
      <c r="F323" s="358" t="s">
        <v>756</v>
      </c>
      <c r="G323" s="359">
        <f t="shared" ref="G323:K323" si="185">+G324</f>
        <v>0</v>
      </c>
      <c r="H323" s="359">
        <f t="shared" si="185"/>
        <v>0</v>
      </c>
      <c r="I323" s="359">
        <f t="shared" si="185"/>
        <v>0</v>
      </c>
      <c r="J323" s="359">
        <f t="shared" si="185"/>
        <v>0</v>
      </c>
      <c r="K323" s="374" t="str">
        <f t="shared" si="185"/>
        <v>0.00</v>
      </c>
      <c r="L323" s="272"/>
      <c r="M323" s="272"/>
      <c r="N323" s="272"/>
      <c r="O323" s="272"/>
      <c r="P323" s="272"/>
      <c r="Q323" s="272"/>
      <c r="R323" s="272"/>
      <c r="S323" s="272"/>
      <c r="T323" s="272"/>
      <c r="U323" s="272"/>
      <c r="V323" s="272"/>
      <c r="W323" s="272"/>
      <c r="X323" s="272"/>
      <c r="Y323" s="272"/>
      <c r="Z323" s="272"/>
    </row>
    <row r="324" spans="1:26" ht="15.75" customHeight="1">
      <c r="A324" s="360">
        <v>2</v>
      </c>
      <c r="B324" s="361">
        <v>7</v>
      </c>
      <c r="C324" s="361">
        <v>1</v>
      </c>
      <c r="D324" s="361"/>
      <c r="E324" s="361"/>
      <c r="F324" s="362" t="s">
        <v>757</v>
      </c>
      <c r="G324" s="363">
        <f t="shared" ref="G324:K324" si="186">+G325</f>
        <v>0</v>
      </c>
      <c r="H324" s="363">
        <f t="shared" si="186"/>
        <v>0</v>
      </c>
      <c r="I324" s="363">
        <f t="shared" si="186"/>
        <v>0</v>
      </c>
      <c r="J324" s="363">
        <f t="shared" si="186"/>
        <v>0</v>
      </c>
      <c r="K324" s="372" t="str">
        <f t="shared" si="186"/>
        <v>0.00</v>
      </c>
      <c r="L324" s="272"/>
      <c r="M324" s="272"/>
      <c r="N324" s="272"/>
      <c r="O324" s="272"/>
      <c r="P324" s="272"/>
      <c r="Q324" s="272"/>
      <c r="R324" s="272"/>
      <c r="S324" s="272"/>
      <c r="T324" s="272"/>
      <c r="U324" s="272"/>
      <c r="V324" s="272"/>
      <c r="W324" s="272"/>
      <c r="X324" s="272"/>
      <c r="Y324" s="272"/>
      <c r="Z324" s="272"/>
    </row>
    <row r="325" spans="1:26" ht="15.75" customHeight="1">
      <c r="A325" s="364">
        <v>2</v>
      </c>
      <c r="B325" s="365">
        <v>7</v>
      </c>
      <c r="C325" s="365">
        <v>1</v>
      </c>
      <c r="D325" s="365">
        <v>2</v>
      </c>
      <c r="E325" s="365"/>
      <c r="F325" s="366" t="s">
        <v>758</v>
      </c>
      <c r="G325" s="367">
        <f t="shared" ref="G325:I325" si="187">+G326</f>
        <v>0</v>
      </c>
      <c r="H325" s="367">
        <f t="shared" si="187"/>
        <v>0</v>
      </c>
      <c r="I325" s="367">
        <f t="shared" si="187"/>
        <v>0</v>
      </c>
      <c r="J325" s="341">
        <f t="shared" ref="J325:J326" si="188">SUBTOTAL(9,G325:I325)</f>
        <v>0</v>
      </c>
      <c r="K325" s="338" t="str">
        <f>+K326</f>
        <v>0.00</v>
      </c>
      <c r="L325" s="272"/>
      <c r="M325" s="272"/>
      <c r="N325" s="272"/>
      <c r="O325" s="272"/>
      <c r="P325" s="272"/>
      <c r="Q325" s="272"/>
      <c r="R325" s="272"/>
      <c r="S325" s="272"/>
      <c r="T325" s="272"/>
      <c r="U325" s="272"/>
      <c r="V325" s="272"/>
      <c r="W325" s="272"/>
      <c r="X325" s="272"/>
      <c r="Y325" s="272"/>
      <c r="Z325" s="272"/>
    </row>
    <row r="326" spans="1:26" ht="15.75" customHeight="1">
      <c r="A326" s="44">
        <v>2</v>
      </c>
      <c r="B326" s="45">
        <v>7</v>
      </c>
      <c r="C326" s="45">
        <v>1</v>
      </c>
      <c r="D326" s="45">
        <v>2</v>
      </c>
      <c r="E326" s="45" t="s">
        <v>517</v>
      </c>
      <c r="F326" s="46" t="s">
        <v>758</v>
      </c>
      <c r="G326" s="54"/>
      <c r="H326" s="54"/>
      <c r="I326" s="54"/>
      <c r="J326" s="48">
        <f t="shared" si="188"/>
        <v>0</v>
      </c>
      <c r="K326" s="49" t="str">
        <f>IFERROR(J326/$J$18*100,"0.00")</f>
        <v>0.00</v>
      </c>
      <c r="L326" s="272"/>
      <c r="M326" s="272"/>
      <c r="N326" s="272"/>
      <c r="O326" s="272"/>
      <c r="P326" s="272"/>
      <c r="Q326" s="272"/>
      <c r="R326" s="272"/>
      <c r="S326" s="272"/>
      <c r="T326" s="272"/>
      <c r="U326" s="272"/>
      <c r="V326" s="272"/>
      <c r="W326" s="272"/>
      <c r="X326" s="272"/>
      <c r="Y326" s="272"/>
      <c r="Z326" s="272"/>
    </row>
    <row r="327" spans="1:26" ht="15.75" customHeight="1">
      <c r="A327" s="351"/>
      <c r="B327" s="351"/>
      <c r="C327" s="351"/>
      <c r="D327" s="351"/>
      <c r="E327" s="351"/>
      <c r="F327" s="351"/>
      <c r="G327" s="351"/>
      <c r="H327" s="351"/>
      <c r="I327" s="351"/>
      <c r="J327" s="351"/>
      <c r="K327" s="272"/>
      <c r="L327" s="272"/>
      <c r="M327" s="272"/>
      <c r="N327" s="272"/>
      <c r="O327" s="272"/>
      <c r="P327" s="272"/>
      <c r="Q327" s="272"/>
      <c r="R327" s="272"/>
      <c r="S327" s="272"/>
      <c r="T327" s="272"/>
      <c r="U327" s="272"/>
      <c r="V327" s="272"/>
      <c r="W327" s="272"/>
      <c r="X327" s="272"/>
      <c r="Y327" s="272"/>
      <c r="Z327" s="272"/>
    </row>
    <row r="328" spans="1:26" ht="15.75" customHeight="1">
      <c r="A328" s="351"/>
      <c r="B328" s="351"/>
      <c r="C328" s="351"/>
      <c r="D328" s="351"/>
      <c r="E328" s="351"/>
      <c r="F328" s="351"/>
      <c r="G328" s="351"/>
      <c r="H328" s="351"/>
      <c r="I328" s="351"/>
      <c r="J328" s="351"/>
      <c r="K328" s="272"/>
      <c r="L328" s="272"/>
      <c r="M328" s="272"/>
      <c r="N328" s="272"/>
      <c r="O328" s="272"/>
      <c r="P328" s="272"/>
      <c r="Q328" s="272"/>
      <c r="R328" s="272"/>
      <c r="S328" s="272"/>
      <c r="T328" s="272"/>
      <c r="U328" s="272"/>
      <c r="V328" s="272"/>
      <c r="W328" s="272"/>
      <c r="X328" s="272"/>
      <c r="Y328" s="272"/>
      <c r="Z328" s="272"/>
    </row>
    <row r="329" spans="1:26" ht="15.75" customHeight="1">
      <c r="A329" s="351"/>
      <c r="B329" s="351"/>
      <c r="C329" s="351"/>
      <c r="D329" s="351"/>
      <c r="E329" s="351"/>
      <c r="F329" s="351"/>
      <c r="G329" s="351"/>
      <c r="H329" s="351"/>
      <c r="I329" s="351"/>
      <c r="J329" s="351"/>
      <c r="K329" s="272"/>
      <c r="L329" s="272"/>
      <c r="M329" s="272"/>
      <c r="N329" s="272"/>
      <c r="O329" s="272"/>
      <c r="P329" s="272"/>
      <c r="Q329" s="272"/>
      <c r="R329" s="272"/>
      <c r="S329" s="272"/>
      <c r="T329" s="272"/>
      <c r="U329" s="272"/>
      <c r="V329" s="272"/>
      <c r="W329" s="272"/>
      <c r="X329" s="272"/>
      <c r="Y329" s="272"/>
      <c r="Z329" s="272"/>
    </row>
    <row r="330" spans="1:26" ht="15.75" customHeight="1">
      <c r="A330" s="351"/>
      <c r="B330" s="351"/>
      <c r="C330" s="351"/>
      <c r="D330" s="351"/>
      <c r="E330" s="351"/>
      <c r="F330" s="351"/>
      <c r="G330" s="351"/>
      <c r="H330" s="351"/>
      <c r="I330" s="351"/>
      <c r="J330" s="351"/>
      <c r="K330" s="272"/>
      <c r="L330" s="272"/>
      <c r="M330" s="272"/>
      <c r="N330" s="272"/>
      <c r="O330" s="272"/>
      <c r="P330" s="272"/>
      <c r="Q330" s="272"/>
      <c r="R330" s="272"/>
      <c r="S330" s="272"/>
      <c r="T330" s="272"/>
      <c r="U330" s="272"/>
      <c r="V330" s="272"/>
      <c r="W330" s="272"/>
      <c r="X330" s="272"/>
      <c r="Y330" s="272"/>
      <c r="Z330" s="272"/>
    </row>
    <row r="331" spans="1:26" ht="15.75" customHeight="1">
      <c r="A331" s="351"/>
      <c r="B331" s="351"/>
      <c r="C331" s="351"/>
      <c r="D331" s="351"/>
      <c r="E331" s="351"/>
      <c r="F331" s="351"/>
      <c r="G331" s="351"/>
      <c r="H331" s="351"/>
      <c r="I331" s="351"/>
      <c r="J331" s="351"/>
      <c r="K331" s="272"/>
      <c r="L331" s="272"/>
      <c r="M331" s="272"/>
      <c r="N331" s="272"/>
      <c r="O331" s="272"/>
      <c r="P331" s="272"/>
      <c r="Q331" s="272"/>
      <c r="R331" s="272"/>
      <c r="S331" s="272"/>
      <c r="T331" s="272"/>
      <c r="U331" s="272"/>
      <c r="V331" s="272"/>
      <c r="W331" s="272"/>
      <c r="X331" s="272"/>
      <c r="Y331" s="272"/>
      <c r="Z331" s="272"/>
    </row>
    <row r="332" spans="1:26" ht="15.75" customHeight="1">
      <c r="A332" s="351"/>
      <c r="B332" s="351"/>
      <c r="C332" s="351"/>
      <c r="D332" s="351"/>
      <c r="E332" s="351"/>
      <c r="F332" s="351"/>
      <c r="G332" s="351"/>
      <c r="H332" s="351"/>
      <c r="I332" s="351"/>
      <c r="J332" s="351"/>
      <c r="K332" s="272"/>
      <c r="L332" s="272"/>
      <c r="M332" s="272"/>
      <c r="N332" s="272"/>
      <c r="O332" s="272"/>
      <c r="P332" s="272"/>
      <c r="Q332" s="272"/>
      <c r="R332" s="272"/>
      <c r="S332" s="272"/>
      <c r="T332" s="272"/>
      <c r="U332" s="272"/>
      <c r="V332" s="272"/>
      <c r="W332" s="272"/>
      <c r="X332" s="272"/>
      <c r="Y332" s="272"/>
      <c r="Z332" s="272"/>
    </row>
    <row r="333" spans="1:26" ht="15.75" customHeight="1">
      <c r="A333" s="351"/>
      <c r="B333" s="351"/>
      <c r="C333" s="351"/>
      <c r="D333" s="351"/>
      <c r="E333" s="351"/>
      <c r="F333" s="351"/>
      <c r="G333" s="351"/>
      <c r="H333" s="351"/>
      <c r="I333" s="351"/>
      <c r="J333" s="351"/>
      <c r="K333" s="272"/>
      <c r="L333" s="272"/>
      <c r="M333" s="272"/>
      <c r="N333" s="272"/>
      <c r="O333" s="272"/>
      <c r="P333" s="272"/>
      <c r="Q333" s="272"/>
      <c r="R333" s="272"/>
      <c r="S333" s="272"/>
      <c r="T333" s="272"/>
      <c r="U333" s="272"/>
      <c r="V333" s="272"/>
      <c r="W333" s="272"/>
      <c r="X333" s="272"/>
      <c r="Y333" s="272"/>
      <c r="Z333" s="272"/>
    </row>
    <row r="334" spans="1:26" ht="15.75" customHeight="1">
      <c r="A334" s="351"/>
      <c r="B334" s="351"/>
      <c r="C334" s="351"/>
      <c r="D334" s="351"/>
      <c r="E334" s="351"/>
      <c r="F334" s="351"/>
      <c r="G334" s="351"/>
      <c r="H334" s="351"/>
      <c r="I334" s="351"/>
      <c r="J334" s="351"/>
      <c r="K334" s="272"/>
      <c r="L334" s="272"/>
      <c r="M334" s="272"/>
      <c r="N334" s="272"/>
      <c r="O334" s="272"/>
      <c r="P334" s="272"/>
      <c r="Q334" s="272"/>
      <c r="R334" s="272"/>
      <c r="S334" s="272"/>
      <c r="T334" s="272"/>
      <c r="U334" s="272"/>
      <c r="V334" s="272"/>
      <c r="W334" s="272"/>
      <c r="X334" s="272"/>
      <c r="Y334" s="272"/>
      <c r="Z334" s="272"/>
    </row>
    <row r="335" spans="1:26" ht="15.75" customHeight="1">
      <c r="A335" s="351"/>
      <c r="B335" s="351"/>
      <c r="C335" s="351"/>
      <c r="D335" s="351"/>
      <c r="E335" s="351"/>
      <c r="F335" s="351"/>
      <c r="G335" s="351"/>
      <c r="H335" s="351"/>
      <c r="I335" s="351"/>
      <c r="J335" s="351"/>
      <c r="K335" s="272"/>
      <c r="L335" s="272"/>
      <c r="M335" s="272"/>
      <c r="N335" s="272"/>
      <c r="O335" s="272"/>
      <c r="P335" s="272"/>
      <c r="Q335" s="272"/>
      <c r="R335" s="272"/>
      <c r="S335" s="272"/>
      <c r="T335" s="272"/>
      <c r="U335" s="272"/>
      <c r="V335" s="272"/>
      <c r="W335" s="272"/>
      <c r="X335" s="272"/>
      <c r="Y335" s="272"/>
      <c r="Z335" s="272"/>
    </row>
    <row r="336" spans="1:26" ht="15.75" customHeight="1">
      <c r="A336" s="351"/>
      <c r="B336" s="351"/>
      <c r="C336" s="351"/>
      <c r="D336" s="351"/>
      <c r="E336" s="351"/>
      <c r="F336" s="351"/>
      <c r="G336" s="351"/>
      <c r="H336" s="351"/>
      <c r="I336" s="351"/>
      <c r="J336" s="351"/>
      <c r="K336" s="272"/>
      <c r="L336" s="272"/>
      <c r="M336" s="272"/>
      <c r="N336" s="272"/>
      <c r="O336" s="272"/>
      <c r="P336" s="272"/>
      <c r="Q336" s="272"/>
      <c r="R336" s="272"/>
      <c r="S336" s="272"/>
      <c r="T336" s="272"/>
      <c r="U336" s="272"/>
      <c r="V336" s="272"/>
      <c r="W336" s="272"/>
      <c r="X336" s="272"/>
      <c r="Y336" s="272"/>
      <c r="Z336" s="272"/>
    </row>
    <row r="337" spans="1:26" ht="15.75" customHeight="1">
      <c r="A337" s="351"/>
      <c r="B337" s="351"/>
      <c r="C337" s="351"/>
      <c r="D337" s="351"/>
      <c r="E337" s="351"/>
      <c r="F337" s="351"/>
      <c r="G337" s="351"/>
      <c r="H337" s="351"/>
      <c r="I337" s="351"/>
      <c r="J337" s="351"/>
      <c r="K337" s="272"/>
      <c r="L337" s="272"/>
      <c r="M337" s="272"/>
      <c r="N337" s="272"/>
      <c r="O337" s="272"/>
      <c r="P337" s="272"/>
      <c r="Q337" s="272"/>
      <c r="R337" s="272"/>
      <c r="S337" s="272"/>
      <c r="T337" s="272"/>
      <c r="U337" s="272"/>
      <c r="V337" s="272"/>
      <c r="W337" s="272"/>
      <c r="X337" s="272"/>
      <c r="Y337" s="272"/>
      <c r="Z337" s="272"/>
    </row>
    <row r="338" spans="1:26" ht="15.75" customHeight="1">
      <c r="A338" s="351"/>
      <c r="B338" s="351"/>
      <c r="C338" s="351"/>
      <c r="D338" s="351"/>
      <c r="E338" s="351"/>
      <c r="F338" s="351"/>
      <c r="G338" s="351"/>
      <c r="H338" s="351"/>
      <c r="I338" s="351"/>
      <c r="J338" s="351"/>
      <c r="K338" s="272"/>
      <c r="L338" s="272"/>
      <c r="M338" s="272"/>
      <c r="N338" s="272"/>
      <c r="O338" s="272"/>
      <c r="P338" s="272"/>
      <c r="Q338" s="272"/>
      <c r="R338" s="272"/>
      <c r="S338" s="272"/>
      <c r="T338" s="272"/>
      <c r="U338" s="272"/>
      <c r="V338" s="272"/>
      <c r="W338" s="272"/>
      <c r="X338" s="272"/>
      <c r="Y338" s="272"/>
      <c r="Z338" s="272"/>
    </row>
    <row r="339" spans="1:26" ht="15.75" customHeight="1">
      <c r="A339" s="351"/>
      <c r="B339" s="351"/>
      <c r="C339" s="351"/>
      <c r="D339" s="351"/>
      <c r="E339" s="351"/>
      <c r="F339" s="351"/>
      <c r="G339" s="351"/>
      <c r="H339" s="351"/>
      <c r="I339" s="351"/>
      <c r="J339" s="351"/>
      <c r="K339" s="272"/>
      <c r="L339" s="272"/>
      <c r="M339" s="272"/>
      <c r="N339" s="272"/>
      <c r="O339" s="272"/>
      <c r="P339" s="272"/>
      <c r="Q339" s="272"/>
      <c r="R339" s="272"/>
      <c r="S339" s="272"/>
      <c r="T339" s="272"/>
      <c r="U339" s="272"/>
      <c r="V339" s="272"/>
      <c r="W339" s="272"/>
      <c r="X339" s="272"/>
      <c r="Y339" s="272"/>
      <c r="Z339" s="272"/>
    </row>
    <row r="340" spans="1:26" ht="15.75" customHeight="1">
      <c r="A340" s="351"/>
      <c r="B340" s="351"/>
      <c r="C340" s="351"/>
      <c r="D340" s="351"/>
      <c r="E340" s="351"/>
      <c r="F340" s="351"/>
      <c r="G340" s="351"/>
      <c r="H340" s="351"/>
      <c r="I340" s="351"/>
      <c r="J340" s="351"/>
      <c r="K340" s="272"/>
      <c r="L340" s="272"/>
      <c r="M340" s="272"/>
      <c r="N340" s="272"/>
      <c r="O340" s="272"/>
      <c r="P340" s="272"/>
      <c r="Q340" s="272"/>
      <c r="R340" s="272"/>
      <c r="S340" s="272"/>
      <c r="T340" s="272"/>
      <c r="U340" s="272"/>
      <c r="V340" s="272"/>
      <c r="W340" s="272"/>
      <c r="X340" s="272"/>
      <c r="Y340" s="272"/>
      <c r="Z340" s="272"/>
    </row>
    <row r="341" spans="1:26" ht="15.75" customHeight="1">
      <c r="A341" s="351"/>
      <c r="B341" s="351"/>
      <c r="C341" s="351"/>
      <c r="D341" s="351"/>
      <c r="E341" s="351"/>
      <c r="F341" s="351"/>
      <c r="G341" s="351"/>
      <c r="H341" s="351"/>
      <c r="I341" s="351"/>
      <c r="J341" s="351"/>
      <c r="K341" s="272"/>
      <c r="L341" s="272"/>
      <c r="M341" s="272"/>
      <c r="N341" s="272"/>
      <c r="O341" s="272"/>
      <c r="P341" s="272"/>
      <c r="Q341" s="272"/>
      <c r="R341" s="272"/>
      <c r="S341" s="272"/>
      <c r="T341" s="272"/>
      <c r="U341" s="272"/>
      <c r="V341" s="272"/>
      <c r="W341" s="272"/>
      <c r="X341" s="272"/>
      <c r="Y341" s="272"/>
      <c r="Z341" s="272"/>
    </row>
    <row r="342" spans="1:26" ht="15.75" customHeight="1">
      <c r="A342" s="351"/>
      <c r="B342" s="351"/>
      <c r="C342" s="351"/>
      <c r="D342" s="351"/>
      <c r="E342" s="351"/>
      <c r="F342" s="351"/>
      <c r="G342" s="351"/>
      <c r="H342" s="351"/>
      <c r="I342" s="351"/>
      <c r="J342" s="351"/>
      <c r="K342" s="272"/>
      <c r="L342" s="272"/>
      <c r="M342" s="272"/>
      <c r="N342" s="272"/>
      <c r="O342" s="272"/>
      <c r="P342" s="272"/>
      <c r="Q342" s="272"/>
      <c r="R342" s="272"/>
      <c r="S342" s="272"/>
      <c r="T342" s="272"/>
      <c r="U342" s="272"/>
      <c r="V342" s="272"/>
      <c r="W342" s="272"/>
      <c r="X342" s="272"/>
      <c r="Y342" s="272"/>
      <c r="Z342" s="272"/>
    </row>
    <row r="343" spans="1:26" ht="15.75" customHeight="1">
      <c r="A343" s="351"/>
      <c r="B343" s="351"/>
      <c r="C343" s="351"/>
      <c r="D343" s="351"/>
      <c r="E343" s="351"/>
      <c r="F343" s="351"/>
      <c r="G343" s="351"/>
      <c r="H343" s="351"/>
      <c r="I343" s="351"/>
      <c r="J343" s="351"/>
      <c r="K343" s="272"/>
      <c r="L343" s="272"/>
      <c r="M343" s="272"/>
      <c r="N343" s="272"/>
      <c r="O343" s="272"/>
      <c r="P343" s="272"/>
      <c r="Q343" s="272"/>
      <c r="R343" s="272"/>
      <c r="S343" s="272"/>
      <c r="T343" s="272"/>
      <c r="U343" s="272"/>
      <c r="V343" s="272"/>
      <c r="W343" s="272"/>
      <c r="X343" s="272"/>
      <c r="Y343" s="272"/>
      <c r="Z343" s="272"/>
    </row>
    <row r="344" spans="1:26" ht="15.75" customHeight="1">
      <c r="A344" s="351"/>
      <c r="B344" s="351"/>
      <c r="C344" s="351"/>
      <c r="D344" s="351"/>
      <c r="E344" s="351"/>
      <c r="F344" s="351"/>
      <c r="G344" s="351"/>
      <c r="H344" s="351"/>
      <c r="I344" s="351"/>
      <c r="J344" s="351"/>
      <c r="K344" s="272"/>
      <c r="L344" s="272"/>
      <c r="M344" s="272"/>
      <c r="N344" s="272"/>
      <c r="O344" s="272"/>
      <c r="P344" s="272"/>
      <c r="Q344" s="272"/>
      <c r="R344" s="272"/>
      <c r="S344" s="272"/>
      <c r="T344" s="272"/>
      <c r="U344" s="272"/>
      <c r="V344" s="272"/>
      <c r="W344" s="272"/>
      <c r="X344" s="272"/>
      <c r="Y344" s="272"/>
      <c r="Z344" s="272"/>
    </row>
    <row r="345" spans="1:26" ht="15.75" customHeight="1">
      <c r="A345" s="351"/>
      <c r="B345" s="351"/>
      <c r="C345" s="351"/>
      <c r="D345" s="351"/>
      <c r="E345" s="351"/>
      <c r="F345" s="351"/>
      <c r="G345" s="351"/>
      <c r="H345" s="351"/>
      <c r="I345" s="351"/>
      <c r="J345" s="351"/>
      <c r="K345" s="272"/>
      <c r="L345" s="272"/>
      <c r="M345" s="272"/>
      <c r="N345" s="272"/>
      <c r="O345" s="272"/>
      <c r="P345" s="272"/>
      <c r="Q345" s="272"/>
      <c r="R345" s="272"/>
      <c r="S345" s="272"/>
      <c r="T345" s="272"/>
      <c r="U345" s="272"/>
      <c r="V345" s="272"/>
      <c r="W345" s="272"/>
      <c r="X345" s="272"/>
      <c r="Y345" s="272"/>
      <c r="Z345" s="272"/>
    </row>
    <row r="346" spans="1:26" ht="15.75" customHeight="1">
      <c r="A346" s="351"/>
      <c r="B346" s="351"/>
      <c r="C346" s="351"/>
      <c r="D346" s="351"/>
      <c r="E346" s="351"/>
      <c r="F346" s="351"/>
      <c r="G346" s="351"/>
      <c r="H346" s="351"/>
      <c r="I346" s="351"/>
      <c r="J346" s="351"/>
      <c r="K346" s="272"/>
      <c r="L346" s="272"/>
      <c r="M346" s="272"/>
      <c r="N346" s="272"/>
      <c r="O346" s="272"/>
      <c r="P346" s="272"/>
      <c r="Q346" s="272"/>
      <c r="R346" s="272"/>
      <c r="S346" s="272"/>
      <c r="T346" s="272"/>
      <c r="U346" s="272"/>
      <c r="V346" s="272"/>
      <c r="W346" s="272"/>
      <c r="X346" s="272"/>
      <c r="Y346" s="272"/>
      <c r="Z346" s="272"/>
    </row>
    <row r="347" spans="1:26" ht="15.75" customHeight="1">
      <c r="A347" s="351"/>
      <c r="B347" s="351"/>
      <c r="C347" s="351"/>
      <c r="D347" s="351"/>
      <c r="E347" s="351"/>
      <c r="F347" s="351"/>
      <c r="G347" s="351"/>
      <c r="H347" s="351"/>
      <c r="I347" s="351"/>
      <c r="J347" s="351"/>
      <c r="K347" s="272"/>
      <c r="L347" s="272"/>
      <c r="M347" s="272"/>
      <c r="N347" s="272"/>
      <c r="O347" s="272"/>
      <c r="P347" s="272"/>
      <c r="Q347" s="272"/>
      <c r="R347" s="272"/>
      <c r="S347" s="272"/>
      <c r="T347" s="272"/>
      <c r="U347" s="272"/>
      <c r="V347" s="272"/>
      <c r="W347" s="272"/>
      <c r="X347" s="272"/>
      <c r="Y347" s="272"/>
      <c r="Z347" s="272"/>
    </row>
    <row r="348" spans="1:26" ht="15.75" customHeight="1">
      <c r="A348" s="351"/>
      <c r="B348" s="351"/>
      <c r="C348" s="351"/>
      <c r="D348" s="351"/>
      <c r="E348" s="351"/>
      <c r="F348" s="351"/>
      <c r="G348" s="351"/>
      <c r="H348" s="351"/>
      <c r="I348" s="351"/>
      <c r="J348" s="351"/>
      <c r="K348" s="272"/>
      <c r="L348" s="272"/>
      <c r="M348" s="272"/>
      <c r="N348" s="272"/>
      <c r="O348" s="272"/>
      <c r="P348" s="272"/>
      <c r="Q348" s="272"/>
      <c r="R348" s="272"/>
      <c r="S348" s="272"/>
      <c r="T348" s="272"/>
      <c r="U348" s="272"/>
      <c r="V348" s="272"/>
      <c r="W348" s="272"/>
      <c r="X348" s="272"/>
      <c r="Y348" s="272"/>
      <c r="Z348" s="272"/>
    </row>
    <row r="349" spans="1:26" ht="15.75" customHeight="1">
      <c r="A349" s="351"/>
      <c r="B349" s="351"/>
      <c r="C349" s="351"/>
      <c r="D349" s="351"/>
      <c r="E349" s="351"/>
      <c r="F349" s="351"/>
      <c r="G349" s="351"/>
      <c r="H349" s="351"/>
      <c r="I349" s="351"/>
      <c r="J349" s="351"/>
      <c r="K349" s="272"/>
      <c r="L349" s="272"/>
      <c r="M349" s="272"/>
      <c r="N349" s="272"/>
      <c r="O349" s="272"/>
      <c r="P349" s="272"/>
      <c r="Q349" s="272"/>
      <c r="R349" s="272"/>
      <c r="S349" s="272"/>
      <c r="T349" s="272"/>
      <c r="U349" s="272"/>
      <c r="V349" s="272"/>
      <c r="W349" s="272"/>
      <c r="X349" s="272"/>
      <c r="Y349" s="272"/>
      <c r="Z349" s="272"/>
    </row>
    <row r="350" spans="1:26" ht="15.75" customHeight="1">
      <c r="A350" s="351"/>
      <c r="B350" s="351"/>
      <c r="C350" s="351"/>
      <c r="D350" s="351"/>
      <c r="E350" s="351"/>
      <c r="F350" s="351"/>
      <c r="G350" s="351"/>
      <c r="H350" s="351"/>
      <c r="I350" s="351"/>
      <c r="J350" s="351"/>
      <c r="K350" s="272"/>
      <c r="L350" s="272"/>
      <c r="M350" s="272"/>
      <c r="N350" s="272"/>
      <c r="O350" s="272"/>
      <c r="P350" s="272"/>
      <c r="Q350" s="272"/>
      <c r="R350" s="272"/>
      <c r="S350" s="272"/>
      <c r="T350" s="272"/>
      <c r="U350" s="272"/>
      <c r="V350" s="272"/>
      <c r="W350" s="272"/>
      <c r="X350" s="272"/>
      <c r="Y350" s="272"/>
      <c r="Z350" s="272"/>
    </row>
    <row r="351" spans="1:26" ht="15.75" customHeight="1">
      <c r="A351" s="351"/>
      <c r="B351" s="351"/>
      <c r="C351" s="351"/>
      <c r="D351" s="351"/>
      <c r="E351" s="351"/>
      <c r="F351" s="351"/>
      <c r="G351" s="351"/>
      <c r="H351" s="351"/>
      <c r="I351" s="351"/>
      <c r="J351" s="351"/>
      <c r="K351" s="272"/>
      <c r="L351" s="272"/>
      <c r="M351" s="272"/>
      <c r="N351" s="272"/>
      <c r="O351" s="272"/>
      <c r="P351" s="272"/>
      <c r="Q351" s="272"/>
      <c r="R351" s="272"/>
      <c r="S351" s="272"/>
      <c r="T351" s="272"/>
      <c r="U351" s="272"/>
      <c r="V351" s="272"/>
      <c r="W351" s="272"/>
      <c r="X351" s="272"/>
      <c r="Y351" s="272"/>
      <c r="Z351" s="272"/>
    </row>
    <row r="352" spans="1:26" ht="15.75" customHeight="1">
      <c r="A352" s="351"/>
      <c r="B352" s="351"/>
      <c r="C352" s="351"/>
      <c r="D352" s="351"/>
      <c r="E352" s="351"/>
      <c r="F352" s="351"/>
      <c r="G352" s="351"/>
      <c r="H352" s="351"/>
      <c r="I352" s="351"/>
      <c r="J352" s="351"/>
      <c r="K352" s="272"/>
      <c r="L352" s="272"/>
      <c r="M352" s="272"/>
      <c r="N352" s="272"/>
      <c r="O352" s="272"/>
      <c r="P352" s="272"/>
      <c r="Q352" s="272"/>
      <c r="R352" s="272"/>
      <c r="S352" s="272"/>
      <c r="T352" s="272"/>
      <c r="U352" s="272"/>
      <c r="V352" s="272"/>
      <c r="W352" s="272"/>
      <c r="X352" s="272"/>
      <c r="Y352" s="272"/>
      <c r="Z352" s="272"/>
    </row>
    <row r="353" spans="1:26" ht="15.75" customHeight="1">
      <c r="A353" s="351"/>
      <c r="B353" s="351"/>
      <c r="C353" s="351"/>
      <c r="D353" s="351"/>
      <c r="E353" s="351"/>
      <c r="F353" s="351"/>
      <c r="G353" s="351"/>
      <c r="H353" s="351"/>
      <c r="I353" s="351"/>
      <c r="J353" s="351"/>
      <c r="K353" s="272"/>
      <c r="L353" s="272"/>
      <c r="M353" s="272"/>
      <c r="N353" s="272"/>
      <c r="O353" s="272"/>
      <c r="P353" s="272"/>
      <c r="Q353" s="272"/>
      <c r="R353" s="272"/>
      <c r="S353" s="272"/>
      <c r="T353" s="272"/>
      <c r="U353" s="272"/>
      <c r="V353" s="272"/>
      <c r="W353" s="272"/>
      <c r="X353" s="272"/>
      <c r="Y353" s="272"/>
      <c r="Z353" s="272"/>
    </row>
    <row r="354" spans="1:26" ht="15.75" customHeight="1">
      <c r="A354" s="351"/>
      <c r="B354" s="351"/>
      <c r="C354" s="351"/>
      <c r="D354" s="351"/>
      <c r="E354" s="351"/>
      <c r="F354" s="351"/>
      <c r="G354" s="351"/>
      <c r="H354" s="351"/>
      <c r="I354" s="351"/>
      <c r="J354" s="351"/>
      <c r="K354" s="272"/>
      <c r="L354" s="272"/>
      <c r="M354" s="272"/>
      <c r="N354" s="272"/>
      <c r="O354" s="272"/>
      <c r="P354" s="272"/>
      <c r="Q354" s="272"/>
      <c r="R354" s="272"/>
      <c r="S354" s="272"/>
      <c r="T354" s="272"/>
      <c r="U354" s="272"/>
      <c r="V354" s="272"/>
      <c r="W354" s="272"/>
      <c r="X354" s="272"/>
      <c r="Y354" s="272"/>
      <c r="Z354" s="272"/>
    </row>
    <row r="355" spans="1:26" ht="15.75" customHeight="1">
      <c r="A355" s="351"/>
      <c r="B355" s="351"/>
      <c r="C355" s="351"/>
      <c r="D355" s="351"/>
      <c r="E355" s="351"/>
      <c r="F355" s="351"/>
      <c r="G355" s="351"/>
      <c r="H355" s="351"/>
      <c r="I355" s="351"/>
      <c r="J355" s="351"/>
      <c r="K355" s="272"/>
      <c r="L355" s="272"/>
      <c r="M355" s="272"/>
      <c r="N355" s="272"/>
      <c r="O355" s="272"/>
      <c r="P355" s="272"/>
      <c r="Q355" s="272"/>
      <c r="R355" s="272"/>
      <c r="S355" s="272"/>
      <c r="T355" s="272"/>
      <c r="U355" s="272"/>
      <c r="V355" s="272"/>
      <c r="W355" s="272"/>
      <c r="X355" s="272"/>
      <c r="Y355" s="272"/>
      <c r="Z355" s="272"/>
    </row>
    <row r="356" spans="1:26" ht="15.75" customHeight="1">
      <c r="A356" s="351"/>
      <c r="B356" s="351"/>
      <c r="C356" s="351"/>
      <c r="D356" s="351"/>
      <c r="E356" s="351"/>
      <c r="F356" s="351"/>
      <c r="G356" s="351"/>
      <c r="H356" s="351"/>
      <c r="I356" s="351"/>
      <c r="J356" s="351"/>
      <c r="K356" s="272"/>
      <c r="L356" s="272"/>
      <c r="M356" s="272"/>
      <c r="N356" s="272"/>
      <c r="O356" s="272"/>
      <c r="P356" s="272"/>
      <c r="Q356" s="272"/>
      <c r="R356" s="272"/>
      <c r="S356" s="272"/>
      <c r="T356" s="272"/>
      <c r="U356" s="272"/>
      <c r="V356" s="272"/>
      <c r="W356" s="272"/>
      <c r="X356" s="272"/>
      <c r="Y356" s="272"/>
      <c r="Z356" s="272"/>
    </row>
    <row r="357" spans="1:26" ht="15.75" customHeight="1">
      <c r="A357" s="351"/>
      <c r="B357" s="351"/>
      <c r="C357" s="351"/>
      <c r="D357" s="351"/>
      <c r="E357" s="351"/>
      <c r="F357" s="351"/>
      <c r="G357" s="351"/>
      <c r="H357" s="351"/>
      <c r="I357" s="351"/>
      <c r="J357" s="351"/>
      <c r="K357" s="272"/>
      <c r="L357" s="272"/>
      <c r="M357" s="272"/>
      <c r="N357" s="272"/>
      <c r="O357" s="272"/>
      <c r="P357" s="272"/>
      <c r="Q357" s="272"/>
      <c r="R357" s="272"/>
      <c r="S357" s="272"/>
      <c r="T357" s="272"/>
      <c r="U357" s="272"/>
      <c r="V357" s="272"/>
      <c r="W357" s="272"/>
      <c r="X357" s="272"/>
      <c r="Y357" s="272"/>
      <c r="Z357" s="272"/>
    </row>
    <row r="358" spans="1:26" ht="15.75" customHeight="1">
      <c r="A358" s="351"/>
      <c r="B358" s="351"/>
      <c r="C358" s="351"/>
      <c r="D358" s="351"/>
      <c r="E358" s="351"/>
      <c r="F358" s="351"/>
      <c r="G358" s="351"/>
      <c r="H358" s="351"/>
      <c r="I358" s="351"/>
      <c r="J358" s="351"/>
      <c r="K358" s="272"/>
      <c r="L358" s="272"/>
      <c r="M358" s="272"/>
      <c r="N358" s="272"/>
      <c r="O358" s="272"/>
      <c r="P358" s="272"/>
      <c r="Q358" s="272"/>
      <c r="R358" s="272"/>
      <c r="S358" s="272"/>
      <c r="T358" s="272"/>
      <c r="U358" s="272"/>
      <c r="V358" s="272"/>
      <c r="W358" s="272"/>
      <c r="X358" s="272"/>
      <c r="Y358" s="272"/>
      <c r="Z358" s="272"/>
    </row>
    <row r="359" spans="1:26" ht="15.75" customHeight="1">
      <c r="A359" s="351"/>
      <c r="B359" s="351"/>
      <c r="C359" s="351"/>
      <c r="D359" s="351"/>
      <c r="E359" s="351"/>
      <c r="F359" s="351"/>
      <c r="G359" s="351"/>
      <c r="H359" s="351"/>
      <c r="I359" s="351"/>
      <c r="J359" s="351"/>
      <c r="K359" s="272"/>
      <c r="L359" s="272"/>
      <c r="M359" s="272"/>
      <c r="N359" s="272"/>
      <c r="O359" s="272"/>
      <c r="P359" s="272"/>
      <c r="Q359" s="272"/>
      <c r="R359" s="272"/>
      <c r="S359" s="272"/>
      <c r="T359" s="272"/>
      <c r="U359" s="272"/>
      <c r="V359" s="272"/>
      <c r="W359" s="272"/>
      <c r="X359" s="272"/>
      <c r="Y359" s="272"/>
      <c r="Z359" s="272"/>
    </row>
    <row r="360" spans="1:26" ht="15.75" customHeight="1">
      <c r="A360" s="351"/>
      <c r="B360" s="351"/>
      <c r="C360" s="351"/>
      <c r="D360" s="351"/>
      <c r="E360" s="351"/>
      <c r="F360" s="351"/>
      <c r="G360" s="351"/>
      <c r="H360" s="351"/>
      <c r="I360" s="351"/>
      <c r="J360" s="351"/>
      <c r="K360" s="272"/>
      <c r="L360" s="272"/>
      <c r="M360" s="272"/>
      <c r="N360" s="272"/>
      <c r="O360" s="272"/>
      <c r="P360" s="272"/>
      <c r="Q360" s="272"/>
      <c r="R360" s="272"/>
      <c r="S360" s="272"/>
      <c r="T360" s="272"/>
      <c r="U360" s="272"/>
      <c r="V360" s="272"/>
      <c r="W360" s="272"/>
      <c r="X360" s="272"/>
      <c r="Y360" s="272"/>
      <c r="Z360" s="272"/>
    </row>
    <row r="361" spans="1:26" ht="15.75" customHeight="1">
      <c r="A361" s="351"/>
      <c r="B361" s="351"/>
      <c r="C361" s="351"/>
      <c r="D361" s="351"/>
      <c r="E361" s="351"/>
      <c r="F361" s="351"/>
      <c r="G361" s="351"/>
      <c r="H361" s="351"/>
      <c r="I361" s="351"/>
      <c r="J361" s="351"/>
      <c r="K361" s="272"/>
      <c r="L361" s="272"/>
      <c r="M361" s="272"/>
      <c r="N361" s="272"/>
      <c r="O361" s="272"/>
      <c r="P361" s="272"/>
      <c r="Q361" s="272"/>
      <c r="R361" s="272"/>
      <c r="S361" s="272"/>
      <c r="T361" s="272"/>
      <c r="U361" s="272"/>
      <c r="V361" s="272"/>
      <c r="W361" s="272"/>
      <c r="X361" s="272"/>
      <c r="Y361" s="272"/>
      <c r="Z361" s="272"/>
    </row>
    <row r="362" spans="1:26" ht="15.75" customHeight="1">
      <c r="A362" s="351"/>
      <c r="B362" s="351"/>
      <c r="C362" s="351"/>
      <c r="D362" s="351"/>
      <c r="E362" s="351"/>
      <c r="F362" s="351"/>
      <c r="G362" s="351"/>
      <c r="H362" s="351"/>
      <c r="I362" s="351"/>
      <c r="J362" s="351"/>
      <c r="K362" s="272"/>
      <c r="L362" s="272"/>
      <c r="M362" s="272"/>
      <c r="N362" s="272"/>
      <c r="O362" s="272"/>
      <c r="P362" s="272"/>
      <c r="Q362" s="272"/>
      <c r="R362" s="272"/>
      <c r="S362" s="272"/>
      <c r="T362" s="272"/>
      <c r="U362" s="272"/>
      <c r="V362" s="272"/>
      <c r="W362" s="272"/>
      <c r="X362" s="272"/>
      <c r="Y362" s="272"/>
      <c r="Z362" s="272"/>
    </row>
    <row r="363" spans="1:26" ht="15.75" customHeight="1">
      <c r="A363" s="351"/>
      <c r="B363" s="351"/>
      <c r="C363" s="351"/>
      <c r="D363" s="351"/>
      <c r="E363" s="351"/>
      <c r="F363" s="351"/>
      <c r="G363" s="351"/>
      <c r="H363" s="351"/>
      <c r="I363" s="351"/>
      <c r="J363" s="351"/>
      <c r="K363" s="272"/>
      <c r="L363" s="272"/>
      <c r="M363" s="272"/>
      <c r="N363" s="272"/>
      <c r="O363" s="272"/>
      <c r="P363" s="272"/>
      <c r="Q363" s="272"/>
      <c r="R363" s="272"/>
      <c r="S363" s="272"/>
      <c r="T363" s="272"/>
      <c r="U363" s="272"/>
      <c r="V363" s="272"/>
      <c r="W363" s="272"/>
      <c r="X363" s="272"/>
      <c r="Y363" s="272"/>
      <c r="Z363" s="272"/>
    </row>
    <row r="364" spans="1:26" ht="15.75" customHeight="1">
      <c r="A364" s="351"/>
      <c r="B364" s="351"/>
      <c r="C364" s="351"/>
      <c r="D364" s="351"/>
      <c r="E364" s="351"/>
      <c r="F364" s="351"/>
      <c r="G364" s="351"/>
      <c r="H364" s="351"/>
      <c r="I364" s="351"/>
      <c r="J364" s="351"/>
      <c r="K364" s="272"/>
      <c r="L364" s="272"/>
      <c r="M364" s="272"/>
      <c r="N364" s="272"/>
      <c r="O364" s="272"/>
      <c r="P364" s="272"/>
      <c r="Q364" s="272"/>
      <c r="R364" s="272"/>
      <c r="S364" s="272"/>
      <c r="T364" s="272"/>
      <c r="U364" s="272"/>
      <c r="V364" s="272"/>
      <c r="W364" s="272"/>
      <c r="X364" s="272"/>
      <c r="Y364" s="272"/>
      <c r="Z364" s="272"/>
    </row>
    <row r="365" spans="1:26" ht="15.75" customHeight="1">
      <c r="A365" s="351"/>
      <c r="B365" s="351"/>
      <c r="C365" s="351"/>
      <c r="D365" s="351"/>
      <c r="E365" s="351"/>
      <c r="F365" s="351"/>
      <c r="G365" s="351"/>
      <c r="H365" s="351"/>
      <c r="I365" s="351"/>
      <c r="J365" s="351"/>
      <c r="K365" s="272"/>
      <c r="L365" s="272"/>
      <c r="M365" s="272"/>
      <c r="N365" s="272"/>
      <c r="O365" s="272"/>
      <c r="P365" s="272"/>
      <c r="Q365" s="272"/>
      <c r="R365" s="272"/>
      <c r="S365" s="272"/>
      <c r="T365" s="272"/>
      <c r="U365" s="272"/>
      <c r="V365" s="272"/>
      <c r="W365" s="272"/>
      <c r="X365" s="272"/>
      <c r="Y365" s="272"/>
      <c r="Z365" s="272"/>
    </row>
    <row r="366" spans="1:26" ht="15.75" customHeight="1">
      <c r="A366" s="351"/>
      <c r="B366" s="351"/>
      <c r="C366" s="351"/>
      <c r="D366" s="351"/>
      <c r="E366" s="351"/>
      <c r="F366" s="351"/>
      <c r="G366" s="351"/>
      <c r="H366" s="351"/>
      <c r="I366" s="351"/>
      <c r="J366" s="351"/>
      <c r="K366" s="272"/>
      <c r="L366" s="272"/>
      <c r="M366" s="272"/>
      <c r="N366" s="272"/>
      <c r="O366" s="272"/>
      <c r="P366" s="272"/>
      <c r="Q366" s="272"/>
      <c r="R366" s="272"/>
      <c r="S366" s="272"/>
      <c r="T366" s="272"/>
      <c r="U366" s="272"/>
      <c r="V366" s="272"/>
      <c r="W366" s="272"/>
      <c r="X366" s="272"/>
      <c r="Y366" s="272"/>
      <c r="Z366" s="272"/>
    </row>
    <row r="367" spans="1:26" ht="15.75" customHeight="1">
      <c r="A367" s="351"/>
      <c r="B367" s="351"/>
      <c r="C367" s="351"/>
      <c r="D367" s="351"/>
      <c r="E367" s="351"/>
      <c r="F367" s="351"/>
      <c r="G367" s="351"/>
      <c r="H367" s="351"/>
      <c r="I367" s="351"/>
      <c r="J367" s="351"/>
      <c r="K367" s="272"/>
      <c r="L367" s="272"/>
      <c r="M367" s="272"/>
      <c r="N367" s="272"/>
      <c r="O367" s="272"/>
      <c r="P367" s="272"/>
      <c r="Q367" s="272"/>
      <c r="R367" s="272"/>
      <c r="S367" s="272"/>
      <c r="T367" s="272"/>
      <c r="U367" s="272"/>
      <c r="V367" s="272"/>
      <c r="W367" s="272"/>
      <c r="X367" s="272"/>
      <c r="Y367" s="272"/>
      <c r="Z367" s="272"/>
    </row>
    <row r="368" spans="1:26" ht="15.75" customHeight="1">
      <c r="A368" s="351"/>
      <c r="B368" s="351"/>
      <c r="C368" s="351"/>
      <c r="D368" s="351"/>
      <c r="E368" s="351"/>
      <c r="F368" s="351"/>
      <c r="G368" s="351"/>
      <c r="H368" s="351"/>
      <c r="I368" s="351"/>
      <c r="J368" s="351"/>
      <c r="K368" s="272"/>
      <c r="L368" s="272"/>
      <c r="M368" s="272"/>
      <c r="N368" s="272"/>
      <c r="O368" s="272"/>
      <c r="P368" s="272"/>
      <c r="Q368" s="272"/>
      <c r="R368" s="272"/>
      <c r="S368" s="272"/>
      <c r="T368" s="272"/>
      <c r="U368" s="272"/>
      <c r="V368" s="272"/>
      <c r="W368" s="272"/>
      <c r="X368" s="272"/>
      <c r="Y368" s="272"/>
      <c r="Z368" s="272"/>
    </row>
    <row r="369" spans="1:26" ht="15.75" customHeight="1">
      <c r="A369" s="351"/>
      <c r="B369" s="351"/>
      <c r="C369" s="351"/>
      <c r="D369" s="351"/>
      <c r="E369" s="351"/>
      <c r="F369" s="351"/>
      <c r="G369" s="351"/>
      <c r="H369" s="351"/>
      <c r="I369" s="351"/>
      <c r="J369" s="351"/>
      <c r="K369" s="272"/>
      <c r="L369" s="272"/>
      <c r="M369" s="272"/>
      <c r="N369" s="272"/>
      <c r="O369" s="272"/>
      <c r="P369" s="272"/>
      <c r="Q369" s="272"/>
      <c r="R369" s="272"/>
      <c r="S369" s="272"/>
      <c r="T369" s="272"/>
      <c r="U369" s="272"/>
      <c r="V369" s="272"/>
      <c r="W369" s="272"/>
      <c r="X369" s="272"/>
      <c r="Y369" s="272"/>
      <c r="Z369" s="272"/>
    </row>
    <row r="370" spans="1:26" ht="15.75" customHeight="1">
      <c r="A370" s="351"/>
      <c r="B370" s="351"/>
      <c r="C370" s="351"/>
      <c r="D370" s="351"/>
      <c r="E370" s="351"/>
      <c r="F370" s="351"/>
      <c r="G370" s="351"/>
      <c r="H370" s="351"/>
      <c r="I370" s="351"/>
      <c r="J370" s="351"/>
      <c r="K370" s="272"/>
      <c r="L370" s="272"/>
      <c r="M370" s="272"/>
      <c r="N370" s="272"/>
      <c r="O370" s="272"/>
      <c r="P370" s="272"/>
      <c r="Q370" s="272"/>
      <c r="R370" s="272"/>
      <c r="S370" s="272"/>
      <c r="T370" s="272"/>
      <c r="U370" s="272"/>
      <c r="V370" s="272"/>
      <c r="W370" s="272"/>
      <c r="X370" s="272"/>
      <c r="Y370" s="272"/>
      <c r="Z370" s="272"/>
    </row>
    <row r="371" spans="1:26" ht="15.75" customHeight="1">
      <c r="A371" s="351"/>
      <c r="B371" s="351"/>
      <c r="C371" s="351"/>
      <c r="D371" s="351"/>
      <c r="E371" s="351"/>
      <c r="F371" s="351"/>
      <c r="G371" s="351"/>
      <c r="H371" s="351"/>
      <c r="I371" s="351"/>
      <c r="J371" s="351"/>
      <c r="K371" s="272"/>
      <c r="L371" s="272"/>
      <c r="M371" s="272"/>
      <c r="N371" s="272"/>
      <c r="O371" s="272"/>
      <c r="P371" s="272"/>
      <c r="Q371" s="272"/>
      <c r="R371" s="272"/>
      <c r="S371" s="272"/>
      <c r="T371" s="272"/>
      <c r="U371" s="272"/>
      <c r="V371" s="272"/>
      <c r="W371" s="272"/>
      <c r="X371" s="272"/>
      <c r="Y371" s="272"/>
      <c r="Z371" s="272"/>
    </row>
    <row r="372" spans="1:26" ht="15.75" customHeight="1">
      <c r="A372" s="351"/>
      <c r="B372" s="351"/>
      <c r="C372" s="351"/>
      <c r="D372" s="351"/>
      <c r="E372" s="351"/>
      <c r="F372" s="351"/>
      <c r="G372" s="351"/>
      <c r="H372" s="351"/>
      <c r="I372" s="351"/>
      <c r="J372" s="351"/>
      <c r="K372" s="272"/>
      <c r="L372" s="272"/>
      <c r="M372" s="272"/>
      <c r="N372" s="272"/>
      <c r="O372" s="272"/>
      <c r="P372" s="272"/>
      <c r="Q372" s="272"/>
      <c r="R372" s="272"/>
      <c r="S372" s="272"/>
      <c r="T372" s="272"/>
      <c r="U372" s="272"/>
      <c r="V372" s="272"/>
      <c r="W372" s="272"/>
      <c r="X372" s="272"/>
      <c r="Y372" s="272"/>
      <c r="Z372" s="272"/>
    </row>
    <row r="373" spans="1:26" ht="15.75" customHeight="1">
      <c r="A373" s="351"/>
      <c r="B373" s="351"/>
      <c r="C373" s="351"/>
      <c r="D373" s="351"/>
      <c r="E373" s="351"/>
      <c r="F373" s="351"/>
      <c r="G373" s="351"/>
      <c r="H373" s="351"/>
      <c r="I373" s="351"/>
      <c r="J373" s="351"/>
      <c r="K373" s="272"/>
      <c r="L373" s="272"/>
      <c r="M373" s="272"/>
      <c r="N373" s="272"/>
      <c r="O373" s="272"/>
      <c r="P373" s="272"/>
      <c r="Q373" s="272"/>
      <c r="R373" s="272"/>
      <c r="S373" s="272"/>
      <c r="T373" s="272"/>
      <c r="U373" s="272"/>
      <c r="V373" s="272"/>
      <c r="W373" s="272"/>
      <c r="X373" s="272"/>
      <c r="Y373" s="272"/>
      <c r="Z373" s="272"/>
    </row>
    <row r="374" spans="1:26" ht="15.75" customHeight="1">
      <c r="A374" s="351"/>
      <c r="B374" s="351"/>
      <c r="C374" s="351"/>
      <c r="D374" s="351"/>
      <c r="E374" s="351"/>
      <c r="F374" s="351"/>
      <c r="G374" s="351"/>
      <c r="H374" s="351"/>
      <c r="I374" s="351"/>
      <c r="J374" s="351"/>
      <c r="K374" s="272"/>
      <c r="L374" s="272"/>
      <c r="M374" s="272"/>
      <c r="N374" s="272"/>
      <c r="O374" s="272"/>
      <c r="P374" s="272"/>
      <c r="Q374" s="272"/>
      <c r="R374" s="272"/>
      <c r="S374" s="272"/>
      <c r="T374" s="272"/>
      <c r="U374" s="272"/>
      <c r="V374" s="272"/>
      <c r="W374" s="272"/>
      <c r="X374" s="272"/>
      <c r="Y374" s="272"/>
      <c r="Z374" s="272"/>
    </row>
    <row r="375" spans="1:26" ht="15.75" customHeight="1">
      <c r="A375" s="351"/>
      <c r="B375" s="351"/>
      <c r="C375" s="351"/>
      <c r="D375" s="351"/>
      <c r="E375" s="351"/>
      <c r="F375" s="351"/>
      <c r="G375" s="351"/>
      <c r="H375" s="351"/>
      <c r="I375" s="351"/>
      <c r="J375" s="351"/>
      <c r="K375" s="272"/>
      <c r="L375" s="272"/>
      <c r="M375" s="272"/>
      <c r="N375" s="272"/>
      <c r="O375" s="272"/>
      <c r="P375" s="272"/>
      <c r="Q375" s="272"/>
      <c r="R375" s="272"/>
      <c r="S375" s="272"/>
      <c r="T375" s="272"/>
      <c r="U375" s="272"/>
      <c r="V375" s="272"/>
      <c r="W375" s="272"/>
      <c r="X375" s="272"/>
      <c r="Y375" s="272"/>
      <c r="Z375" s="272"/>
    </row>
    <row r="376" spans="1:26" ht="15.75" customHeight="1">
      <c r="A376" s="351"/>
      <c r="B376" s="351"/>
      <c r="C376" s="351"/>
      <c r="D376" s="351"/>
      <c r="E376" s="351"/>
      <c r="F376" s="351"/>
      <c r="G376" s="351"/>
      <c r="H376" s="351"/>
      <c r="I376" s="351"/>
      <c r="J376" s="351"/>
      <c r="K376" s="272"/>
      <c r="L376" s="272"/>
      <c r="M376" s="272"/>
      <c r="N376" s="272"/>
      <c r="O376" s="272"/>
      <c r="P376" s="272"/>
      <c r="Q376" s="272"/>
      <c r="R376" s="272"/>
      <c r="S376" s="272"/>
      <c r="T376" s="272"/>
      <c r="U376" s="272"/>
      <c r="V376" s="272"/>
      <c r="W376" s="272"/>
      <c r="X376" s="272"/>
      <c r="Y376" s="272"/>
      <c r="Z376" s="272"/>
    </row>
    <row r="377" spans="1:26" ht="15.75" customHeight="1">
      <c r="A377" s="351"/>
      <c r="B377" s="351"/>
      <c r="C377" s="351"/>
      <c r="D377" s="351"/>
      <c r="E377" s="351"/>
      <c r="F377" s="351"/>
      <c r="G377" s="351"/>
      <c r="H377" s="351"/>
      <c r="I377" s="351"/>
      <c r="J377" s="351"/>
      <c r="K377" s="272"/>
      <c r="L377" s="272"/>
      <c r="M377" s="272"/>
      <c r="N377" s="272"/>
      <c r="O377" s="272"/>
      <c r="P377" s="272"/>
      <c r="Q377" s="272"/>
      <c r="R377" s="272"/>
      <c r="S377" s="272"/>
      <c r="T377" s="272"/>
      <c r="U377" s="272"/>
      <c r="V377" s="272"/>
      <c r="W377" s="272"/>
      <c r="X377" s="272"/>
      <c r="Y377" s="272"/>
      <c r="Z377" s="272"/>
    </row>
    <row r="378" spans="1:26" ht="15.75" customHeight="1">
      <c r="A378" s="351"/>
      <c r="B378" s="351"/>
      <c r="C378" s="351"/>
      <c r="D378" s="351"/>
      <c r="E378" s="351"/>
      <c r="F378" s="351"/>
      <c r="G378" s="351"/>
      <c r="H378" s="351"/>
      <c r="I378" s="351"/>
      <c r="J378" s="351"/>
      <c r="K378" s="272"/>
      <c r="L378" s="272"/>
      <c r="M378" s="272"/>
      <c r="N378" s="272"/>
      <c r="O378" s="272"/>
      <c r="P378" s="272"/>
      <c r="Q378" s="272"/>
      <c r="R378" s="272"/>
      <c r="S378" s="272"/>
      <c r="T378" s="272"/>
      <c r="U378" s="272"/>
      <c r="V378" s="272"/>
      <c r="W378" s="272"/>
      <c r="X378" s="272"/>
      <c r="Y378" s="272"/>
      <c r="Z378" s="272"/>
    </row>
    <row r="379" spans="1:26" ht="15.75" customHeight="1">
      <c r="A379" s="351"/>
      <c r="B379" s="351"/>
      <c r="C379" s="351"/>
      <c r="D379" s="351"/>
      <c r="E379" s="351"/>
      <c r="F379" s="351"/>
      <c r="G379" s="351"/>
      <c r="H379" s="351"/>
      <c r="I379" s="351"/>
      <c r="J379" s="351"/>
      <c r="K379" s="272"/>
      <c r="L379" s="272"/>
      <c r="M379" s="272"/>
      <c r="N379" s="272"/>
      <c r="O379" s="272"/>
      <c r="P379" s="272"/>
      <c r="Q379" s="272"/>
      <c r="R379" s="272"/>
      <c r="S379" s="272"/>
      <c r="T379" s="272"/>
      <c r="U379" s="272"/>
      <c r="V379" s="272"/>
      <c r="W379" s="272"/>
      <c r="X379" s="272"/>
      <c r="Y379" s="272"/>
      <c r="Z379" s="272"/>
    </row>
    <row r="380" spans="1:26" ht="15.75" customHeight="1">
      <c r="A380" s="351"/>
      <c r="B380" s="351"/>
      <c r="C380" s="351"/>
      <c r="D380" s="351"/>
      <c r="E380" s="351"/>
      <c r="F380" s="351"/>
      <c r="G380" s="351"/>
      <c r="H380" s="351"/>
      <c r="I380" s="351"/>
      <c r="J380" s="351"/>
      <c r="K380" s="272"/>
      <c r="L380" s="272"/>
      <c r="M380" s="272"/>
      <c r="N380" s="272"/>
      <c r="O380" s="272"/>
      <c r="P380" s="272"/>
      <c r="Q380" s="272"/>
      <c r="R380" s="272"/>
      <c r="S380" s="272"/>
      <c r="T380" s="272"/>
      <c r="U380" s="272"/>
      <c r="V380" s="272"/>
      <c r="W380" s="272"/>
      <c r="X380" s="272"/>
      <c r="Y380" s="272"/>
      <c r="Z380" s="272"/>
    </row>
    <row r="381" spans="1:26" ht="15.75" customHeight="1">
      <c r="A381" s="351"/>
      <c r="B381" s="351"/>
      <c r="C381" s="351"/>
      <c r="D381" s="351"/>
      <c r="E381" s="351"/>
      <c r="F381" s="351"/>
      <c r="G381" s="351"/>
      <c r="H381" s="351"/>
      <c r="I381" s="351"/>
      <c r="J381" s="351"/>
      <c r="K381" s="272"/>
      <c r="L381" s="272"/>
      <c r="M381" s="272"/>
      <c r="N381" s="272"/>
      <c r="O381" s="272"/>
      <c r="P381" s="272"/>
      <c r="Q381" s="272"/>
      <c r="R381" s="272"/>
      <c r="S381" s="272"/>
      <c r="T381" s="272"/>
      <c r="U381" s="272"/>
      <c r="V381" s="272"/>
      <c r="W381" s="272"/>
      <c r="X381" s="272"/>
      <c r="Y381" s="272"/>
      <c r="Z381" s="272"/>
    </row>
    <row r="382" spans="1:26" ht="15.75" customHeight="1">
      <c r="A382" s="351"/>
      <c r="B382" s="351"/>
      <c r="C382" s="351"/>
      <c r="D382" s="351"/>
      <c r="E382" s="351"/>
      <c r="F382" s="351"/>
      <c r="G382" s="351"/>
      <c r="H382" s="351"/>
      <c r="I382" s="351"/>
      <c r="J382" s="351"/>
      <c r="K382" s="272"/>
      <c r="L382" s="272"/>
      <c r="M382" s="272"/>
      <c r="N382" s="272"/>
      <c r="O382" s="272"/>
      <c r="P382" s="272"/>
      <c r="Q382" s="272"/>
      <c r="R382" s="272"/>
      <c r="S382" s="272"/>
      <c r="T382" s="272"/>
      <c r="U382" s="272"/>
      <c r="V382" s="272"/>
      <c r="W382" s="272"/>
      <c r="X382" s="272"/>
      <c r="Y382" s="272"/>
      <c r="Z382" s="272"/>
    </row>
    <row r="383" spans="1:26" ht="15.75" customHeight="1">
      <c r="A383" s="351"/>
      <c r="B383" s="351"/>
      <c r="C383" s="351"/>
      <c r="D383" s="351"/>
      <c r="E383" s="351"/>
      <c r="F383" s="351"/>
      <c r="G383" s="351"/>
      <c r="H383" s="351"/>
      <c r="I383" s="351"/>
      <c r="J383" s="351"/>
      <c r="K383" s="272"/>
      <c r="L383" s="272"/>
      <c r="M383" s="272"/>
      <c r="N383" s="272"/>
      <c r="O383" s="272"/>
      <c r="P383" s="272"/>
      <c r="Q383" s="272"/>
      <c r="R383" s="272"/>
      <c r="S383" s="272"/>
      <c r="T383" s="272"/>
      <c r="U383" s="272"/>
      <c r="V383" s="272"/>
      <c r="W383" s="272"/>
      <c r="X383" s="272"/>
      <c r="Y383" s="272"/>
      <c r="Z383" s="272"/>
    </row>
    <row r="384" spans="1:26" ht="15.75" customHeight="1">
      <c r="A384" s="351"/>
      <c r="B384" s="351"/>
      <c r="C384" s="351"/>
      <c r="D384" s="351"/>
      <c r="E384" s="351"/>
      <c r="F384" s="351"/>
      <c r="G384" s="351"/>
      <c r="H384" s="351"/>
      <c r="I384" s="351"/>
      <c r="J384" s="351"/>
      <c r="K384" s="272"/>
      <c r="L384" s="272"/>
      <c r="M384" s="272"/>
      <c r="N384" s="272"/>
      <c r="O384" s="272"/>
      <c r="P384" s="272"/>
      <c r="Q384" s="272"/>
      <c r="R384" s="272"/>
      <c r="S384" s="272"/>
      <c r="T384" s="272"/>
      <c r="U384" s="272"/>
      <c r="V384" s="272"/>
      <c r="W384" s="272"/>
      <c r="X384" s="272"/>
      <c r="Y384" s="272"/>
      <c r="Z384" s="272"/>
    </row>
    <row r="385" spans="1:26" ht="15.75" customHeight="1">
      <c r="A385" s="351"/>
      <c r="B385" s="351"/>
      <c r="C385" s="351"/>
      <c r="D385" s="351"/>
      <c r="E385" s="351"/>
      <c r="F385" s="351"/>
      <c r="G385" s="351"/>
      <c r="H385" s="351"/>
      <c r="I385" s="351"/>
      <c r="J385" s="351"/>
      <c r="K385" s="272"/>
      <c r="L385" s="272"/>
      <c r="M385" s="272"/>
      <c r="N385" s="272"/>
      <c r="O385" s="272"/>
      <c r="P385" s="272"/>
      <c r="Q385" s="272"/>
      <c r="R385" s="272"/>
      <c r="S385" s="272"/>
      <c r="T385" s="272"/>
      <c r="U385" s="272"/>
      <c r="V385" s="272"/>
      <c r="W385" s="272"/>
      <c r="X385" s="272"/>
      <c r="Y385" s="272"/>
      <c r="Z385" s="272"/>
    </row>
    <row r="386" spans="1:26" ht="15.75" customHeight="1">
      <c r="A386" s="351"/>
      <c r="B386" s="351"/>
      <c r="C386" s="351"/>
      <c r="D386" s="351"/>
      <c r="E386" s="351"/>
      <c r="F386" s="351"/>
      <c r="G386" s="351"/>
      <c r="H386" s="351"/>
      <c r="I386" s="351"/>
      <c r="J386" s="351"/>
      <c r="K386" s="272"/>
      <c r="L386" s="272"/>
      <c r="M386" s="272"/>
      <c r="N386" s="272"/>
      <c r="O386" s="272"/>
      <c r="P386" s="272"/>
      <c r="Q386" s="272"/>
      <c r="R386" s="272"/>
      <c r="S386" s="272"/>
      <c r="T386" s="272"/>
      <c r="U386" s="272"/>
      <c r="V386" s="272"/>
      <c r="W386" s="272"/>
      <c r="X386" s="272"/>
      <c r="Y386" s="272"/>
      <c r="Z386" s="272"/>
    </row>
    <row r="387" spans="1:26" ht="15.75" customHeight="1">
      <c r="A387" s="351"/>
      <c r="B387" s="351"/>
      <c r="C387" s="351"/>
      <c r="D387" s="351"/>
      <c r="E387" s="351"/>
      <c r="F387" s="351"/>
      <c r="G387" s="351"/>
      <c r="H387" s="351"/>
      <c r="I387" s="351"/>
      <c r="J387" s="351"/>
      <c r="K387" s="272"/>
      <c r="L387" s="272"/>
      <c r="M387" s="272"/>
      <c r="N387" s="272"/>
      <c r="O387" s="272"/>
      <c r="P387" s="272"/>
      <c r="Q387" s="272"/>
      <c r="R387" s="272"/>
      <c r="S387" s="272"/>
      <c r="T387" s="272"/>
      <c r="U387" s="272"/>
      <c r="V387" s="272"/>
      <c r="W387" s="272"/>
      <c r="X387" s="272"/>
      <c r="Y387" s="272"/>
      <c r="Z387" s="272"/>
    </row>
    <row r="388" spans="1:26" ht="15.75" customHeight="1">
      <c r="A388" s="351"/>
      <c r="B388" s="351"/>
      <c r="C388" s="351"/>
      <c r="D388" s="351"/>
      <c r="E388" s="351"/>
      <c r="F388" s="351"/>
      <c r="G388" s="351"/>
      <c r="H388" s="351"/>
      <c r="I388" s="351"/>
      <c r="J388" s="351"/>
      <c r="K388" s="272"/>
      <c r="L388" s="272"/>
      <c r="M388" s="272"/>
      <c r="N388" s="272"/>
      <c r="O388" s="272"/>
      <c r="P388" s="272"/>
      <c r="Q388" s="272"/>
      <c r="R388" s="272"/>
      <c r="S388" s="272"/>
      <c r="T388" s="272"/>
      <c r="U388" s="272"/>
      <c r="V388" s="272"/>
      <c r="W388" s="272"/>
      <c r="X388" s="272"/>
      <c r="Y388" s="272"/>
      <c r="Z388" s="272"/>
    </row>
    <row r="389" spans="1:26" ht="15.75" customHeight="1">
      <c r="A389" s="351"/>
      <c r="B389" s="351"/>
      <c r="C389" s="351"/>
      <c r="D389" s="351"/>
      <c r="E389" s="351"/>
      <c r="F389" s="351"/>
      <c r="G389" s="351"/>
      <c r="H389" s="351"/>
      <c r="I389" s="351"/>
      <c r="J389" s="351"/>
      <c r="K389" s="272"/>
      <c r="L389" s="272"/>
      <c r="M389" s="272"/>
      <c r="N389" s="272"/>
      <c r="O389" s="272"/>
      <c r="P389" s="272"/>
      <c r="Q389" s="272"/>
      <c r="R389" s="272"/>
      <c r="S389" s="272"/>
      <c r="T389" s="272"/>
      <c r="U389" s="272"/>
      <c r="V389" s="272"/>
      <c r="W389" s="272"/>
      <c r="X389" s="272"/>
      <c r="Y389" s="272"/>
      <c r="Z389" s="272"/>
    </row>
    <row r="390" spans="1:26" ht="15.75" customHeight="1">
      <c r="A390" s="351"/>
      <c r="B390" s="351"/>
      <c r="C390" s="351"/>
      <c r="D390" s="351"/>
      <c r="E390" s="351"/>
      <c r="F390" s="351"/>
      <c r="G390" s="351"/>
      <c r="H390" s="351"/>
      <c r="I390" s="351"/>
      <c r="J390" s="351"/>
      <c r="K390" s="272"/>
      <c r="L390" s="272"/>
      <c r="M390" s="272"/>
      <c r="N390" s="272"/>
      <c r="O390" s="272"/>
      <c r="P390" s="272"/>
      <c r="Q390" s="272"/>
      <c r="R390" s="272"/>
      <c r="S390" s="272"/>
      <c r="T390" s="272"/>
      <c r="U390" s="272"/>
      <c r="V390" s="272"/>
      <c r="W390" s="272"/>
      <c r="X390" s="272"/>
      <c r="Y390" s="272"/>
      <c r="Z390" s="272"/>
    </row>
    <row r="391" spans="1:26" ht="15.75" customHeight="1">
      <c r="A391" s="351"/>
      <c r="B391" s="351"/>
      <c r="C391" s="351"/>
      <c r="D391" s="351"/>
      <c r="E391" s="351"/>
      <c r="F391" s="351"/>
      <c r="G391" s="351"/>
      <c r="H391" s="351"/>
      <c r="I391" s="351"/>
      <c r="J391" s="351"/>
      <c r="K391" s="272"/>
      <c r="L391" s="272"/>
      <c r="M391" s="272"/>
      <c r="N391" s="272"/>
      <c r="O391" s="272"/>
      <c r="P391" s="272"/>
      <c r="Q391" s="272"/>
      <c r="R391" s="272"/>
      <c r="S391" s="272"/>
      <c r="T391" s="272"/>
      <c r="U391" s="272"/>
      <c r="V391" s="272"/>
      <c r="W391" s="272"/>
      <c r="X391" s="272"/>
      <c r="Y391" s="272"/>
      <c r="Z391" s="272"/>
    </row>
    <row r="392" spans="1:26" ht="15.75" customHeight="1">
      <c r="A392" s="351"/>
      <c r="B392" s="351"/>
      <c r="C392" s="351"/>
      <c r="D392" s="351"/>
      <c r="E392" s="351"/>
      <c r="F392" s="351"/>
      <c r="G392" s="351"/>
      <c r="H392" s="351"/>
      <c r="I392" s="351"/>
      <c r="J392" s="351"/>
      <c r="K392" s="272"/>
      <c r="L392" s="272"/>
      <c r="M392" s="272"/>
      <c r="N392" s="272"/>
      <c r="O392" s="272"/>
      <c r="P392" s="272"/>
      <c r="Q392" s="272"/>
      <c r="R392" s="272"/>
      <c r="S392" s="272"/>
      <c r="T392" s="272"/>
      <c r="U392" s="272"/>
      <c r="V392" s="272"/>
      <c r="W392" s="272"/>
      <c r="X392" s="272"/>
      <c r="Y392" s="272"/>
      <c r="Z392" s="272"/>
    </row>
    <row r="393" spans="1:26" ht="15.75" customHeight="1">
      <c r="A393" s="351"/>
      <c r="B393" s="351"/>
      <c r="C393" s="351"/>
      <c r="D393" s="351"/>
      <c r="E393" s="351"/>
      <c r="F393" s="351"/>
      <c r="G393" s="351"/>
      <c r="H393" s="351"/>
      <c r="I393" s="351"/>
      <c r="J393" s="351"/>
      <c r="K393" s="272"/>
      <c r="L393" s="272"/>
      <c r="M393" s="272"/>
      <c r="N393" s="272"/>
      <c r="O393" s="272"/>
      <c r="P393" s="272"/>
      <c r="Q393" s="272"/>
      <c r="R393" s="272"/>
      <c r="S393" s="272"/>
      <c r="T393" s="272"/>
      <c r="U393" s="272"/>
      <c r="V393" s="272"/>
      <c r="W393" s="272"/>
      <c r="X393" s="272"/>
      <c r="Y393" s="272"/>
      <c r="Z393" s="272"/>
    </row>
    <row r="394" spans="1:26" ht="15.75" customHeight="1">
      <c r="A394" s="351"/>
      <c r="B394" s="351"/>
      <c r="C394" s="351"/>
      <c r="D394" s="351"/>
      <c r="E394" s="351"/>
      <c r="F394" s="351"/>
      <c r="G394" s="351"/>
      <c r="H394" s="351"/>
      <c r="I394" s="351"/>
      <c r="J394" s="351"/>
      <c r="K394" s="272"/>
      <c r="L394" s="272"/>
      <c r="M394" s="272"/>
      <c r="N394" s="272"/>
      <c r="O394" s="272"/>
      <c r="P394" s="272"/>
      <c r="Q394" s="272"/>
      <c r="R394" s="272"/>
      <c r="S394" s="272"/>
      <c r="T394" s="272"/>
      <c r="U394" s="272"/>
      <c r="V394" s="272"/>
      <c r="W394" s="272"/>
      <c r="X394" s="272"/>
      <c r="Y394" s="272"/>
      <c r="Z394" s="272"/>
    </row>
    <row r="395" spans="1:26" ht="15.75" customHeight="1">
      <c r="A395" s="351"/>
      <c r="B395" s="351"/>
      <c r="C395" s="351"/>
      <c r="D395" s="351"/>
      <c r="E395" s="351"/>
      <c r="F395" s="351"/>
      <c r="G395" s="351"/>
      <c r="H395" s="351"/>
      <c r="I395" s="351"/>
      <c r="J395" s="351"/>
      <c r="K395" s="272"/>
      <c r="L395" s="272"/>
      <c r="M395" s="272"/>
      <c r="N395" s="272"/>
      <c r="O395" s="272"/>
      <c r="P395" s="272"/>
      <c r="Q395" s="272"/>
      <c r="R395" s="272"/>
      <c r="S395" s="272"/>
      <c r="T395" s="272"/>
      <c r="U395" s="272"/>
      <c r="V395" s="272"/>
      <c r="W395" s="272"/>
      <c r="X395" s="272"/>
      <c r="Y395" s="272"/>
      <c r="Z395" s="272"/>
    </row>
    <row r="396" spans="1:26" ht="15.75" customHeight="1">
      <c r="A396" s="351"/>
      <c r="B396" s="351"/>
      <c r="C396" s="351"/>
      <c r="D396" s="351"/>
      <c r="E396" s="351"/>
      <c r="F396" s="351"/>
      <c r="G396" s="351"/>
      <c r="H396" s="351"/>
      <c r="I396" s="351"/>
      <c r="J396" s="351"/>
      <c r="K396" s="272"/>
      <c r="L396" s="272"/>
      <c r="M396" s="272"/>
      <c r="N396" s="272"/>
      <c r="O396" s="272"/>
      <c r="P396" s="272"/>
      <c r="Q396" s="272"/>
      <c r="R396" s="272"/>
      <c r="S396" s="272"/>
      <c r="T396" s="272"/>
      <c r="U396" s="272"/>
      <c r="V396" s="272"/>
      <c r="W396" s="272"/>
      <c r="X396" s="272"/>
      <c r="Y396" s="272"/>
      <c r="Z396" s="272"/>
    </row>
    <row r="397" spans="1:26" ht="15.75" customHeight="1">
      <c r="A397" s="351"/>
      <c r="B397" s="351"/>
      <c r="C397" s="351"/>
      <c r="D397" s="351"/>
      <c r="E397" s="351"/>
      <c r="F397" s="351"/>
      <c r="G397" s="351"/>
      <c r="H397" s="351"/>
      <c r="I397" s="351"/>
      <c r="J397" s="351"/>
      <c r="K397" s="272"/>
      <c r="L397" s="272"/>
      <c r="M397" s="272"/>
      <c r="N397" s="272"/>
      <c r="O397" s="272"/>
      <c r="P397" s="272"/>
      <c r="Q397" s="272"/>
      <c r="R397" s="272"/>
      <c r="S397" s="272"/>
      <c r="T397" s="272"/>
      <c r="U397" s="272"/>
      <c r="V397" s="272"/>
      <c r="W397" s="272"/>
      <c r="X397" s="272"/>
      <c r="Y397" s="272"/>
      <c r="Z397" s="272"/>
    </row>
    <row r="398" spans="1:26" ht="15.75" customHeight="1">
      <c r="A398" s="351"/>
      <c r="B398" s="351"/>
      <c r="C398" s="351"/>
      <c r="D398" s="351"/>
      <c r="E398" s="351"/>
      <c r="F398" s="351"/>
      <c r="G398" s="351"/>
      <c r="H398" s="351"/>
      <c r="I398" s="351"/>
      <c r="J398" s="351"/>
      <c r="K398" s="272"/>
      <c r="L398" s="272"/>
      <c r="M398" s="272"/>
      <c r="N398" s="272"/>
      <c r="O398" s="272"/>
      <c r="P398" s="272"/>
      <c r="Q398" s="272"/>
      <c r="R398" s="272"/>
      <c r="S398" s="272"/>
      <c r="T398" s="272"/>
      <c r="U398" s="272"/>
      <c r="V398" s="272"/>
      <c r="W398" s="272"/>
      <c r="X398" s="272"/>
      <c r="Y398" s="272"/>
      <c r="Z398" s="272"/>
    </row>
    <row r="399" spans="1:26" ht="15.75" customHeight="1">
      <c r="A399" s="351"/>
      <c r="B399" s="351"/>
      <c r="C399" s="351"/>
      <c r="D399" s="351"/>
      <c r="E399" s="351"/>
      <c r="F399" s="351"/>
      <c r="G399" s="351"/>
      <c r="H399" s="351"/>
      <c r="I399" s="351"/>
      <c r="J399" s="351"/>
      <c r="K399" s="272"/>
      <c r="L399" s="272"/>
      <c r="M399" s="272"/>
      <c r="N399" s="272"/>
      <c r="O399" s="272"/>
      <c r="P399" s="272"/>
      <c r="Q399" s="272"/>
      <c r="R399" s="272"/>
      <c r="S399" s="272"/>
      <c r="T399" s="272"/>
      <c r="U399" s="272"/>
      <c r="V399" s="272"/>
      <c r="W399" s="272"/>
      <c r="X399" s="272"/>
      <c r="Y399" s="272"/>
      <c r="Z399" s="272"/>
    </row>
    <row r="400" spans="1:26" ht="15.75" customHeight="1">
      <c r="A400" s="351"/>
      <c r="B400" s="351"/>
      <c r="C400" s="351"/>
      <c r="D400" s="351"/>
      <c r="E400" s="351"/>
      <c r="F400" s="351"/>
      <c r="G400" s="351"/>
      <c r="H400" s="351"/>
      <c r="I400" s="351"/>
      <c r="J400" s="351"/>
      <c r="K400" s="272"/>
      <c r="L400" s="272"/>
      <c r="M400" s="272"/>
      <c r="N400" s="272"/>
      <c r="O400" s="272"/>
      <c r="P400" s="272"/>
      <c r="Q400" s="272"/>
      <c r="R400" s="272"/>
      <c r="S400" s="272"/>
      <c r="T400" s="272"/>
      <c r="U400" s="272"/>
      <c r="V400" s="272"/>
      <c r="W400" s="272"/>
      <c r="X400" s="272"/>
      <c r="Y400" s="272"/>
      <c r="Z400" s="272"/>
    </row>
    <row r="401" spans="1:26" ht="15.75" customHeight="1">
      <c r="A401" s="351"/>
      <c r="B401" s="351"/>
      <c r="C401" s="351"/>
      <c r="D401" s="351"/>
      <c r="E401" s="351"/>
      <c r="F401" s="351"/>
      <c r="G401" s="351"/>
      <c r="H401" s="351"/>
      <c r="I401" s="351"/>
      <c r="J401" s="351"/>
      <c r="K401" s="272"/>
      <c r="L401" s="272"/>
      <c r="M401" s="272"/>
      <c r="N401" s="272"/>
      <c r="O401" s="272"/>
      <c r="P401" s="272"/>
      <c r="Q401" s="272"/>
      <c r="R401" s="272"/>
      <c r="S401" s="272"/>
      <c r="T401" s="272"/>
      <c r="U401" s="272"/>
      <c r="V401" s="272"/>
      <c r="W401" s="272"/>
      <c r="X401" s="272"/>
      <c r="Y401" s="272"/>
      <c r="Z401" s="272"/>
    </row>
    <row r="402" spans="1:26" ht="15.75" customHeight="1">
      <c r="A402" s="351"/>
      <c r="B402" s="351"/>
      <c r="C402" s="351"/>
      <c r="D402" s="351"/>
      <c r="E402" s="351"/>
      <c r="F402" s="351"/>
      <c r="G402" s="351"/>
      <c r="H402" s="351"/>
      <c r="I402" s="351"/>
      <c r="J402" s="351"/>
      <c r="K402" s="272"/>
      <c r="L402" s="272"/>
      <c r="M402" s="272"/>
      <c r="N402" s="272"/>
      <c r="O402" s="272"/>
      <c r="P402" s="272"/>
      <c r="Q402" s="272"/>
      <c r="R402" s="272"/>
      <c r="S402" s="272"/>
      <c r="T402" s="272"/>
      <c r="U402" s="272"/>
      <c r="V402" s="272"/>
      <c r="W402" s="272"/>
      <c r="X402" s="272"/>
      <c r="Y402" s="272"/>
      <c r="Z402" s="272"/>
    </row>
    <row r="403" spans="1:26" ht="15.75" customHeight="1">
      <c r="A403" s="351"/>
      <c r="B403" s="351"/>
      <c r="C403" s="351"/>
      <c r="D403" s="351"/>
      <c r="E403" s="351"/>
      <c r="F403" s="351"/>
      <c r="G403" s="351"/>
      <c r="H403" s="351"/>
      <c r="I403" s="351"/>
      <c r="J403" s="351"/>
      <c r="K403" s="272"/>
      <c r="L403" s="272"/>
      <c r="M403" s="272"/>
      <c r="N403" s="272"/>
      <c r="O403" s="272"/>
      <c r="P403" s="272"/>
      <c r="Q403" s="272"/>
      <c r="R403" s="272"/>
      <c r="S403" s="272"/>
      <c r="T403" s="272"/>
      <c r="U403" s="272"/>
      <c r="V403" s="272"/>
      <c r="W403" s="272"/>
      <c r="X403" s="272"/>
      <c r="Y403" s="272"/>
      <c r="Z403" s="272"/>
    </row>
    <row r="404" spans="1:26" ht="15.75" customHeight="1">
      <c r="A404" s="351"/>
      <c r="B404" s="351"/>
      <c r="C404" s="351"/>
      <c r="D404" s="351"/>
      <c r="E404" s="351"/>
      <c r="F404" s="351"/>
      <c r="G404" s="351"/>
      <c r="H404" s="351"/>
      <c r="I404" s="351"/>
      <c r="J404" s="351"/>
      <c r="K404" s="272"/>
      <c r="L404" s="272"/>
      <c r="M404" s="272"/>
      <c r="N404" s="272"/>
      <c r="O404" s="272"/>
      <c r="P404" s="272"/>
      <c r="Q404" s="272"/>
      <c r="R404" s="272"/>
      <c r="S404" s="272"/>
      <c r="T404" s="272"/>
      <c r="U404" s="272"/>
      <c r="V404" s="272"/>
      <c r="W404" s="272"/>
      <c r="X404" s="272"/>
      <c r="Y404" s="272"/>
      <c r="Z404" s="272"/>
    </row>
    <row r="405" spans="1:26" ht="15.75" customHeight="1">
      <c r="A405" s="351"/>
      <c r="B405" s="351"/>
      <c r="C405" s="351"/>
      <c r="D405" s="351"/>
      <c r="E405" s="351"/>
      <c r="F405" s="351"/>
      <c r="G405" s="351"/>
      <c r="H405" s="351"/>
      <c r="I405" s="351"/>
      <c r="J405" s="351"/>
      <c r="K405" s="272"/>
      <c r="L405" s="272"/>
      <c r="M405" s="272"/>
      <c r="N405" s="272"/>
      <c r="O405" s="272"/>
      <c r="P405" s="272"/>
      <c r="Q405" s="272"/>
      <c r="R405" s="272"/>
      <c r="S405" s="272"/>
      <c r="T405" s="272"/>
      <c r="U405" s="272"/>
      <c r="V405" s="272"/>
      <c r="W405" s="272"/>
      <c r="X405" s="272"/>
      <c r="Y405" s="272"/>
      <c r="Z405" s="272"/>
    </row>
    <row r="406" spans="1:26" ht="15.75" customHeight="1">
      <c r="A406" s="351"/>
      <c r="B406" s="351"/>
      <c r="C406" s="351"/>
      <c r="D406" s="351"/>
      <c r="E406" s="351"/>
      <c r="F406" s="351"/>
      <c r="G406" s="351"/>
      <c r="H406" s="351"/>
      <c r="I406" s="351"/>
      <c r="J406" s="351"/>
      <c r="K406" s="272"/>
      <c r="L406" s="272"/>
      <c r="M406" s="272"/>
      <c r="N406" s="272"/>
      <c r="O406" s="272"/>
      <c r="P406" s="272"/>
      <c r="Q406" s="272"/>
      <c r="R406" s="272"/>
      <c r="S406" s="272"/>
      <c r="T406" s="272"/>
      <c r="U406" s="272"/>
      <c r="V406" s="272"/>
      <c r="W406" s="272"/>
      <c r="X406" s="272"/>
      <c r="Y406" s="272"/>
      <c r="Z406" s="272"/>
    </row>
    <row r="407" spans="1:26" ht="15.75" customHeight="1">
      <c r="A407" s="351"/>
      <c r="B407" s="351"/>
      <c r="C407" s="351"/>
      <c r="D407" s="351"/>
      <c r="E407" s="351"/>
      <c r="F407" s="351"/>
      <c r="G407" s="351"/>
      <c r="H407" s="351"/>
      <c r="I407" s="351"/>
      <c r="J407" s="351"/>
      <c r="K407" s="272"/>
      <c r="L407" s="272"/>
      <c r="M407" s="272"/>
      <c r="N407" s="272"/>
      <c r="O407" s="272"/>
      <c r="P407" s="272"/>
      <c r="Q407" s="272"/>
      <c r="R407" s="272"/>
      <c r="S407" s="272"/>
      <c r="T407" s="272"/>
      <c r="U407" s="272"/>
      <c r="V407" s="272"/>
      <c r="W407" s="272"/>
      <c r="X407" s="272"/>
      <c r="Y407" s="272"/>
      <c r="Z407" s="272"/>
    </row>
    <row r="408" spans="1:26" ht="15.75" customHeight="1">
      <c r="A408" s="351"/>
      <c r="B408" s="351"/>
      <c r="C408" s="351"/>
      <c r="D408" s="351"/>
      <c r="E408" s="351"/>
      <c r="F408" s="351"/>
      <c r="G408" s="351"/>
      <c r="H408" s="351"/>
      <c r="I408" s="351"/>
      <c r="J408" s="351"/>
      <c r="K408" s="272"/>
      <c r="L408" s="272"/>
      <c r="M408" s="272"/>
      <c r="N408" s="272"/>
      <c r="O408" s="272"/>
      <c r="P408" s="272"/>
      <c r="Q408" s="272"/>
      <c r="R408" s="272"/>
      <c r="S408" s="272"/>
      <c r="T408" s="272"/>
      <c r="U408" s="272"/>
      <c r="V408" s="272"/>
      <c r="W408" s="272"/>
      <c r="X408" s="272"/>
      <c r="Y408" s="272"/>
      <c r="Z408" s="272"/>
    </row>
    <row r="409" spans="1:26" ht="15.75" customHeight="1">
      <c r="A409" s="351"/>
      <c r="B409" s="351"/>
      <c r="C409" s="351"/>
      <c r="D409" s="351"/>
      <c r="E409" s="351"/>
      <c r="F409" s="351"/>
      <c r="G409" s="351"/>
      <c r="H409" s="351"/>
      <c r="I409" s="351"/>
      <c r="J409" s="351"/>
      <c r="K409" s="272"/>
      <c r="L409" s="272"/>
      <c r="M409" s="272"/>
      <c r="N409" s="272"/>
      <c r="O409" s="272"/>
      <c r="P409" s="272"/>
      <c r="Q409" s="272"/>
      <c r="R409" s="272"/>
      <c r="S409" s="272"/>
      <c r="T409" s="272"/>
      <c r="U409" s="272"/>
      <c r="V409" s="272"/>
      <c r="W409" s="272"/>
      <c r="X409" s="272"/>
      <c r="Y409" s="272"/>
      <c r="Z409" s="272"/>
    </row>
    <row r="410" spans="1:26" ht="15.75" customHeight="1">
      <c r="A410" s="351"/>
      <c r="B410" s="351"/>
      <c r="C410" s="351"/>
      <c r="D410" s="351"/>
      <c r="E410" s="351"/>
      <c r="F410" s="351"/>
      <c r="G410" s="351"/>
      <c r="H410" s="351"/>
      <c r="I410" s="351"/>
      <c r="J410" s="351"/>
      <c r="K410" s="272"/>
      <c r="L410" s="272"/>
      <c r="M410" s="272"/>
      <c r="N410" s="272"/>
      <c r="O410" s="272"/>
      <c r="P410" s="272"/>
      <c r="Q410" s="272"/>
      <c r="R410" s="272"/>
      <c r="S410" s="272"/>
      <c r="T410" s="272"/>
      <c r="U410" s="272"/>
      <c r="V410" s="272"/>
      <c r="W410" s="272"/>
      <c r="X410" s="272"/>
      <c r="Y410" s="272"/>
      <c r="Z410" s="272"/>
    </row>
    <row r="411" spans="1:26" ht="15.75" customHeight="1">
      <c r="A411" s="351"/>
      <c r="B411" s="351"/>
      <c r="C411" s="351"/>
      <c r="D411" s="351"/>
      <c r="E411" s="351"/>
      <c r="F411" s="351"/>
      <c r="G411" s="351"/>
      <c r="H411" s="351"/>
      <c r="I411" s="351"/>
      <c r="J411" s="351"/>
      <c r="K411" s="272"/>
      <c r="L411" s="272"/>
      <c r="M411" s="272"/>
      <c r="N411" s="272"/>
      <c r="O411" s="272"/>
      <c r="P411" s="272"/>
      <c r="Q411" s="272"/>
      <c r="R411" s="272"/>
      <c r="S411" s="272"/>
      <c r="T411" s="272"/>
      <c r="U411" s="272"/>
      <c r="V411" s="272"/>
      <c r="W411" s="272"/>
      <c r="X411" s="272"/>
      <c r="Y411" s="272"/>
      <c r="Z411" s="272"/>
    </row>
    <row r="412" spans="1:26" ht="15.75" customHeight="1">
      <c r="A412" s="351"/>
      <c r="B412" s="351"/>
      <c r="C412" s="351"/>
      <c r="D412" s="351"/>
      <c r="E412" s="351"/>
      <c r="F412" s="351"/>
      <c r="G412" s="351"/>
      <c r="H412" s="351"/>
      <c r="I412" s="351"/>
      <c r="J412" s="351"/>
      <c r="K412" s="272"/>
      <c r="L412" s="272"/>
      <c r="M412" s="272"/>
      <c r="N412" s="272"/>
      <c r="O412" s="272"/>
      <c r="P412" s="272"/>
      <c r="Q412" s="272"/>
      <c r="R412" s="272"/>
      <c r="S412" s="272"/>
      <c r="T412" s="272"/>
      <c r="U412" s="272"/>
      <c r="V412" s="272"/>
      <c r="W412" s="272"/>
      <c r="X412" s="272"/>
      <c r="Y412" s="272"/>
      <c r="Z412" s="272"/>
    </row>
    <row r="413" spans="1:26" ht="15.75" customHeight="1">
      <c r="A413" s="351"/>
      <c r="B413" s="351"/>
      <c r="C413" s="351"/>
      <c r="D413" s="351"/>
      <c r="E413" s="351"/>
      <c r="F413" s="351"/>
      <c r="G413" s="351"/>
      <c r="H413" s="351"/>
      <c r="I413" s="351"/>
      <c r="J413" s="351"/>
      <c r="K413" s="272"/>
      <c r="L413" s="272"/>
      <c r="M413" s="272"/>
      <c r="N413" s="272"/>
      <c r="O413" s="272"/>
      <c r="P413" s="272"/>
      <c r="Q413" s="272"/>
      <c r="R413" s="272"/>
      <c r="S413" s="272"/>
      <c r="T413" s="272"/>
      <c r="U413" s="272"/>
      <c r="V413" s="272"/>
      <c r="W413" s="272"/>
      <c r="X413" s="272"/>
      <c r="Y413" s="272"/>
      <c r="Z413" s="272"/>
    </row>
    <row r="414" spans="1:26" ht="15.75" customHeight="1">
      <c r="A414" s="351"/>
      <c r="B414" s="351"/>
      <c r="C414" s="351"/>
      <c r="D414" s="351"/>
      <c r="E414" s="351"/>
      <c r="F414" s="351"/>
      <c r="G414" s="351"/>
      <c r="H414" s="351"/>
      <c r="I414" s="351"/>
      <c r="J414" s="351"/>
      <c r="K414" s="272"/>
      <c r="L414" s="272"/>
      <c r="M414" s="272"/>
      <c r="N414" s="272"/>
      <c r="O414" s="272"/>
      <c r="P414" s="272"/>
      <c r="Q414" s="272"/>
      <c r="R414" s="272"/>
      <c r="S414" s="272"/>
      <c r="T414" s="272"/>
      <c r="U414" s="272"/>
      <c r="V414" s="272"/>
      <c r="W414" s="272"/>
      <c r="X414" s="272"/>
      <c r="Y414" s="272"/>
      <c r="Z414" s="272"/>
    </row>
    <row r="415" spans="1:26" ht="15.75" customHeight="1">
      <c r="A415" s="351"/>
      <c r="B415" s="351"/>
      <c r="C415" s="351"/>
      <c r="D415" s="351"/>
      <c r="E415" s="351"/>
      <c r="F415" s="351"/>
      <c r="G415" s="351"/>
      <c r="H415" s="351"/>
      <c r="I415" s="351"/>
      <c r="J415" s="351"/>
      <c r="K415" s="272"/>
      <c r="L415" s="272"/>
      <c r="M415" s="272"/>
      <c r="N415" s="272"/>
      <c r="O415" s="272"/>
      <c r="P415" s="272"/>
      <c r="Q415" s="272"/>
      <c r="R415" s="272"/>
      <c r="S415" s="272"/>
      <c r="T415" s="272"/>
      <c r="U415" s="272"/>
      <c r="V415" s="272"/>
      <c r="W415" s="272"/>
      <c r="X415" s="272"/>
      <c r="Y415" s="272"/>
      <c r="Z415" s="272"/>
    </row>
    <row r="416" spans="1:26" ht="15.75" customHeight="1">
      <c r="A416" s="351"/>
      <c r="B416" s="351"/>
      <c r="C416" s="351"/>
      <c r="D416" s="351"/>
      <c r="E416" s="351"/>
      <c r="F416" s="351"/>
      <c r="G416" s="351"/>
      <c r="H416" s="351"/>
      <c r="I416" s="351"/>
      <c r="J416" s="351"/>
      <c r="K416" s="272"/>
      <c r="L416" s="272"/>
      <c r="M416" s="272"/>
      <c r="N416" s="272"/>
      <c r="O416" s="272"/>
      <c r="P416" s="272"/>
      <c r="Q416" s="272"/>
      <c r="R416" s="272"/>
      <c r="S416" s="272"/>
      <c r="T416" s="272"/>
      <c r="U416" s="272"/>
      <c r="V416" s="272"/>
      <c r="W416" s="272"/>
      <c r="X416" s="272"/>
      <c r="Y416" s="272"/>
      <c r="Z416" s="272"/>
    </row>
    <row r="417" spans="1:26" ht="15.75" customHeight="1">
      <c r="A417" s="351"/>
      <c r="B417" s="351"/>
      <c r="C417" s="351"/>
      <c r="D417" s="351"/>
      <c r="E417" s="351"/>
      <c r="F417" s="351"/>
      <c r="G417" s="351"/>
      <c r="H417" s="351"/>
      <c r="I417" s="351"/>
      <c r="J417" s="351"/>
      <c r="K417" s="272"/>
      <c r="L417" s="272"/>
      <c r="M417" s="272"/>
      <c r="N417" s="272"/>
      <c r="O417" s="272"/>
      <c r="P417" s="272"/>
      <c r="Q417" s="272"/>
      <c r="R417" s="272"/>
      <c r="S417" s="272"/>
      <c r="T417" s="272"/>
      <c r="U417" s="272"/>
      <c r="V417" s="272"/>
      <c r="W417" s="272"/>
      <c r="X417" s="272"/>
      <c r="Y417" s="272"/>
      <c r="Z417" s="272"/>
    </row>
    <row r="418" spans="1:26" ht="15.75" customHeight="1">
      <c r="A418" s="351"/>
      <c r="B418" s="351"/>
      <c r="C418" s="351"/>
      <c r="D418" s="351"/>
      <c r="E418" s="351"/>
      <c r="F418" s="351"/>
      <c r="G418" s="351"/>
      <c r="H418" s="351"/>
      <c r="I418" s="351"/>
      <c r="J418" s="351"/>
      <c r="K418" s="272"/>
      <c r="L418" s="272"/>
      <c r="M418" s="272"/>
      <c r="N418" s="272"/>
      <c r="O418" s="272"/>
      <c r="P418" s="272"/>
      <c r="Q418" s="272"/>
      <c r="R418" s="272"/>
      <c r="S418" s="272"/>
      <c r="T418" s="272"/>
      <c r="U418" s="272"/>
      <c r="V418" s="272"/>
      <c r="W418" s="272"/>
      <c r="X418" s="272"/>
      <c r="Y418" s="272"/>
      <c r="Z418" s="272"/>
    </row>
    <row r="419" spans="1:26" ht="15.75" customHeight="1">
      <c r="A419" s="351"/>
      <c r="B419" s="351"/>
      <c r="C419" s="351"/>
      <c r="D419" s="351"/>
      <c r="E419" s="351"/>
      <c r="F419" s="351"/>
      <c r="G419" s="351"/>
      <c r="H419" s="351"/>
      <c r="I419" s="351"/>
      <c r="J419" s="351"/>
      <c r="K419" s="272"/>
      <c r="L419" s="272"/>
      <c r="M419" s="272"/>
      <c r="N419" s="272"/>
      <c r="O419" s="272"/>
      <c r="P419" s="272"/>
      <c r="Q419" s="272"/>
      <c r="R419" s="272"/>
      <c r="S419" s="272"/>
      <c r="T419" s="272"/>
      <c r="U419" s="272"/>
      <c r="V419" s="272"/>
      <c r="W419" s="272"/>
      <c r="X419" s="272"/>
      <c r="Y419" s="272"/>
      <c r="Z419" s="272"/>
    </row>
    <row r="420" spans="1:26" ht="15.75" customHeight="1">
      <c r="A420" s="351"/>
      <c r="B420" s="351"/>
      <c r="C420" s="351"/>
      <c r="D420" s="351"/>
      <c r="E420" s="351"/>
      <c r="F420" s="351"/>
      <c r="G420" s="351"/>
      <c r="H420" s="351"/>
      <c r="I420" s="351"/>
      <c r="J420" s="351"/>
      <c r="K420" s="272"/>
      <c r="L420" s="272"/>
      <c r="M420" s="272"/>
      <c r="N420" s="272"/>
      <c r="O420" s="272"/>
      <c r="P420" s="272"/>
      <c r="Q420" s="272"/>
      <c r="R420" s="272"/>
      <c r="S420" s="272"/>
      <c r="T420" s="272"/>
      <c r="U420" s="272"/>
      <c r="V420" s="272"/>
      <c r="W420" s="272"/>
      <c r="X420" s="272"/>
      <c r="Y420" s="272"/>
      <c r="Z420" s="272"/>
    </row>
    <row r="421" spans="1:26" ht="15.75" customHeight="1">
      <c r="A421" s="351"/>
      <c r="B421" s="351"/>
      <c r="C421" s="351"/>
      <c r="D421" s="351"/>
      <c r="E421" s="351"/>
      <c r="F421" s="351"/>
      <c r="G421" s="351"/>
      <c r="H421" s="351"/>
      <c r="I421" s="351"/>
      <c r="J421" s="351"/>
      <c r="K421" s="272"/>
      <c r="L421" s="272"/>
      <c r="M421" s="272"/>
      <c r="N421" s="272"/>
      <c r="O421" s="272"/>
      <c r="P421" s="272"/>
      <c r="Q421" s="272"/>
      <c r="R421" s="272"/>
      <c r="S421" s="272"/>
      <c r="T421" s="272"/>
      <c r="U421" s="272"/>
      <c r="V421" s="272"/>
      <c r="W421" s="272"/>
      <c r="X421" s="272"/>
      <c r="Y421" s="272"/>
      <c r="Z421" s="272"/>
    </row>
    <row r="422" spans="1:26" ht="15.75" customHeight="1">
      <c r="A422" s="351"/>
      <c r="B422" s="351"/>
      <c r="C422" s="351"/>
      <c r="D422" s="351"/>
      <c r="E422" s="351"/>
      <c r="F422" s="351"/>
      <c r="G422" s="351"/>
      <c r="H422" s="351"/>
      <c r="I422" s="351"/>
      <c r="J422" s="351"/>
      <c r="K422" s="272"/>
      <c r="L422" s="272"/>
      <c r="M422" s="272"/>
      <c r="N422" s="272"/>
      <c r="O422" s="272"/>
      <c r="P422" s="272"/>
      <c r="Q422" s="272"/>
      <c r="R422" s="272"/>
      <c r="S422" s="272"/>
      <c r="T422" s="272"/>
      <c r="U422" s="272"/>
      <c r="V422" s="272"/>
      <c r="W422" s="272"/>
      <c r="X422" s="272"/>
      <c r="Y422" s="272"/>
      <c r="Z422" s="272"/>
    </row>
    <row r="423" spans="1:26" ht="15.75" customHeight="1">
      <c r="A423" s="351"/>
      <c r="B423" s="351"/>
      <c r="C423" s="351"/>
      <c r="D423" s="351"/>
      <c r="E423" s="351"/>
      <c r="F423" s="351"/>
      <c r="G423" s="351"/>
      <c r="H423" s="351"/>
      <c r="I423" s="351"/>
      <c r="J423" s="351"/>
      <c r="K423" s="272"/>
      <c r="L423" s="272"/>
      <c r="M423" s="272"/>
      <c r="N423" s="272"/>
      <c r="O423" s="272"/>
      <c r="P423" s="272"/>
      <c r="Q423" s="272"/>
      <c r="R423" s="272"/>
      <c r="S423" s="272"/>
      <c r="T423" s="272"/>
      <c r="U423" s="272"/>
      <c r="V423" s="272"/>
      <c r="W423" s="272"/>
      <c r="X423" s="272"/>
      <c r="Y423" s="272"/>
      <c r="Z423" s="272"/>
    </row>
    <row r="424" spans="1:26" ht="15.75" customHeight="1">
      <c r="A424" s="351"/>
      <c r="B424" s="351"/>
      <c r="C424" s="351"/>
      <c r="D424" s="351"/>
      <c r="E424" s="351"/>
      <c r="F424" s="351"/>
      <c r="G424" s="351"/>
      <c r="H424" s="351"/>
      <c r="I424" s="351"/>
      <c r="J424" s="351"/>
      <c r="K424" s="272"/>
      <c r="L424" s="272"/>
      <c r="M424" s="272"/>
      <c r="N424" s="272"/>
      <c r="O424" s="272"/>
      <c r="P424" s="272"/>
      <c r="Q424" s="272"/>
      <c r="R424" s="272"/>
      <c r="S424" s="272"/>
      <c r="T424" s="272"/>
      <c r="U424" s="272"/>
      <c r="V424" s="272"/>
      <c r="W424" s="272"/>
      <c r="X424" s="272"/>
      <c r="Y424" s="272"/>
      <c r="Z424" s="272"/>
    </row>
    <row r="425" spans="1:26" ht="15.75" customHeight="1">
      <c r="A425" s="351"/>
      <c r="B425" s="351"/>
      <c r="C425" s="351"/>
      <c r="D425" s="351"/>
      <c r="E425" s="351"/>
      <c r="F425" s="351"/>
      <c r="G425" s="351"/>
      <c r="H425" s="351"/>
      <c r="I425" s="351"/>
      <c r="J425" s="351"/>
      <c r="K425" s="272"/>
      <c r="L425" s="272"/>
      <c r="M425" s="272"/>
      <c r="N425" s="272"/>
      <c r="O425" s="272"/>
      <c r="P425" s="272"/>
      <c r="Q425" s="272"/>
      <c r="R425" s="272"/>
      <c r="S425" s="272"/>
      <c r="T425" s="272"/>
      <c r="U425" s="272"/>
      <c r="V425" s="272"/>
      <c r="W425" s="272"/>
      <c r="X425" s="272"/>
      <c r="Y425" s="272"/>
      <c r="Z425" s="272"/>
    </row>
    <row r="426" spans="1:26" ht="15.75" customHeight="1">
      <c r="A426" s="351"/>
      <c r="B426" s="351"/>
      <c r="C426" s="351"/>
      <c r="D426" s="351"/>
      <c r="E426" s="351"/>
      <c r="F426" s="351"/>
      <c r="G426" s="351"/>
      <c r="H426" s="351"/>
      <c r="I426" s="351"/>
      <c r="J426" s="351"/>
      <c r="K426" s="272"/>
      <c r="L426" s="272"/>
      <c r="M426" s="272"/>
      <c r="N426" s="272"/>
      <c r="O426" s="272"/>
      <c r="P426" s="272"/>
      <c r="Q426" s="272"/>
      <c r="R426" s="272"/>
      <c r="S426" s="272"/>
      <c r="T426" s="272"/>
      <c r="U426" s="272"/>
      <c r="V426" s="272"/>
      <c r="W426" s="272"/>
      <c r="X426" s="272"/>
      <c r="Y426" s="272"/>
      <c r="Z426" s="272"/>
    </row>
    <row r="427" spans="1:26" ht="15.75" customHeight="1">
      <c r="A427" s="351"/>
      <c r="B427" s="351"/>
      <c r="C427" s="351"/>
      <c r="D427" s="351"/>
      <c r="E427" s="351"/>
      <c r="F427" s="351"/>
      <c r="G427" s="351"/>
      <c r="H427" s="351"/>
      <c r="I427" s="351"/>
      <c r="J427" s="351"/>
      <c r="K427" s="272"/>
      <c r="L427" s="272"/>
      <c r="M427" s="272"/>
      <c r="N427" s="272"/>
      <c r="O427" s="272"/>
      <c r="P427" s="272"/>
      <c r="Q427" s="272"/>
      <c r="R427" s="272"/>
      <c r="S427" s="272"/>
      <c r="T427" s="272"/>
      <c r="U427" s="272"/>
      <c r="V427" s="272"/>
      <c r="W427" s="272"/>
      <c r="X427" s="272"/>
      <c r="Y427" s="272"/>
      <c r="Z427" s="272"/>
    </row>
    <row r="428" spans="1:26" ht="15.75" customHeight="1">
      <c r="A428" s="351"/>
      <c r="B428" s="351"/>
      <c r="C428" s="351"/>
      <c r="D428" s="351"/>
      <c r="E428" s="351"/>
      <c r="F428" s="351"/>
      <c r="G428" s="351"/>
      <c r="H428" s="351"/>
      <c r="I428" s="351"/>
      <c r="J428" s="351"/>
      <c r="K428" s="272"/>
      <c r="L428" s="272"/>
      <c r="M428" s="272"/>
      <c r="N428" s="272"/>
      <c r="O428" s="272"/>
      <c r="P428" s="272"/>
      <c r="Q428" s="272"/>
      <c r="R428" s="272"/>
      <c r="S428" s="272"/>
      <c r="T428" s="272"/>
      <c r="U428" s="272"/>
      <c r="V428" s="272"/>
      <c r="W428" s="272"/>
      <c r="X428" s="272"/>
      <c r="Y428" s="272"/>
      <c r="Z428" s="272"/>
    </row>
    <row r="429" spans="1:26" ht="15.75" customHeight="1">
      <c r="A429" s="351"/>
      <c r="B429" s="351"/>
      <c r="C429" s="351"/>
      <c r="D429" s="351"/>
      <c r="E429" s="351"/>
      <c r="F429" s="351"/>
      <c r="G429" s="351"/>
      <c r="H429" s="351"/>
      <c r="I429" s="351"/>
      <c r="J429" s="351"/>
      <c r="K429" s="272"/>
      <c r="L429" s="272"/>
      <c r="M429" s="272"/>
      <c r="N429" s="272"/>
      <c r="O429" s="272"/>
      <c r="P429" s="272"/>
      <c r="Q429" s="272"/>
      <c r="R429" s="272"/>
      <c r="S429" s="272"/>
      <c r="T429" s="272"/>
      <c r="U429" s="272"/>
      <c r="V429" s="272"/>
      <c r="W429" s="272"/>
      <c r="X429" s="272"/>
      <c r="Y429" s="272"/>
      <c r="Z429" s="272"/>
    </row>
    <row r="430" spans="1:26" ht="15.75" customHeight="1">
      <c r="A430" s="351"/>
      <c r="B430" s="351"/>
      <c r="C430" s="351"/>
      <c r="D430" s="351"/>
      <c r="E430" s="351"/>
      <c r="F430" s="351"/>
      <c r="G430" s="351"/>
      <c r="H430" s="351"/>
      <c r="I430" s="351"/>
      <c r="J430" s="351"/>
      <c r="K430" s="272"/>
      <c r="L430" s="272"/>
      <c r="M430" s="272"/>
      <c r="N430" s="272"/>
      <c r="O430" s="272"/>
      <c r="P430" s="272"/>
      <c r="Q430" s="272"/>
      <c r="R430" s="272"/>
      <c r="S430" s="272"/>
      <c r="T430" s="272"/>
      <c r="U430" s="272"/>
      <c r="V430" s="272"/>
      <c r="W430" s="272"/>
      <c r="X430" s="272"/>
      <c r="Y430" s="272"/>
      <c r="Z430" s="272"/>
    </row>
    <row r="431" spans="1:26" ht="15.75" customHeight="1">
      <c r="A431" s="351"/>
      <c r="B431" s="351"/>
      <c r="C431" s="351"/>
      <c r="D431" s="351"/>
      <c r="E431" s="351"/>
      <c r="F431" s="351"/>
      <c r="G431" s="351"/>
      <c r="H431" s="351"/>
      <c r="I431" s="351"/>
      <c r="J431" s="351"/>
      <c r="K431" s="272"/>
      <c r="L431" s="272"/>
      <c r="M431" s="272"/>
      <c r="N431" s="272"/>
      <c r="O431" s="272"/>
      <c r="P431" s="272"/>
      <c r="Q431" s="272"/>
      <c r="R431" s="272"/>
      <c r="S431" s="272"/>
      <c r="T431" s="272"/>
      <c r="U431" s="272"/>
      <c r="V431" s="272"/>
      <c r="W431" s="272"/>
      <c r="X431" s="272"/>
      <c r="Y431" s="272"/>
      <c r="Z431" s="272"/>
    </row>
    <row r="432" spans="1:26" ht="15.75" customHeight="1">
      <c r="A432" s="351"/>
      <c r="B432" s="351"/>
      <c r="C432" s="351"/>
      <c r="D432" s="351"/>
      <c r="E432" s="351"/>
      <c r="F432" s="351"/>
      <c r="G432" s="351"/>
      <c r="H432" s="351"/>
      <c r="I432" s="351"/>
      <c r="J432" s="351"/>
      <c r="K432" s="272"/>
      <c r="L432" s="272"/>
      <c r="M432" s="272"/>
      <c r="N432" s="272"/>
      <c r="O432" s="272"/>
      <c r="P432" s="272"/>
      <c r="Q432" s="272"/>
      <c r="R432" s="272"/>
      <c r="S432" s="272"/>
      <c r="T432" s="272"/>
      <c r="U432" s="272"/>
      <c r="V432" s="272"/>
      <c r="W432" s="272"/>
      <c r="X432" s="272"/>
      <c r="Y432" s="272"/>
      <c r="Z432" s="272"/>
    </row>
    <row r="433" spans="1:26" ht="15.75" customHeight="1">
      <c r="A433" s="351"/>
      <c r="B433" s="351"/>
      <c r="C433" s="351"/>
      <c r="D433" s="351"/>
      <c r="E433" s="351"/>
      <c r="F433" s="351"/>
      <c r="G433" s="351"/>
      <c r="H433" s="351"/>
      <c r="I433" s="351"/>
      <c r="J433" s="351"/>
      <c r="K433" s="272"/>
      <c r="L433" s="272"/>
      <c r="M433" s="272"/>
      <c r="N433" s="272"/>
      <c r="O433" s="272"/>
      <c r="P433" s="272"/>
      <c r="Q433" s="272"/>
      <c r="R433" s="272"/>
      <c r="S433" s="272"/>
      <c r="T433" s="272"/>
      <c r="U433" s="272"/>
      <c r="V433" s="272"/>
      <c r="W433" s="272"/>
      <c r="X433" s="272"/>
      <c r="Y433" s="272"/>
      <c r="Z433" s="272"/>
    </row>
    <row r="434" spans="1:26" ht="15.75" customHeight="1">
      <c r="A434" s="351"/>
      <c r="B434" s="351"/>
      <c r="C434" s="351"/>
      <c r="D434" s="351"/>
      <c r="E434" s="351"/>
      <c r="F434" s="351"/>
      <c r="G434" s="351"/>
      <c r="H434" s="351"/>
      <c r="I434" s="351"/>
      <c r="J434" s="351"/>
      <c r="K434" s="272"/>
      <c r="L434" s="272"/>
      <c r="M434" s="272"/>
      <c r="N434" s="272"/>
      <c r="O434" s="272"/>
      <c r="P434" s="272"/>
      <c r="Q434" s="272"/>
      <c r="R434" s="272"/>
      <c r="S434" s="272"/>
      <c r="T434" s="272"/>
      <c r="U434" s="272"/>
      <c r="V434" s="272"/>
      <c r="W434" s="272"/>
      <c r="X434" s="272"/>
      <c r="Y434" s="272"/>
      <c r="Z434" s="272"/>
    </row>
    <row r="435" spans="1:26" ht="15.75" customHeight="1">
      <c r="A435" s="351"/>
      <c r="B435" s="351"/>
      <c r="C435" s="351"/>
      <c r="D435" s="351"/>
      <c r="E435" s="351"/>
      <c r="F435" s="351"/>
      <c r="G435" s="351"/>
      <c r="H435" s="351"/>
      <c r="I435" s="351"/>
      <c r="J435" s="351"/>
      <c r="K435" s="272"/>
      <c r="L435" s="272"/>
      <c r="M435" s="272"/>
      <c r="N435" s="272"/>
      <c r="O435" s="272"/>
      <c r="P435" s="272"/>
      <c r="Q435" s="272"/>
      <c r="R435" s="272"/>
      <c r="S435" s="272"/>
      <c r="T435" s="272"/>
      <c r="U435" s="272"/>
      <c r="V435" s="272"/>
      <c r="W435" s="272"/>
      <c r="X435" s="272"/>
      <c r="Y435" s="272"/>
      <c r="Z435" s="272"/>
    </row>
    <row r="436" spans="1:26" ht="15.75" customHeight="1">
      <c r="A436" s="351"/>
      <c r="B436" s="351"/>
      <c r="C436" s="351"/>
      <c r="D436" s="351"/>
      <c r="E436" s="351"/>
      <c r="F436" s="351"/>
      <c r="G436" s="351"/>
      <c r="H436" s="351"/>
      <c r="I436" s="351"/>
      <c r="J436" s="351"/>
      <c r="K436" s="272"/>
      <c r="L436" s="272"/>
      <c r="M436" s="272"/>
      <c r="N436" s="272"/>
      <c r="O436" s="272"/>
      <c r="P436" s="272"/>
      <c r="Q436" s="272"/>
      <c r="R436" s="272"/>
      <c r="S436" s="272"/>
      <c r="T436" s="272"/>
      <c r="U436" s="272"/>
      <c r="V436" s="272"/>
      <c r="W436" s="272"/>
      <c r="X436" s="272"/>
      <c r="Y436" s="272"/>
      <c r="Z436" s="272"/>
    </row>
    <row r="437" spans="1:26" ht="15.75" customHeight="1">
      <c r="A437" s="351"/>
      <c r="B437" s="351"/>
      <c r="C437" s="351"/>
      <c r="D437" s="351"/>
      <c r="E437" s="351"/>
      <c r="F437" s="351"/>
      <c r="G437" s="351"/>
      <c r="H437" s="351"/>
      <c r="I437" s="351"/>
      <c r="J437" s="351"/>
      <c r="K437" s="272"/>
      <c r="L437" s="272"/>
      <c r="M437" s="272"/>
      <c r="N437" s="272"/>
      <c r="O437" s="272"/>
      <c r="P437" s="272"/>
      <c r="Q437" s="272"/>
      <c r="R437" s="272"/>
      <c r="S437" s="272"/>
      <c r="T437" s="272"/>
      <c r="U437" s="272"/>
      <c r="V437" s="272"/>
      <c r="W437" s="272"/>
      <c r="X437" s="272"/>
      <c r="Y437" s="272"/>
      <c r="Z437" s="272"/>
    </row>
    <row r="438" spans="1:26" ht="15.75" customHeight="1">
      <c r="A438" s="351"/>
      <c r="B438" s="351"/>
      <c r="C438" s="351"/>
      <c r="D438" s="351"/>
      <c r="E438" s="351"/>
      <c r="F438" s="351"/>
      <c r="G438" s="351"/>
      <c r="H438" s="351"/>
      <c r="I438" s="351"/>
      <c r="J438" s="351"/>
      <c r="K438" s="272"/>
      <c r="L438" s="272"/>
      <c r="M438" s="272"/>
      <c r="N438" s="272"/>
      <c r="O438" s="272"/>
      <c r="P438" s="272"/>
      <c r="Q438" s="272"/>
      <c r="R438" s="272"/>
      <c r="S438" s="272"/>
      <c r="T438" s="272"/>
      <c r="U438" s="272"/>
      <c r="V438" s="272"/>
      <c r="W438" s="272"/>
      <c r="X438" s="272"/>
      <c r="Y438" s="272"/>
      <c r="Z438" s="272"/>
    </row>
    <row r="439" spans="1:26" ht="15.75" customHeight="1">
      <c r="A439" s="351"/>
      <c r="B439" s="351"/>
      <c r="C439" s="351"/>
      <c r="D439" s="351"/>
      <c r="E439" s="351"/>
      <c r="F439" s="351"/>
      <c r="G439" s="351"/>
      <c r="H439" s="351"/>
      <c r="I439" s="351"/>
      <c r="J439" s="351"/>
      <c r="K439" s="272"/>
      <c r="L439" s="272"/>
      <c r="M439" s="272"/>
      <c r="N439" s="272"/>
      <c r="O439" s="272"/>
      <c r="P439" s="272"/>
      <c r="Q439" s="272"/>
      <c r="R439" s="272"/>
      <c r="S439" s="272"/>
      <c r="T439" s="272"/>
      <c r="U439" s="272"/>
      <c r="V439" s="272"/>
      <c r="W439" s="272"/>
      <c r="X439" s="272"/>
      <c r="Y439" s="272"/>
      <c r="Z439" s="272"/>
    </row>
    <row r="440" spans="1:26" ht="15.75" customHeight="1">
      <c r="A440" s="351"/>
      <c r="B440" s="351"/>
      <c r="C440" s="351"/>
      <c r="D440" s="351"/>
      <c r="E440" s="351"/>
      <c r="F440" s="351"/>
      <c r="G440" s="351"/>
      <c r="H440" s="351"/>
      <c r="I440" s="351"/>
      <c r="J440" s="351"/>
      <c r="K440" s="272"/>
      <c r="L440" s="272"/>
      <c r="M440" s="272"/>
      <c r="N440" s="272"/>
      <c r="O440" s="272"/>
      <c r="P440" s="272"/>
      <c r="Q440" s="272"/>
      <c r="R440" s="272"/>
      <c r="S440" s="272"/>
      <c r="T440" s="272"/>
      <c r="U440" s="272"/>
      <c r="V440" s="272"/>
      <c r="W440" s="272"/>
      <c r="X440" s="272"/>
      <c r="Y440" s="272"/>
      <c r="Z440" s="272"/>
    </row>
    <row r="441" spans="1:26" ht="15.75" customHeight="1">
      <c r="A441" s="351"/>
      <c r="B441" s="351"/>
      <c r="C441" s="351"/>
      <c r="D441" s="351"/>
      <c r="E441" s="351"/>
      <c r="F441" s="351"/>
      <c r="G441" s="351"/>
      <c r="H441" s="351"/>
      <c r="I441" s="351"/>
      <c r="J441" s="351"/>
      <c r="K441" s="272"/>
      <c r="L441" s="272"/>
      <c r="M441" s="272"/>
      <c r="N441" s="272"/>
      <c r="O441" s="272"/>
      <c r="P441" s="272"/>
      <c r="Q441" s="272"/>
      <c r="R441" s="272"/>
      <c r="S441" s="272"/>
      <c r="T441" s="272"/>
      <c r="U441" s="272"/>
      <c r="V441" s="272"/>
      <c r="W441" s="272"/>
      <c r="X441" s="272"/>
      <c r="Y441" s="272"/>
      <c r="Z441" s="272"/>
    </row>
    <row r="442" spans="1:26" ht="15.75" customHeight="1">
      <c r="A442" s="351"/>
      <c r="B442" s="351"/>
      <c r="C442" s="351"/>
      <c r="D442" s="351"/>
      <c r="E442" s="351"/>
      <c r="F442" s="351"/>
      <c r="G442" s="351"/>
      <c r="H442" s="351"/>
      <c r="I442" s="351"/>
      <c r="J442" s="351"/>
      <c r="K442" s="272"/>
      <c r="L442" s="272"/>
      <c r="M442" s="272"/>
      <c r="N442" s="272"/>
      <c r="O442" s="272"/>
      <c r="P442" s="272"/>
      <c r="Q442" s="272"/>
      <c r="R442" s="272"/>
      <c r="S442" s="272"/>
      <c r="T442" s="272"/>
      <c r="U442" s="272"/>
      <c r="V442" s="272"/>
      <c r="W442" s="272"/>
      <c r="X442" s="272"/>
      <c r="Y442" s="272"/>
      <c r="Z442" s="272"/>
    </row>
    <row r="443" spans="1:26" ht="15.75" customHeight="1">
      <c r="A443" s="351"/>
      <c r="B443" s="351"/>
      <c r="C443" s="351"/>
      <c r="D443" s="351"/>
      <c r="E443" s="351"/>
      <c r="F443" s="351"/>
      <c r="G443" s="351"/>
      <c r="H443" s="351"/>
      <c r="I443" s="351"/>
      <c r="J443" s="351"/>
      <c r="K443" s="272"/>
      <c r="L443" s="272"/>
      <c r="M443" s="272"/>
      <c r="N443" s="272"/>
      <c r="O443" s="272"/>
      <c r="P443" s="272"/>
      <c r="Q443" s="272"/>
      <c r="R443" s="272"/>
      <c r="S443" s="272"/>
      <c r="T443" s="272"/>
      <c r="U443" s="272"/>
      <c r="V443" s="272"/>
      <c r="W443" s="272"/>
      <c r="X443" s="272"/>
      <c r="Y443" s="272"/>
      <c r="Z443" s="272"/>
    </row>
    <row r="444" spans="1:26" ht="15.75" customHeight="1">
      <c r="A444" s="351"/>
      <c r="B444" s="351"/>
      <c r="C444" s="351"/>
      <c r="D444" s="351"/>
      <c r="E444" s="351"/>
      <c r="F444" s="351"/>
      <c r="G444" s="351"/>
      <c r="H444" s="351"/>
      <c r="I444" s="351"/>
      <c r="J444" s="351"/>
      <c r="K444" s="272"/>
      <c r="L444" s="272"/>
      <c r="M444" s="272"/>
      <c r="N444" s="272"/>
      <c r="O444" s="272"/>
      <c r="P444" s="272"/>
      <c r="Q444" s="272"/>
      <c r="R444" s="272"/>
      <c r="S444" s="272"/>
      <c r="T444" s="272"/>
      <c r="U444" s="272"/>
      <c r="V444" s="272"/>
      <c r="W444" s="272"/>
      <c r="X444" s="272"/>
      <c r="Y444" s="272"/>
      <c r="Z444" s="272"/>
    </row>
    <row r="445" spans="1:26" ht="15.75" customHeight="1">
      <c r="A445" s="351"/>
      <c r="B445" s="351"/>
      <c r="C445" s="351"/>
      <c r="D445" s="351"/>
      <c r="E445" s="351"/>
      <c r="F445" s="351"/>
      <c r="G445" s="351"/>
      <c r="H445" s="351"/>
      <c r="I445" s="351"/>
      <c r="J445" s="351"/>
      <c r="K445" s="272"/>
      <c r="L445" s="272"/>
      <c r="M445" s="272"/>
      <c r="N445" s="272"/>
      <c r="O445" s="272"/>
      <c r="P445" s="272"/>
      <c r="Q445" s="272"/>
      <c r="R445" s="272"/>
      <c r="S445" s="272"/>
      <c r="T445" s="272"/>
      <c r="U445" s="272"/>
      <c r="V445" s="272"/>
      <c r="W445" s="272"/>
      <c r="X445" s="272"/>
      <c r="Y445" s="272"/>
      <c r="Z445" s="272"/>
    </row>
    <row r="446" spans="1:26" ht="15.75" customHeight="1">
      <c r="A446" s="351"/>
      <c r="B446" s="351"/>
      <c r="C446" s="351"/>
      <c r="D446" s="351"/>
      <c r="E446" s="351"/>
      <c r="F446" s="351"/>
      <c r="G446" s="351"/>
      <c r="H446" s="351"/>
      <c r="I446" s="351"/>
      <c r="J446" s="351"/>
      <c r="K446" s="272"/>
      <c r="L446" s="272"/>
      <c r="M446" s="272"/>
      <c r="N446" s="272"/>
      <c r="O446" s="272"/>
      <c r="P446" s="272"/>
      <c r="Q446" s="272"/>
      <c r="R446" s="272"/>
      <c r="S446" s="272"/>
      <c r="T446" s="272"/>
      <c r="U446" s="272"/>
      <c r="V446" s="272"/>
      <c r="W446" s="272"/>
      <c r="X446" s="272"/>
      <c r="Y446" s="272"/>
      <c r="Z446" s="272"/>
    </row>
    <row r="447" spans="1:26" ht="15.75" customHeight="1">
      <c r="A447" s="351"/>
      <c r="B447" s="351"/>
      <c r="C447" s="351"/>
      <c r="D447" s="351"/>
      <c r="E447" s="351"/>
      <c r="F447" s="351"/>
      <c r="G447" s="351"/>
      <c r="H447" s="351"/>
      <c r="I447" s="351"/>
      <c r="J447" s="351"/>
      <c r="K447" s="272"/>
      <c r="L447" s="272"/>
      <c r="M447" s="272"/>
      <c r="N447" s="272"/>
      <c r="O447" s="272"/>
      <c r="P447" s="272"/>
      <c r="Q447" s="272"/>
      <c r="R447" s="272"/>
      <c r="S447" s="272"/>
      <c r="T447" s="272"/>
      <c r="U447" s="272"/>
      <c r="V447" s="272"/>
      <c r="W447" s="272"/>
      <c r="X447" s="272"/>
      <c r="Y447" s="272"/>
      <c r="Z447" s="272"/>
    </row>
    <row r="448" spans="1:26" ht="15.75" customHeight="1">
      <c r="A448" s="351"/>
      <c r="B448" s="351"/>
      <c r="C448" s="351"/>
      <c r="D448" s="351"/>
      <c r="E448" s="351"/>
      <c r="F448" s="351"/>
      <c r="G448" s="351"/>
      <c r="H448" s="351"/>
      <c r="I448" s="351"/>
      <c r="J448" s="351"/>
      <c r="K448" s="272"/>
      <c r="L448" s="272"/>
      <c r="M448" s="272"/>
      <c r="N448" s="272"/>
      <c r="O448" s="272"/>
      <c r="P448" s="272"/>
      <c r="Q448" s="272"/>
      <c r="R448" s="272"/>
      <c r="S448" s="272"/>
      <c r="T448" s="272"/>
      <c r="U448" s="272"/>
      <c r="V448" s="272"/>
      <c r="W448" s="272"/>
      <c r="X448" s="272"/>
      <c r="Y448" s="272"/>
      <c r="Z448" s="272"/>
    </row>
    <row r="449" spans="1:26" ht="15.75" customHeight="1">
      <c r="A449" s="351"/>
      <c r="B449" s="351"/>
      <c r="C449" s="351"/>
      <c r="D449" s="351"/>
      <c r="E449" s="351"/>
      <c r="F449" s="351"/>
      <c r="G449" s="351"/>
      <c r="H449" s="351"/>
      <c r="I449" s="351"/>
      <c r="J449" s="351"/>
      <c r="K449" s="272"/>
      <c r="L449" s="272"/>
      <c r="M449" s="272"/>
      <c r="N449" s="272"/>
      <c r="O449" s="272"/>
      <c r="P449" s="272"/>
      <c r="Q449" s="272"/>
      <c r="R449" s="272"/>
      <c r="S449" s="272"/>
      <c r="T449" s="272"/>
      <c r="U449" s="272"/>
      <c r="V449" s="272"/>
      <c r="W449" s="272"/>
      <c r="X449" s="272"/>
      <c r="Y449" s="272"/>
      <c r="Z449" s="272"/>
    </row>
    <row r="450" spans="1:26" ht="15.75" customHeight="1">
      <c r="A450" s="351"/>
      <c r="B450" s="351"/>
      <c r="C450" s="351"/>
      <c r="D450" s="351"/>
      <c r="E450" s="351"/>
      <c r="F450" s="351"/>
      <c r="G450" s="351"/>
      <c r="H450" s="351"/>
      <c r="I450" s="351"/>
      <c r="J450" s="351"/>
      <c r="K450" s="272"/>
      <c r="L450" s="272"/>
      <c r="M450" s="272"/>
      <c r="N450" s="272"/>
      <c r="O450" s="272"/>
      <c r="P450" s="272"/>
      <c r="Q450" s="272"/>
      <c r="R450" s="272"/>
      <c r="S450" s="272"/>
      <c r="T450" s="272"/>
      <c r="U450" s="272"/>
      <c r="V450" s="272"/>
      <c r="W450" s="272"/>
      <c r="X450" s="272"/>
      <c r="Y450" s="272"/>
      <c r="Z450" s="272"/>
    </row>
    <row r="451" spans="1:26" ht="15.75" customHeight="1">
      <c r="A451" s="351"/>
      <c r="B451" s="351"/>
      <c r="C451" s="351"/>
      <c r="D451" s="351"/>
      <c r="E451" s="351"/>
      <c r="F451" s="351"/>
      <c r="G451" s="351"/>
      <c r="H451" s="351"/>
      <c r="I451" s="351"/>
      <c r="J451" s="351"/>
      <c r="K451" s="272"/>
      <c r="L451" s="272"/>
      <c r="M451" s="272"/>
      <c r="N451" s="272"/>
      <c r="O451" s="272"/>
      <c r="P451" s="272"/>
      <c r="Q451" s="272"/>
      <c r="R451" s="272"/>
      <c r="S451" s="272"/>
      <c r="T451" s="272"/>
      <c r="U451" s="272"/>
      <c r="V451" s="272"/>
      <c r="W451" s="272"/>
      <c r="X451" s="272"/>
      <c r="Y451" s="272"/>
      <c r="Z451" s="272"/>
    </row>
    <row r="452" spans="1:26" ht="15.75" customHeight="1">
      <c r="A452" s="351"/>
      <c r="B452" s="351"/>
      <c r="C452" s="351"/>
      <c r="D452" s="351"/>
      <c r="E452" s="351"/>
      <c r="F452" s="351"/>
      <c r="G452" s="351"/>
      <c r="H452" s="351"/>
      <c r="I452" s="351"/>
      <c r="J452" s="351"/>
      <c r="K452" s="272"/>
      <c r="L452" s="272"/>
      <c r="M452" s="272"/>
      <c r="N452" s="272"/>
      <c r="O452" s="272"/>
      <c r="P452" s="272"/>
      <c r="Q452" s="272"/>
      <c r="R452" s="272"/>
      <c r="S452" s="272"/>
      <c r="T452" s="272"/>
      <c r="U452" s="272"/>
      <c r="V452" s="272"/>
      <c r="W452" s="272"/>
      <c r="X452" s="272"/>
      <c r="Y452" s="272"/>
      <c r="Z452" s="272"/>
    </row>
    <row r="453" spans="1:26" ht="15.75" customHeight="1">
      <c r="A453" s="351"/>
      <c r="B453" s="351"/>
      <c r="C453" s="351"/>
      <c r="D453" s="351"/>
      <c r="E453" s="351"/>
      <c r="F453" s="351"/>
      <c r="G453" s="351"/>
      <c r="H453" s="351"/>
      <c r="I453" s="351"/>
      <c r="J453" s="351"/>
      <c r="K453" s="272"/>
      <c r="L453" s="272"/>
      <c r="M453" s="272"/>
      <c r="N453" s="272"/>
      <c r="O453" s="272"/>
      <c r="P453" s="272"/>
      <c r="Q453" s="272"/>
      <c r="R453" s="272"/>
      <c r="S453" s="272"/>
      <c r="T453" s="272"/>
      <c r="U453" s="272"/>
      <c r="V453" s="272"/>
      <c r="W453" s="272"/>
      <c r="X453" s="272"/>
      <c r="Y453" s="272"/>
      <c r="Z453" s="272"/>
    </row>
    <row r="454" spans="1:26" ht="15.75" customHeight="1">
      <c r="A454" s="351"/>
      <c r="B454" s="351"/>
      <c r="C454" s="351"/>
      <c r="D454" s="351"/>
      <c r="E454" s="351"/>
      <c r="F454" s="351"/>
      <c r="G454" s="351"/>
      <c r="H454" s="351"/>
      <c r="I454" s="351"/>
      <c r="J454" s="351"/>
      <c r="K454" s="272"/>
      <c r="L454" s="272"/>
      <c r="M454" s="272"/>
      <c r="N454" s="272"/>
      <c r="O454" s="272"/>
      <c r="P454" s="272"/>
      <c r="Q454" s="272"/>
      <c r="R454" s="272"/>
      <c r="S454" s="272"/>
      <c r="T454" s="272"/>
      <c r="U454" s="272"/>
      <c r="V454" s="272"/>
      <c r="W454" s="272"/>
      <c r="X454" s="272"/>
      <c r="Y454" s="272"/>
      <c r="Z454" s="272"/>
    </row>
    <row r="455" spans="1:26" ht="15.75" customHeight="1">
      <c r="A455" s="351"/>
      <c r="B455" s="351"/>
      <c r="C455" s="351"/>
      <c r="D455" s="351"/>
      <c r="E455" s="351"/>
      <c r="F455" s="351"/>
      <c r="G455" s="351"/>
      <c r="H455" s="351"/>
      <c r="I455" s="351"/>
      <c r="J455" s="351"/>
      <c r="K455" s="272"/>
      <c r="L455" s="272"/>
      <c r="M455" s="272"/>
      <c r="N455" s="272"/>
      <c r="O455" s="272"/>
      <c r="P455" s="272"/>
      <c r="Q455" s="272"/>
      <c r="R455" s="272"/>
      <c r="S455" s="272"/>
      <c r="T455" s="272"/>
      <c r="U455" s="272"/>
      <c r="V455" s="272"/>
      <c r="W455" s="272"/>
      <c r="X455" s="272"/>
      <c r="Y455" s="272"/>
      <c r="Z455" s="272"/>
    </row>
    <row r="456" spans="1:26" ht="15.75" customHeight="1">
      <c r="A456" s="351"/>
      <c r="B456" s="351"/>
      <c r="C456" s="351"/>
      <c r="D456" s="351"/>
      <c r="E456" s="351"/>
      <c r="F456" s="351"/>
      <c r="G456" s="351"/>
      <c r="H456" s="351"/>
      <c r="I456" s="351"/>
      <c r="J456" s="351"/>
      <c r="K456" s="272"/>
      <c r="L456" s="272"/>
      <c r="M456" s="272"/>
      <c r="N456" s="272"/>
      <c r="O456" s="272"/>
      <c r="P456" s="272"/>
      <c r="Q456" s="272"/>
      <c r="R456" s="272"/>
      <c r="S456" s="272"/>
      <c r="T456" s="272"/>
      <c r="U456" s="272"/>
      <c r="V456" s="272"/>
      <c r="W456" s="272"/>
      <c r="X456" s="272"/>
      <c r="Y456" s="272"/>
      <c r="Z456" s="272"/>
    </row>
    <row r="457" spans="1:26" ht="15.75" customHeight="1">
      <c r="A457" s="351"/>
      <c r="B457" s="351"/>
      <c r="C457" s="351"/>
      <c r="D457" s="351"/>
      <c r="E457" s="351"/>
      <c r="F457" s="351"/>
      <c r="G457" s="351"/>
      <c r="H457" s="351"/>
      <c r="I457" s="351"/>
      <c r="J457" s="351"/>
      <c r="K457" s="272"/>
      <c r="L457" s="272"/>
      <c r="M457" s="272"/>
      <c r="N457" s="272"/>
      <c r="O457" s="272"/>
      <c r="P457" s="272"/>
      <c r="Q457" s="272"/>
      <c r="R457" s="272"/>
      <c r="S457" s="272"/>
      <c r="T457" s="272"/>
      <c r="U457" s="272"/>
      <c r="V457" s="272"/>
      <c r="W457" s="272"/>
      <c r="X457" s="272"/>
      <c r="Y457" s="272"/>
      <c r="Z457" s="272"/>
    </row>
    <row r="458" spans="1:26" ht="15.75" customHeight="1">
      <c r="A458" s="351"/>
      <c r="B458" s="351"/>
      <c r="C458" s="351"/>
      <c r="D458" s="351"/>
      <c r="E458" s="351"/>
      <c r="F458" s="351"/>
      <c r="G458" s="351"/>
      <c r="H458" s="351"/>
      <c r="I458" s="351"/>
      <c r="J458" s="351"/>
      <c r="K458" s="272"/>
      <c r="L458" s="272"/>
      <c r="M458" s="272"/>
      <c r="N458" s="272"/>
      <c r="O458" s="272"/>
      <c r="P458" s="272"/>
      <c r="Q458" s="272"/>
      <c r="R458" s="272"/>
      <c r="S458" s="272"/>
      <c r="T458" s="272"/>
      <c r="U458" s="272"/>
      <c r="V458" s="272"/>
      <c r="W458" s="272"/>
      <c r="X458" s="272"/>
      <c r="Y458" s="272"/>
      <c r="Z458" s="272"/>
    </row>
    <row r="459" spans="1:26" ht="15.75" customHeight="1">
      <c r="A459" s="351"/>
      <c r="B459" s="351"/>
      <c r="C459" s="351"/>
      <c r="D459" s="351"/>
      <c r="E459" s="351"/>
      <c r="F459" s="351"/>
      <c r="G459" s="351"/>
      <c r="H459" s="351"/>
      <c r="I459" s="351"/>
      <c r="J459" s="351"/>
      <c r="K459" s="272"/>
      <c r="L459" s="272"/>
      <c r="M459" s="272"/>
      <c r="N459" s="272"/>
      <c r="O459" s="272"/>
      <c r="P459" s="272"/>
      <c r="Q459" s="272"/>
      <c r="R459" s="272"/>
      <c r="S459" s="272"/>
      <c r="T459" s="272"/>
      <c r="U459" s="272"/>
      <c r="V459" s="272"/>
      <c r="W459" s="272"/>
      <c r="X459" s="272"/>
      <c r="Y459" s="272"/>
      <c r="Z459" s="272"/>
    </row>
    <row r="460" spans="1:26" ht="15.75" customHeight="1">
      <c r="A460" s="351"/>
      <c r="B460" s="351"/>
      <c r="C460" s="351"/>
      <c r="D460" s="351"/>
      <c r="E460" s="351"/>
      <c r="F460" s="351"/>
      <c r="G460" s="351"/>
      <c r="H460" s="351"/>
      <c r="I460" s="351"/>
      <c r="J460" s="351"/>
      <c r="K460" s="272"/>
      <c r="L460" s="272"/>
      <c r="M460" s="272"/>
      <c r="N460" s="272"/>
      <c r="O460" s="272"/>
      <c r="P460" s="272"/>
      <c r="Q460" s="272"/>
      <c r="R460" s="272"/>
      <c r="S460" s="272"/>
      <c r="T460" s="272"/>
      <c r="U460" s="272"/>
      <c r="V460" s="272"/>
      <c r="W460" s="272"/>
      <c r="X460" s="272"/>
      <c r="Y460" s="272"/>
      <c r="Z460" s="272"/>
    </row>
    <row r="461" spans="1:26" ht="15.75" customHeight="1">
      <c r="A461" s="351"/>
      <c r="B461" s="351"/>
      <c r="C461" s="351"/>
      <c r="D461" s="351"/>
      <c r="E461" s="351"/>
      <c r="F461" s="351"/>
      <c r="G461" s="351"/>
      <c r="H461" s="351"/>
      <c r="I461" s="351"/>
      <c r="J461" s="351"/>
      <c r="K461" s="272"/>
      <c r="L461" s="272"/>
      <c r="M461" s="272"/>
      <c r="N461" s="272"/>
      <c r="O461" s="272"/>
      <c r="P461" s="272"/>
      <c r="Q461" s="272"/>
      <c r="R461" s="272"/>
      <c r="S461" s="272"/>
      <c r="T461" s="272"/>
      <c r="U461" s="272"/>
      <c r="V461" s="272"/>
      <c r="W461" s="272"/>
      <c r="X461" s="272"/>
      <c r="Y461" s="272"/>
      <c r="Z461" s="272"/>
    </row>
    <row r="462" spans="1:26" ht="15.75" customHeight="1">
      <c r="A462" s="351"/>
      <c r="B462" s="351"/>
      <c r="C462" s="351"/>
      <c r="D462" s="351"/>
      <c r="E462" s="351"/>
      <c r="F462" s="351"/>
      <c r="G462" s="351"/>
      <c r="H462" s="351"/>
      <c r="I462" s="351"/>
      <c r="J462" s="351"/>
      <c r="K462" s="272"/>
      <c r="L462" s="272"/>
      <c r="M462" s="272"/>
      <c r="N462" s="272"/>
      <c r="O462" s="272"/>
      <c r="P462" s="272"/>
      <c r="Q462" s="272"/>
      <c r="R462" s="272"/>
      <c r="S462" s="272"/>
      <c r="T462" s="272"/>
      <c r="U462" s="272"/>
      <c r="V462" s="272"/>
      <c r="W462" s="272"/>
      <c r="X462" s="272"/>
      <c r="Y462" s="272"/>
      <c r="Z462" s="272"/>
    </row>
    <row r="463" spans="1:26" ht="15.75" customHeight="1">
      <c r="A463" s="351"/>
      <c r="B463" s="351"/>
      <c r="C463" s="351"/>
      <c r="D463" s="351"/>
      <c r="E463" s="351"/>
      <c r="F463" s="351"/>
      <c r="G463" s="351"/>
      <c r="H463" s="351"/>
      <c r="I463" s="351"/>
      <c r="J463" s="351"/>
      <c r="K463" s="272"/>
      <c r="L463" s="272"/>
      <c r="M463" s="272"/>
      <c r="N463" s="272"/>
      <c r="O463" s="272"/>
      <c r="P463" s="272"/>
      <c r="Q463" s="272"/>
      <c r="R463" s="272"/>
      <c r="S463" s="272"/>
      <c r="T463" s="272"/>
      <c r="U463" s="272"/>
      <c r="V463" s="272"/>
      <c r="W463" s="272"/>
      <c r="X463" s="272"/>
      <c r="Y463" s="272"/>
      <c r="Z463" s="272"/>
    </row>
    <row r="464" spans="1:26" ht="15.75" customHeight="1">
      <c r="A464" s="351"/>
      <c r="B464" s="351"/>
      <c r="C464" s="351"/>
      <c r="D464" s="351"/>
      <c r="E464" s="351"/>
      <c r="F464" s="351"/>
      <c r="G464" s="351"/>
      <c r="H464" s="351"/>
      <c r="I464" s="351"/>
      <c r="J464" s="351"/>
      <c r="K464" s="272"/>
      <c r="L464" s="272"/>
      <c r="M464" s="272"/>
      <c r="N464" s="272"/>
      <c r="O464" s="272"/>
      <c r="P464" s="272"/>
      <c r="Q464" s="272"/>
      <c r="R464" s="272"/>
      <c r="S464" s="272"/>
      <c r="T464" s="272"/>
      <c r="U464" s="272"/>
      <c r="V464" s="272"/>
      <c r="W464" s="272"/>
      <c r="X464" s="272"/>
      <c r="Y464" s="272"/>
      <c r="Z464" s="272"/>
    </row>
    <row r="465" spans="1:26" ht="15.75" customHeight="1">
      <c r="A465" s="351"/>
      <c r="B465" s="351"/>
      <c r="C465" s="351"/>
      <c r="D465" s="351"/>
      <c r="E465" s="351"/>
      <c r="F465" s="351"/>
      <c r="G465" s="351"/>
      <c r="H465" s="351"/>
      <c r="I465" s="351"/>
      <c r="J465" s="351"/>
      <c r="K465" s="272"/>
      <c r="L465" s="272"/>
      <c r="M465" s="272"/>
      <c r="N465" s="272"/>
      <c r="O465" s="272"/>
      <c r="P465" s="272"/>
      <c r="Q465" s="272"/>
      <c r="R465" s="272"/>
      <c r="S465" s="272"/>
      <c r="T465" s="272"/>
      <c r="U465" s="272"/>
      <c r="V465" s="272"/>
      <c r="W465" s="272"/>
      <c r="X465" s="272"/>
      <c r="Y465" s="272"/>
      <c r="Z465" s="272"/>
    </row>
    <row r="466" spans="1:26" ht="15.75" customHeight="1">
      <c r="A466" s="351"/>
      <c r="B466" s="351"/>
      <c r="C466" s="351"/>
      <c r="D466" s="351"/>
      <c r="E466" s="351"/>
      <c r="F466" s="351"/>
      <c r="G466" s="351"/>
      <c r="H466" s="351"/>
      <c r="I466" s="351"/>
      <c r="J466" s="351"/>
      <c r="K466" s="272"/>
      <c r="L466" s="272"/>
      <c r="M466" s="272"/>
      <c r="N466" s="272"/>
      <c r="O466" s="272"/>
      <c r="P466" s="272"/>
      <c r="Q466" s="272"/>
      <c r="R466" s="272"/>
      <c r="S466" s="272"/>
      <c r="T466" s="272"/>
      <c r="U466" s="272"/>
      <c r="V466" s="272"/>
      <c r="W466" s="272"/>
      <c r="X466" s="272"/>
      <c r="Y466" s="272"/>
      <c r="Z466" s="272"/>
    </row>
    <row r="467" spans="1:26" ht="15.75" customHeight="1">
      <c r="A467" s="351"/>
      <c r="B467" s="351"/>
      <c r="C467" s="351"/>
      <c r="D467" s="351"/>
      <c r="E467" s="351"/>
      <c r="F467" s="351"/>
      <c r="G467" s="351"/>
      <c r="H467" s="351"/>
      <c r="I467" s="351"/>
      <c r="J467" s="351"/>
      <c r="K467" s="272"/>
      <c r="L467" s="272"/>
      <c r="M467" s="272"/>
      <c r="N467" s="272"/>
      <c r="O467" s="272"/>
      <c r="P467" s="272"/>
      <c r="Q467" s="272"/>
      <c r="R467" s="272"/>
      <c r="S467" s="272"/>
      <c r="T467" s="272"/>
      <c r="U467" s="272"/>
      <c r="V467" s="272"/>
      <c r="W467" s="272"/>
      <c r="X467" s="272"/>
      <c r="Y467" s="272"/>
      <c r="Z467" s="272"/>
    </row>
    <row r="468" spans="1:26" ht="15.75" customHeight="1">
      <c r="A468" s="351"/>
      <c r="B468" s="351"/>
      <c r="C468" s="351"/>
      <c r="D468" s="351"/>
      <c r="E468" s="351"/>
      <c r="F468" s="351"/>
      <c r="G468" s="351"/>
      <c r="H468" s="351"/>
      <c r="I468" s="351"/>
      <c r="J468" s="351"/>
      <c r="K468" s="272"/>
      <c r="L468" s="272"/>
      <c r="M468" s="272"/>
      <c r="N468" s="272"/>
      <c r="O468" s="272"/>
      <c r="P468" s="272"/>
      <c r="Q468" s="272"/>
      <c r="R468" s="272"/>
      <c r="S468" s="272"/>
      <c r="T468" s="272"/>
      <c r="U468" s="272"/>
      <c r="V468" s="272"/>
      <c r="W468" s="272"/>
      <c r="X468" s="272"/>
      <c r="Y468" s="272"/>
      <c r="Z468" s="272"/>
    </row>
    <row r="469" spans="1:26" ht="15.75" customHeight="1">
      <c r="A469" s="351"/>
      <c r="B469" s="351"/>
      <c r="C469" s="351"/>
      <c r="D469" s="351"/>
      <c r="E469" s="351"/>
      <c r="F469" s="351"/>
      <c r="G469" s="351"/>
      <c r="H469" s="351"/>
      <c r="I469" s="351"/>
      <c r="J469" s="351"/>
      <c r="K469" s="272"/>
      <c r="L469" s="272"/>
      <c r="M469" s="272"/>
      <c r="N469" s="272"/>
      <c r="O469" s="272"/>
      <c r="P469" s="272"/>
      <c r="Q469" s="272"/>
      <c r="R469" s="272"/>
      <c r="S469" s="272"/>
      <c r="T469" s="272"/>
      <c r="U469" s="272"/>
      <c r="V469" s="272"/>
      <c r="W469" s="272"/>
      <c r="X469" s="272"/>
      <c r="Y469" s="272"/>
      <c r="Z469" s="272"/>
    </row>
    <row r="470" spans="1:26" ht="15.75" customHeight="1">
      <c r="A470" s="351"/>
      <c r="B470" s="351"/>
      <c r="C470" s="351"/>
      <c r="D470" s="351"/>
      <c r="E470" s="351"/>
      <c r="F470" s="351"/>
      <c r="G470" s="351"/>
      <c r="H470" s="351"/>
      <c r="I470" s="351"/>
      <c r="J470" s="351"/>
      <c r="K470" s="272"/>
      <c r="L470" s="272"/>
      <c r="M470" s="272"/>
      <c r="N470" s="272"/>
      <c r="O470" s="272"/>
      <c r="P470" s="272"/>
      <c r="Q470" s="272"/>
      <c r="R470" s="272"/>
      <c r="S470" s="272"/>
      <c r="T470" s="272"/>
      <c r="U470" s="272"/>
      <c r="V470" s="272"/>
      <c r="W470" s="272"/>
      <c r="X470" s="272"/>
      <c r="Y470" s="272"/>
      <c r="Z470" s="272"/>
    </row>
    <row r="471" spans="1:26" ht="15.75" customHeight="1">
      <c r="A471" s="351"/>
      <c r="B471" s="351"/>
      <c r="C471" s="351"/>
      <c r="D471" s="351"/>
      <c r="E471" s="351"/>
      <c r="F471" s="351"/>
      <c r="G471" s="351"/>
      <c r="H471" s="351"/>
      <c r="I471" s="351"/>
      <c r="J471" s="351"/>
      <c r="K471" s="272"/>
      <c r="L471" s="272"/>
      <c r="M471" s="272"/>
      <c r="N471" s="272"/>
      <c r="O471" s="272"/>
      <c r="P471" s="272"/>
      <c r="Q471" s="272"/>
      <c r="R471" s="272"/>
      <c r="S471" s="272"/>
      <c r="T471" s="272"/>
      <c r="U471" s="272"/>
      <c r="V471" s="272"/>
      <c r="W471" s="272"/>
      <c r="X471" s="272"/>
      <c r="Y471" s="272"/>
      <c r="Z471" s="272"/>
    </row>
    <row r="472" spans="1:26" ht="15.75" customHeight="1">
      <c r="A472" s="351"/>
      <c r="B472" s="351"/>
      <c r="C472" s="351"/>
      <c r="D472" s="351"/>
      <c r="E472" s="351"/>
      <c r="F472" s="351"/>
      <c r="G472" s="351"/>
      <c r="H472" s="351"/>
      <c r="I472" s="351"/>
      <c r="J472" s="351"/>
      <c r="K472" s="272"/>
      <c r="L472" s="272"/>
      <c r="M472" s="272"/>
      <c r="N472" s="272"/>
      <c r="O472" s="272"/>
      <c r="P472" s="272"/>
      <c r="Q472" s="272"/>
      <c r="R472" s="272"/>
      <c r="S472" s="272"/>
      <c r="T472" s="272"/>
      <c r="U472" s="272"/>
      <c r="V472" s="272"/>
      <c r="W472" s="272"/>
      <c r="X472" s="272"/>
      <c r="Y472" s="272"/>
      <c r="Z472" s="272"/>
    </row>
    <row r="473" spans="1:26" ht="15.75" customHeight="1">
      <c r="A473" s="351"/>
      <c r="B473" s="351"/>
      <c r="C473" s="351"/>
      <c r="D473" s="351"/>
      <c r="E473" s="351"/>
      <c r="F473" s="351"/>
      <c r="G473" s="351"/>
      <c r="H473" s="351"/>
      <c r="I473" s="351"/>
      <c r="J473" s="351"/>
      <c r="K473" s="272"/>
      <c r="L473" s="272"/>
      <c r="M473" s="272"/>
      <c r="N473" s="272"/>
      <c r="O473" s="272"/>
      <c r="P473" s="272"/>
      <c r="Q473" s="272"/>
      <c r="R473" s="272"/>
      <c r="S473" s="272"/>
      <c r="T473" s="272"/>
      <c r="U473" s="272"/>
      <c r="V473" s="272"/>
      <c r="W473" s="272"/>
      <c r="X473" s="272"/>
      <c r="Y473" s="272"/>
      <c r="Z473" s="272"/>
    </row>
    <row r="474" spans="1:26" ht="15.75" customHeight="1">
      <c r="A474" s="351"/>
      <c r="B474" s="351"/>
      <c r="C474" s="351"/>
      <c r="D474" s="351"/>
      <c r="E474" s="351"/>
      <c r="F474" s="351"/>
      <c r="G474" s="351"/>
      <c r="H474" s="351"/>
      <c r="I474" s="351"/>
      <c r="J474" s="351"/>
      <c r="K474" s="272"/>
      <c r="L474" s="272"/>
      <c r="M474" s="272"/>
      <c r="N474" s="272"/>
      <c r="O474" s="272"/>
      <c r="P474" s="272"/>
      <c r="Q474" s="272"/>
      <c r="R474" s="272"/>
      <c r="S474" s="272"/>
      <c r="T474" s="272"/>
      <c r="U474" s="272"/>
      <c r="V474" s="272"/>
      <c r="W474" s="272"/>
      <c r="X474" s="272"/>
      <c r="Y474" s="272"/>
      <c r="Z474" s="272"/>
    </row>
    <row r="475" spans="1:26" ht="15.75" customHeight="1">
      <c r="A475" s="351"/>
      <c r="B475" s="351"/>
      <c r="C475" s="351"/>
      <c r="D475" s="351"/>
      <c r="E475" s="351"/>
      <c r="F475" s="351"/>
      <c r="G475" s="351"/>
      <c r="H475" s="351"/>
      <c r="I475" s="351"/>
      <c r="J475" s="351"/>
      <c r="K475" s="272"/>
      <c r="L475" s="272"/>
      <c r="M475" s="272"/>
      <c r="N475" s="272"/>
      <c r="O475" s="272"/>
      <c r="P475" s="272"/>
      <c r="Q475" s="272"/>
      <c r="R475" s="272"/>
      <c r="S475" s="272"/>
      <c r="T475" s="272"/>
      <c r="U475" s="272"/>
      <c r="V475" s="272"/>
      <c r="W475" s="272"/>
      <c r="X475" s="272"/>
      <c r="Y475" s="272"/>
      <c r="Z475" s="272"/>
    </row>
    <row r="476" spans="1:26" ht="15.75" customHeight="1">
      <c r="A476" s="351"/>
      <c r="B476" s="351"/>
      <c r="C476" s="351"/>
      <c r="D476" s="351"/>
      <c r="E476" s="351"/>
      <c r="F476" s="351"/>
      <c r="G476" s="351"/>
      <c r="H476" s="351"/>
      <c r="I476" s="351"/>
      <c r="J476" s="351"/>
      <c r="K476" s="272"/>
      <c r="L476" s="272"/>
      <c r="M476" s="272"/>
      <c r="N476" s="272"/>
      <c r="O476" s="272"/>
      <c r="P476" s="272"/>
      <c r="Q476" s="272"/>
      <c r="R476" s="272"/>
      <c r="S476" s="272"/>
      <c r="T476" s="272"/>
      <c r="U476" s="272"/>
      <c r="V476" s="272"/>
      <c r="W476" s="272"/>
      <c r="X476" s="272"/>
      <c r="Y476" s="272"/>
      <c r="Z476" s="272"/>
    </row>
    <row r="477" spans="1:26" ht="15.75" customHeight="1">
      <c r="A477" s="351"/>
      <c r="B477" s="351"/>
      <c r="C477" s="351"/>
      <c r="D477" s="351"/>
      <c r="E477" s="351"/>
      <c r="F477" s="351"/>
      <c r="G477" s="351"/>
      <c r="H477" s="351"/>
      <c r="I477" s="351"/>
      <c r="J477" s="351"/>
      <c r="K477" s="272"/>
      <c r="L477" s="272"/>
      <c r="M477" s="272"/>
      <c r="N477" s="272"/>
      <c r="O477" s="272"/>
      <c r="P477" s="272"/>
      <c r="Q477" s="272"/>
      <c r="R477" s="272"/>
      <c r="S477" s="272"/>
      <c r="T477" s="272"/>
      <c r="U477" s="272"/>
      <c r="V477" s="272"/>
      <c r="W477" s="272"/>
      <c r="X477" s="272"/>
      <c r="Y477" s="272"/>
      <c r="Z477" s="272"/>
    </row>
    <row r="478" spans="1:26" ht="15.75" customHeight="1">
      <c r="A478" s="351"/>
      <c r="B478" s="351"/>
      <c r="C478" s="351"/>
      <c r="D478" s="351"/>
      <c r="E478" s="351"/>
      <c r="F478" s="351"/>
      <c r="G478" s="351"/>
      <c r="H478" s="351"/>
      <c r="I478" s="351"/>
      <c r="J478" s="351"/>
      <c r="K478" s="272"/>
      <c r="L478" s="272"/>
      <c r="M478" s="272"/>
      <c r="N478" s="272"/>
      <c r="O478" s="272"/>
      <c r="P478" s="272"/>
      <c r="Q478" s="272"/>
      <c r="R478" s="272"/>
      <c r="S478" s="272"/>
      <c r="T478" s="272"/>
      <c r="U478" s="272"/>
      <c r="V478" s="272"/>
      <c r="W478" s="272"/>
      <c r="X478" s="272"/>
      <c r="Y478" s="272"/>
      <c r="Z478" s="272"/>
    </row>
    <row r="479" spans="1:26" ht="15.75" customHeight="1">
      <c r="A479" s="351"/>
      <c r="B479" s="351"/>
      <c r="C479" s="351"/>
      <c r="D479" s="351"/>
      <c r="E479" s="351"/>
      <c r="F479" s="351"/>
      <c r="G479" s="351"/>
      <c r="H479" s="351"/>
      <c r="I479" s="351"/>
      <c r="J479" s="351"/>
      <c r="K479" s="272"/>
      <c r="L479" s="272"/>
      <c r="M479" s="272"/>
      <c r="N479" s="272"/>
      <c r="O479" s="272"/>
      <c r="P479" s="272"/>
      <c r="Q479" s="272"/>
      <c r="R479" s="272"/>
      <c r="S479" s="272"/>
      <c r="T479" s="272"/>
      <c r="U479" s="272"/>
      <c r="V479" s="272"/>
      <c r="W479" s="272"/>
      <c r="X479" s="272"/>
      <c r="Y479" s="272"/>
      <c r="Z479" s="272"/>
    </row>
    <row r="480" spans="1:26" ht="15.75" customHeight="1">
      <c r="A480" s="351"/>
      <c r="B480" s="351"/>
      <c r="C480" s="351"/>
      <c r="D480" s="351"/>
      <c r="E480" s="351"/>
      <c r="F480" s="351"/>
      <c r="G480" s="351"/>
      <c r="H480" s="351"/>
      <c r="I480" s="351"/>
      <c r="J480" s="351"/>
      <c r="K480" s="272"/>
      <c r="L480" s="272"/>
      <c r="M480" s="272"/>
      <c r="N480" s="272"/>
      <c r="O480" s="272"/>
      <c r="P480" s="272"/>
      <c r="Q480" s="272"/>
      <c r="R480" s="272"/>
      <c r="S480" s="272"/>
      <c r="T480" s="272"/>
      <c r="U480" s="272"/>
      <c r="V480" s="272"/>
      <c r="W480" s="272"/>
      <c r="X480" s="272"/>
      <c r="Y480" s="272"/>
      <c r="Z480" s="272"/>
    </row>
    <row r="481" spans="1:26" ht="15.75" customHeight="1">
      <c r="A481" s="351"/>
      <c r="B481" s="351"/>
      <c r="C481" s="351"/>
      <c r="D481" s="351"/>
      <c r="E481" s="351"/>
      <c r="F481" s="351"/>
      <c r="G481" s="351"/>
      <c r="H481" s="351"/>
      <c r="I481" s="351"/>
      <c r="J481" s="351"/>
      <c r="K481" s="272"/>
      <c r="L481" s="272"/>
      <c r="M481" s="272"/>
      <c r="N481" s="272"/>
      <c r="O481" s="272"/>
      <c r="P481" s="272"/>
      <c r="Q481" s="272"/>
      <c r="R481" s="272"/>
      <c r="S481" s="272"/>
      <c r="T481" s="272"/>
      <c r="U481" s="272"/>
      <c r="V481" s="272"/>
      <c r="W481" s="272"/>
      <c r="X481" s="272"/>
      <c r="Y481" s="272"/>
      <c r="Z481" s="272"/>
    </row>
    <row r="482" spans="1:26" ht="15.75" customHeight="1">
      <c r="A482" s="351"/>
      <c r="B482" s="351"/>
      <c r="C482" s="351"/>
      <c r="D482" s="351"/>
      <c r="E482" s="351"/>
      <c r="F482" s="351"/>
      <c r="G482" s="351"/>
      <c r="H482" s="351"/>
      <c r="I482" s="351"/>
      <c r="J482" s="351"/>
      <c r="K482" s="272"/>
      <c r="L482" s="272"/>
      <c r="M482" s="272"/>
      <c r="N482" s="272"/>
      <c r="O482" s="272"/>
      <c r="P482" s="272"/>
      <c r="Q482" s="272"/>
      <c r="R482" s="272"/>
      <c r="S482" s="272"/>
      <c r="T482" s="272"/>
      <c r="U482" s="272"/>
      <c r="V482" s="272"/>
      <c r="W482" s="272"/>
      <c r="X482" s="272"/>
      <c r="Y482" s="272"/>
      <c r="Z482" s="272"/>
    </row>
    <row r="483" spans="1:26" ht="15.75" customHeight="1">
      <c r="A483" s="351"/>
      <c r="B483" s="351"/>
      <c r="C483" s="351"/>
      <c r="D483" s="351"/>
      <c r="E483" s="351"/>
      <c r="F483" s="351"/>
      <c r="G483" s="351"/>
      <c r="H483" s="351"/>
      <c r="I483" s="351"/>
      <c r="J483" s="351"/>
      <c r="K483" s="272"/>
      <c r="L483" s="272"/>
      <c r="M483" s="272"/>
      <c r="N483" s="272"/>
      <c r="O483" s="272"/>
      <c r="P483" s="272"/>
      <c r="Q483" s="272"/>
      <c r="R483" s="272"/>
      <c r="S483" s="272"/>
      <c r="T483" s="272"/>
      <c r="U483" s="272"/>
      <c r="V483" s="272"/>
      <c r="W483" s="272"/>
      <c r="X483" s="272"/>
      <c r="Y483" s="272"/>
      <c r="Z483" s="272"/>
    </row>
    <row r="484" spans="1:26" ht="15.75" customHeight="1">
      <c r="A484" s="351"/>
      <c r="B484" s="351"/>
      <c r="C484" s="351"/>
      <c r="D484" s="351"/>
      <c r="E484" s="351"/>
      <c r="F484" s="351"/>
      <c r="G484" s="351"/>
      <c r="H484" s="351"/>
      <c r="I484" s="351"/>
      <c r="J484" s="351"/>
      <c r="K484" s="272"/>
      <c r="L484" s="272"/>
      <c r="M484" s="272"/>
      <c r="N484" s="272"/>
      <c r="O484" s="272"/>
      <c r="P484" s="272"/>
      <c r="Q484" s="272"/>
      <c r="R484" s="272"/>
      <c r="S484" s="272"/>
      <c r="T484" s="272"/>
      <c r="U484" s="272"/>
      <c r="V484" s="272"/>
      <c r="W484" s="272"/>
      <c r="X484" s="272"/>
      <c r="Y484" s="272"/>
      <c r="Z484" s="272"/>
    </row>
    <row r="485" spans="1:26" ht="15.75" customHeight="1">
      <c r="A485" s="351"/>
      <c r="B485" s="351"/>
      <c r="C485" s="351"/>
      <c r="D485" s="351"/>
      <c r="E485" s="351"/>
      <c r="F485" s="351"/>
      <c r="G485" s="351"/>
      <c r="H485" s="351"/>
      <c r="I485" s="351"/>
      <c r="J485" s="351"/>
      <c r="K485" s="272"/>
      <c r="L485" s="272"/>
      <c r="M485" s="272"/>
      <c r="N485" s="272"/>
      <c r="O485" s="272"/>
      <c r="P485" s="272"/>
      <c r="Q485" s="272"/>
      <c r="R485" s="272"/>
      <c r="S485" s="272"/>
      <c r="T485" s="272"/>
      <c r="U485" s="272"/>
      <c r="V485" s="272"/>
      <c r="W485" s="272"/>
      <c r="X485" s="272"/>
      <c r="Y485" s="272"/>
      <c r="Z485" s="272"/>
    </row>
    <row r="486" spans="1:26" ht="15.75" customHeight="1">
      <c r="A486" s="351"/>
      <c r="B486" s="351"/>
      <c r="C486" s="351"/>
      <c r="D486" s="351"/>
      <c r="E486" s="351"/>
      <c r="F486" s="351"/>
      <c r="G486" s="351"/>
      <c r="H486" s="351"/>
      <c r="I486" s="351"/>
      <c r="J486" s="351"/>
      <c r="K486" s="272"/>
      <c r="L486" s="272"/>
      <c r="M486" s="272"/>
      <c r="N486" s="272"/>
      <c r="O486" s="272"/>
      <c r="P486" s="272"/>
      <c r="Q486" s="272"/>
      <c r="R486" s="272"/>
      <c r="S486" s="272"/>
      <c r="T486" s="272"/>
      <c r="U486" s="272"/>
      <c r="V486" s="272"/>
      <c r="W486" s="272"/>
      <c r="X486" s="272"/>
      <c r="Y486" s="272"/>
      <c r="Z486" s="272"/>
    </row>
    <row r="487" spans="1:26" ht="15.75" customHeight="1">
      <c r="A487" s="351"/>
      <c r="B487" s="351"/>
      <c r="C487" s="351"/>
      <c r="D487" s="351"/>
      <c r="E487" s="351"/>
      <c r="F487" s="351"/>
      <c r="G487" s="351"/>
      <c r="H487" s="351"/>
      <c r="I487" s="351"/>
      <c r="J487" s="351"/>
      <c r="K487" s="272"/>
      <c r="L487" s="272"/>
      <c r="M487" s="272"/>
      <c r="N487" s="272"/>
      <c r="O487" s="272"/>
      <c r="P487" s="272"/>
      <c r="Q487" s="272"/>
      <c r="R487" s="272"/>
      <c r="S487" s="272"/>
      <c r="T487" s="272"/>
      <c r="U487" s="272"/>
      <c r="V487" s="272"/>
      <c r="W487" s="272"/>
      <c r="X487" s="272"/>
      <c r="Y487" s="272"/>
      <c r="Z487" s="272"/>
    </row>
    <row r="488" spans="1:26" ht="15.75" customHeight="1">
      <c r="A488" s="351"/>
      <c r="B488" s="351"/>
      <c r="C488" s="351"/>
      <c r="D488" s="351"/>
      <c r="E488" s="351"/>
      <c r="F488" s="351"/>
      <c r="G488" s="351"/>
      <c r="H488" s="351"/>
      <c r="I488" s="351"/>
      <c r="J488" s="351"/>
      <c r="K488" s="272"/>
      <c r="L488" s="272"/>
      <c r="M488" s="272"/>
      <c r="N488" s="272"/>
      <c r="O488" s="272"/>
      <c r="P488" s="272"/>
      <c r="Q488" s="272"/>
      <c r="R488" s="272"/>
      <c r="S488" s="272"/>
      <c r="T488" s="272"/>
      <c r="U488" s="272"/>
      <c r="V488" s="272"/>
      <c r="W488" s="272"/>
      <c r="X488" s="272"/>
      <c r="Y488" s="272"/>
      <c r="Z488" s="272"/>
    </row>
    <row r="489" spans="1:26" ht="15.75" customHeight="1">
      <c r="A489" s="351"/>
      <c r="B489" s="351"/>
      <c r="C489" s="351"/>
      <c r="D489" s="351"/>
      <c r="E489" s="351"/>
      <c r="F489" s="351"/>
      <c r="G489" s="351"/>
      <c r="H489" s="351"/>
      <c r="I489" s="351"/>
      <c r="J489" s="351"/>
      <c r="K489" s="272"/>
      <c r="L489" s="272"/>
      <c r="M489" s="272"/>
      <c r="N489" s="272"/>
      <c r="O489" s="272"/>
      <c r="P489" s="272"/>
      <c r="Q489" s="272"/>
      <c r="R489" s="272"/>
      <c r="S489" s="272"/>
      <c r="T489" s="272"/>
      <c r="U489" s="272"/>
      <c r="V489" s="272"/>
      <c r="W489" s="272"/>
      <c r="X489" s="272"/>
      <c r="Y489" s="272"/>
      <c r="Z489" s="272"/>
    </row>
    <row r="490" spans="1:26" ht="15.75" customHeight="1">
      <c r="A490" s="351"/>
      <c r="B490" s="351"/>
      <c r="C490" s="351"/>
      <c r="D490" s="351"/>
      <c r="E490" s="351"/>
      <c r="F490" s="351"/>
      <c r="G490" s="351"/>
      <c r="H490" s="351"/>
      <c r="I490" s="351"/>
      <c r="J490" s="351"/>
      <c r="K490" s="272"/>
      <c r="L490" s="272"/>
      <c r="M490" s="272"/>
      <c r="N490" s="272"/>
      <c r="O490" s="272"/>
      <c r="P490" s="272"/>
      <c r="Q490" s="272"/>
      <c r="R490" s="272"/>
      <c r="S490" s="272"/>
      <c r="T490" s="272"/>
      <c r="U490" s="272"/>
      <c r="V490" s="272"/>
      <c r="W490" s="272"/>
      <c r="X490" s="272"/>
      <c r="Y490" s="272"/>
      <c r="Z490" s="272"/>
    </row>
    <row r="491" spans="1:26" ht="15.75" customHeight="1">
      <c r="A491" s="351"/>
      <c r="B491" s="351"/>
      <c r="C491" s="351"/>
      <c r="D491" s="351"/>
      <c r="E491" s="351"/>
      <c r="F491" s="351"/>
      <c r="G491" s="351"/>
      <c r="H491" s="351"/>
      <c r="I491" s="351"/>
      <c r="J491" s="351"/>
      <c r="K491" s="272"/>
      <c r="L491" s="272"/>
      <c r="M491" s="272"/>
      <c r="N491" s="272"/>
      <c r="O491" s="272"/>
      <c r="P491" s="272"/>
      <c r="Q491" s="272"/>
      <c r="R491" s="272"/>
      <c r="S491" s="272"/>
      <c r="T491" s="272"/>
      <c r="U491" s="272"/>
      <c r="V491" s="272"/>
      <c r="W491" s="272"/>
      <c r="X491" s="272"/>
      <c r="Y491" s="272"/>
      <c r="Z491" s="272"/>
    </row>
    <row r="492" spans="1:26" ht="15.75" customHeight="1">
      <c r="A492" s="351"/>
      <c r="B492" s="351"/>
      <c r="C492" s="351"/>
      <c r="D492" s="351"/>
      <c r="E492" s="351"/>
      <c r="F492" s="351"/>
      <c r="G492" s="351"/>
      <c r="H492" s="351"/>
      <c r="I492" s="351"/>
      <c r="J492" s="351"/>
      <c r="K492" s="272"/>
      <c r="L492" s="272"/>
      <c r="M492" s="272"/>
      <c r="N492" s="272"/>
      <c r="O492" s="272"/>
      <c r="P492" s="272"/>
      <c r="Q492" s="272"/>
      <c r="R492" s="272"/>
      <c r="S492" s="272"/>
      <c r="T492" s="272"/>
      <c r="U492" s="272"/>
      <c r="V492" s="272"/>
      <c r="W492" s="272"/>
      <c r="X492" s="272"/>
      <c r="Y492" s="272"/>
      <c r="Z492" s="272"/>
    </row>
    <row r="493" spans="1:26" ht="15.75" customHeight="1">
      <c r="A493" s="351"/>
      <c r="B493" s="351"/>
      <c r="C493" s="351"/>
      <c r="D493" s="351"/>
      <c r="E493" s="351"/>
      <c r="F493" s="351"/>
      <c r="G493" s="351"/>
      <c r="H493" s="351"/>
      <c r="I493" s="351"/>
      <c r="J493" s="351"/>
      <c r="K493" s="272"/>
      <c r="L493" s="272"/>
      <c r="M493" s="272"/>
      <c r="N493" s="272"/>
      <c r="O493" s="272"/>
      <c r="P493" s="272"/>
      <c r="Q493" s="272"/>
      <c r="R493" s="272"/>
      <c r="S493" s="272"/>
      <c r="T493" s="272"/>
      <c r="U493" s="272"/>
      <c r="V493" s="272"/>
      <c r="W493" s="272"/>
      <c r="X493" s="272"/>
      <c r="Y493" s="272"/>
      <c r="Z493" s="272"/>
    </row>
    <row r="494" spans="1:26" ht="15.75" customHeight="1">
      <c r="A494" s="351"/>
      <c r="B494" s="351"/>
      <c r="C494" s="351"/>
      <c r="D494" s="351"/>
      <c r="E494" s="351"/>
      <c r="F494" s="351"/>
      <c r="G494" s="351"/>
      <c r="H494" s="351"/>
      <c r="I494" s="351"/>
      <c r="J494" s="351"/>
      <c r="K494" s="272"/>
      <c r="L494" s="272"/>
      <c r="M494" s="272"/>
      <c r="N494" s="272"/>
      <c r="O494" s="272"/>
      <c r="P494" s="272"/>
      <c r="Q494" s="272"/>
      <c r="R494" s="272"/>
      <c r="S494" s="272"/>
      <c r="T494" s="272"/>
      <c r="U494" s="272"/>
      <c r="V494" s="272"/>
      <c r="W494" s="272"/>
      <c r="X494" s="272"/>
      <c r="Y494" s="272"/>
      <c r="Z494" s="272"/>
    </row>
    <row r="495" spans="1:26" ht="15.75" customHeight="1">
      <c r="A495" s="351"/>
      <c r="B495" s="351"/>
      <c r="C495" s="351"/>
      <c r="D495" s="351"/>
      <c r="E495" s="351"/>
      <c r="F495" s="351"/>
      <c r="G495" s="351"/>
      <c r="H495" s="351"/>
      <c r="I495" s="351"/>
      <c r="J495" s="351"/>
      <c r="K495" s="272"/>
      <c r="L495" s="272"/>
      <c r="M495" s="272"/>
      <c r="N495" s="272"/>
      <c r="O495" s="272"/>
      <c r="P495" s="272"/>
      <c r="Q495" s="272"/>
      <c r="R495" s="272"/>
      <c r="S495" s="272"/>
      <c r="T495" s="272"/>
      <c r="U495" s="272"/>
      <c r="V495" s="272"/>
      <c r="W495" s="272"/>
      <c r="X495" s="272"/>
      <c r="Y495" s="272"/>
      <c r="Z495" s="272"/>
    </row>
    <row r="496" spans="1:26" ht="15.75" customHeight="1">
      <c r="A496" s="351"/>
      <c r="B496" s="351"/>
      <c r="C496" s="351"/>
      <c r="D496" s="351"/>
      <c r="E496" s="351"/>
      <c r="F496" s="351"/>
      <c r="G496" s="351"/>
      <c r="H496" s="351"/>
      <c r="I496" s="351"/>
      <c r="J496" s="351"/>
      <c r="K496" s="272"/>
      <c r="L496" s="272"/>
      <c r="M496" s="272"/>
      <c r="N496" s="272"/>
      <c r="O496" s="272"/>
      <c r="P496" s="272"/>
      <c r="Q496" s="272"/>
      <c r="R496" s="272"/>
      <c r="S496" s="272"/>
      <c r="T496" s="272"/>
      <c r="U496" s="272"/>
      <c r="V496" s="272"/>
      <c r="W496" s="272"/>
      <c r="X496" s="272"/>
      <c r="Y496" s="272"/>
      <c r="Z496" s="272"/>
    </row>
    <row r="497" spans="1:26" ht="15.75" customHeight="1">
      <c r="A497" s="351"/>
      <c r="B497" s="351"/>
      <c r="C497" s="351"/>
      <c r="D497" s="351"/>
      <c r="E497" s="351"/>
      <c r="F497" s="351"/>
      <c r="G497" s="351"/>
      <c r="H497" s="351"/>
      <c r="I497" s="351"/>
      <c r="J497" s="351"/>
      <c r="K497" s="272"/>
      <c r="L497" s="272"/>
      <c r="M497" s="272"/>
      <c r="N497" s="272"/>
      <c r="O497" s="272"/>
      <c r="P497" s="272"/>
      <c r="Q497" s="272"/>
      <c r="R497" s="272"/>
      <c r="S497" s="272"/>
      <c r="T497" s="272"/>
      <c r="U497" s="272"/>
      <c r="V497" s="272"/>
      <c r="W497" s="272"/>
      <c r="X497" s="272"/>
      <c r="Y497" s="272"/>
      <c r="Z497" s="272"/>
    </row>
    <row r="498" spans="1:26" ht="15.75" customHeight="1">
      <c r="A498" s="351"/>
      <c r="B498" s="351"/>
      <c r="C498" s="351"/>
      <c r="D498" s="351"/>
      <c r="E498" s="351"/>
      <c r="F498" s="351"/>
      <c r="G498" s="351"/>
      <c r="H498" s="351"/>
      <c r="I498" s="351"/>
      <c r="J498" s="351"/>
      <c r="K498" s="272"/>
      <c r="L498" s="272"/>
      <c r="M498" s="272"/>
      <c r="N498" s="272"/>
      <c r="O498" s="272"/>
      <c r="P498" s="272"/>
      <c r="Q498" s="272"/>
      <c r="R498" s="272"/>
      <c r="S498" s="272"/>
      <c r="T498" s="272"/>
      <c r="U498" s="272"/>
      <c r="V498" s="272"/>
      <c r="W498" s="272"/>
      <c r="X498" s="272"/>
      <c r="Y498" s="272"/>
      <c r="Z498" s="272"/>
    </row>
    <row r="499" spans="1:26" ht="15.75" customHeight="1">
      <c r="A499" s="351"/>
      <c r="B499" s="351"/>
      <c r="C499" s="351"/>
      <c r="D499" s="351"/>
      <c r="E499" s="351"/>
      <c r="F499" s="351"/>
      <c r="G499" s="351"/>
      <c r="H499" s="351"/>
      <c r="I499" s="351"/>
      <c r="J499" s="351"/>
      <c r="K499" s="272"/>
      <c r="L499" s="272"/>
      <c r="M499" s="272"/>
      <c r="N499" s="272"/>
      <c r="O499" s="272"/>
      <c r="P499" s="272"/>
      <c r="Q499" s="272"/>
      <c r="R499" s="272"/>
      <c r="S499" s="272"/>
      <c r="T499" s="272"/>
      <c r="U499" s="272"/>
      <c r="V499" s="272"/>
      <c r="W499" s="272"/>
      <c r="X499" s="272"/>
      <c r="Y499" s="272"/>
      <c r="Z499" s="272"/>
    </row>
    <row r="500" spans="1:26" ht="15.75" customHeight="1">
      <c r="A500" s="351"/>
      <c r="B500" s="351"/>
      <c r="C500" s="351"/>
      <c r="D500" s="351"/>
      <c r="E500" s="351"/>
      <c r="F500" s="351"/>
      <c r="G500" s="351"/>
      <c r="H500" s="351"/>
      <c r="I500" s="351"/>
      <c r="J500" s="351"/>
      <c r="K500" s="272"/>
      <c r="L500" s="272"/>
      <c r="M500" s="272"/>
      <c r="N500" s="272"/>
      <c r="O500" s="272"/>
      <c r="P500" s="272"/>
      <c r="Q500" s="272"/>
      <c r="R500" s="272"/>
      <c r="S500" s="272"/>
      <c r="T500" s="272"/>
      <c r="U500" s="272"/>
      <c r="V500" s="272"/>
      <c r="W500" s="272"/>
      <c r="X500" s="272"/>
      <c r="Y500" s="272"/>
      <c r="Z500" s="272"/>
    </row>
    <row r="501" spans="1:26" ht="15.75" customHeight="1">
      <c r="A501" s="351"/>
      <c r="B501" s="351"/>
      <c r="C501" s="351"/>
      <c r="D501" s="351"/>
      <c r="E501" s="351"/>
      <c r="F501" s="351"/>
      <c r="G501" s="351"/>
      <c r="H501" s="351"/>
      <c r="I501" s="351"/>
      <c r="J501" s="351"/>
      <c r="K501" s="272"/>
      <c r="L501" s="272"/>
      <c r="M501" s="272"/>
      <c r="N501" s="272"/>
      <c r="O501" s="272"/>
      <c r="P501" s="272"/>
      <c r="Q501" s="272"/>
      <c r="R501" s="272"/>
      <c r="S501" s="272"/>
      <c r="T501" s="272"/>
      <c r="U501" s="272"/>
      <c r="V501" s="272"/>
      <c r="W501" s="272"/>
      <c r="X501" s="272"/>
      <c r="Y501" s="272"/>
      <c r="Z501" s="272"/>
    </row>
    <row r="502" spans="1:26" ht="15.75" customHeight="1">
      <c r="A502" s="351"/>
      <c r="B502" s="351"/>
      <c r="C502" s="351"/>
      <c r="D502" s="351"/>
      <c r="E502" s="351"/>
      <c r="F502" s="351"/>
      <c r="G502" s="351"/>
      <c r="H502" s="351"/>
      <c r="I502" s="351"/>
      <c r="J502" s="351"/>
      <c r="K502" s="272"/>
      <c r="L502" s="272"/>
      <c r="M502" s="272"/>
      <c r="N502" s="272"/>
      <c r="O502" s="272"/>
      <c r="P502" s="272"/>
      <c r="Q502" s="272"/>
      <c r="R502" s="272"/>
      <c r="S502" s="272"/>
      <c r="T502" s="272"/>
      <c r="U502" s="272"/>
      <c r="V502" s="272"/>
      <c r="W502" s="272"/>
      <c r="X502" s="272"/>
      <c r="Y502" s="272"/>
      <c r="Z502" s="272"/>
    </row>
    <row r="503" spans="1:26" ht="15.75" customHeight="1">
      <c r="A503" s="351"/>
      <c r="B503" s="351"/>
      <c r="C503" s="351"/>
      <c r="D503" s="351"/>
      <c r="E503" s="351"/>
      <c r="F503" s="351"/>
      <c r="G503" s="351"/>
      <c r="H503" s="351"/>
      <c r="I503" s="351"/>
      <c r="J503" s="351"/>
      <c r="K503" s="272"/>
      <c r="L503" s="272"/>
      <c r="M503" s="272"/>
      <c r="N503" s="272"/>
      <c r="O503" s="272"/>
      <c r="P503" s="272"/>
      <c r="Q503" s="272"/>
      <c r="R503" s="272"/>
      <c r="S503" s="272"/>
      <c r="T503" s="272"/>
      <c r="U503" s="272"/>
      <c r="V503" s="272"/>
      <c r="W503" s="272"/>
      <c r="X503" s="272"/>
      <c r="Y503" s="272"/>
      <c r="Z503" s="272"/>
    </row>
    <row r="504" spans="1:26" ht="15.75" customHeight="1">
      <c r="A504" s="351"/>
      <c r="B504" s="351"/>
      <c r="C504" s="351"/>
      <c r="D504" s="351"/>
      <c r="E504" s="351"/>
      <c r="F504" s="351"/>
      <c r="G504" s="351"/>
      <c r="H504" s="351"/>
      <c r="I504" s="351"/>
      <c r="J504" s="351"/>
      <c r="K504" s="272"/>
      <c r="L504" s="272"/>
      <c r="M504" s="272"/>
      <c r="N504" s="272"/>
      <c r="O504" s="272"/>
      <c r="P504" s="272"/>
      <c r="Q504" s="272"/>
      <c r="R504" s="272"/>
      <c r="S504" s="272"/>
      <c r="T504" s="272"/>
      <c r="U504" s="272"/>
      <c r="V504" s="272"/>
      <c r="W504" s="272"/>
      <c r="X504" s="272"/>
      <c r="Y504" s="272"/>
      <c r="Z504" s="272"/>
    </row>
    <row r="505" spans="1:26" ht="15.75" customHeight="1">
      <c r="A505" s="351"/>
      <c r="B505" s="351"/>
      <c r="C505" s="351"/>
      <c r="D505" s="351"/>
      <c r="E505" s="351"/>
      <c r="F505" s="351"/>
      <c r="G505" s="351"/>
      <c r="H505" s="351"/>
      <c r="I505" s="351"/>
      <c r="J505" s="351"/>
      <c r="K505" s="272"/>
      <c r="L505" s="272"/>
      <c r="M505" s="272"/>
      <c r="N505" s="272"/>
      <c r="O505" s="272"/>
      <c r="P505" s="272"/>
      <c r="Q505" s="272"/>
      <c r="R505" s="272"/>
      <c r="S505" s="272"/>
      <c r="T505" s="272"/>
      <c r="U505" s="272"/>
      <c r="V505" s="272"/>
      <c r="W505" s="272"/>
      <c r="X505" s="272"/>
      <c r="Y505" s="272"/>
      <c r="Z505" s="272"/>
    </row>
    <row r="506" spans="1:26" ht="15.75" customHeight="1">
      <c r="A506" s="351"/>
      <c r="B506" s="351"/>
      <c r="C506" s="351"/>
      <c r="D506" s="351"/>
      <c r="E506" s="351"/>
      <c r="F506" s="351"/>
      <c r="G506" s="351"/>
      <c r="H506" s="351"/>
      <c r="I506" s="351"/>
      <c r="J506" s="351"/>
      <c r="K506" s="272"/>
      <c r="L506" s="272"/>
      <c r="M506" s="272"/>
      <c r="N506" s="272"/>
      <c r="O506" s="272"/>
      <c r="P506" s="272"/>
      <c r="Q506" s="272"/>
      <c r="R506" s="272"/>
      <c r="S506" s="272"/>
      <c r="T506" s="272"/>
      <c r="U506" s="272"/>
      <c r="V506" s="272"/>
      <c r="W506" s="272"/>
      <c r="X506" s="272"/>
      <c r="Y506" s="272"/>
      <c r="Z506" s="272"/>
    </row>
    <row r="507" spans="1:26" ht="15.75" customHeight="1">
      <c r="A507" s="351"/>
      <c r="B507" s="351"/>
      <c r="C507" s="351"/>
      <c r="D507" s="351"/>
      <c r="E507" s="351"/>
      <c r="F507" s="351"/>
      <c r="G507" s="351"/>
      <c r="H507" s="351"/>
      <c r="I507" s="351"/>
      <c r="J507" s="351"/>
      <c r="K507" s="272"/>
      <c r="L507" s="272"/>
      <c r="M507" s="272"/>
      <c r="N507" s="272"/>
      <c r="O507" s="272"/>
      <c r="P507" s="272"/>
      <c r="Q507" s="272"/>
      <c r="R507" s="272"/>
      <c r="S507" s="272"/>
      <c r="T507" s="272"/>
      <c r="U507" s="272"/>
      <c r="V507" s="272"/>
      <c r="W507" s="272"/>
      <c r="X507" s="272"/>
      <c r="Y507" s="272"/>
      <c r="Z507" s="272"/>
    </row>
    <row r="508" spans="1:26" ht="15.75" customHeight="1">
      <c r="A508" s="351"/>
      <c r="B508" s="351"/>
      <c r="C508" s="351"/>
      <c r="D508" s="351"/>
      <c r="E508" s="351"/>
      <c r="F508" s="351"/>
      <c r="G508" s="351"/>
      <c r="H508" s="351"/>
      <c r="I508" s="351"/>
      <c r="J508" s="351"/>
      <c r="K508" s="272"/>
      <c r="L508" s="272"/>
      <c r="M508" s="272"/>
      <c r="N508" s="272"/>
      <c r="O508" s="272"/>
      <c r="P508" s="272"/>
      <c r="Q508" s="272"/>
      <c r="R508" s="272"/>
      <c r="S508" s="272"/>
      <c r="T508" s="272"/>
      <c r="U508" s="272"/>
      <c r="V508" s="272"/>
      <c r="W508" s="272"/>
      <c r="X508" s="272"/>
      <c r="Y508" s="272"/>
      <c r="Z508" s="272"/>
    </row>
    <row r="509" spans="1:26" ht="15.75" customHeight="1">
      <c r="A509" s="351"/>
      <c r="B509" s="351"/>
      <c r="C509" s="351"/>
      <c r="D509" s="351"/>
      <c r="E509" s="351"/>
      <c r="F509" s="351"/>
      <c r="G509" s="351"/>
      <c r="H509" s="351"/>
      <c r="I509" s="351"/>
      <c r="J509" s="351"/>
      <c r="K509" s="272"/>
      <c r="L509" s="272"/>
      <c r="M509" s="272"/>
      <c r="N509" s="272"/>
      <c r="O509" s="272"/>
      <c r="P509" s="272"/>
      <c r="Q509" s="272"/>
      <c r="R509" s="272"/>
      <c r="S509" s="272"/>
      <c r="T509" s="272"/>
      <c r="U509" s="272"/>
      <c r="V509" s="272"/>
      <c r="W509" s="272"/>
      <c r="X509" s="272"/>
      <c r="Y509" s="272"/>
      <c r="Z509" s="272"/>
    </row>
    <row r="510" spans="1:26" ht="15.75" customHeight="1">
      <c r="A510" s="351"/>
      <c r="B510" s="351"/>
      <c r="C510" s="351"/>
      <c r="D510" s="351"/>
      <c r="E510" s="351"/>
      <c r="F510" s="351"/>
      <c r="G510" s="351"/>
      <c r="H510" s="351"/>
      <c r="I510" s="351"/>
      <c r="J510" s="351"/>
      <c r="K510" s="272"/>
      <c r="L510" s="272"/>
      <c r="M510" s="272"/>
      <c r="N510" s="272"/>
      <c r="O510" s="272"/>
      <c r="P510" s="272"/>
      <c r="Q510" s="272"/>
      <c r="R510" s="272"/>
      <c r="S510" s="272"/>
      <c r="T510" s="272"/>
      <c r="U510" s="272"/>
      <c r="V510" s="272"/>
      <c r="W510" s="272"/>
      <c r="X510" s="272"/>
      <c r="Y510" s="272"/>
      <c r="Z510" s="272"/>
    </row>
    <row r="511" spans="1:26" ht="15.75" customHeight="1">
      <c r="A511" s="351"/>
      <c r="B511" s="351"/>
      <c r="C511" s="351"/>
      <c r="D511" s="351"/>
      <c r="E511" s="351"/>
      <c r="F511" s="351"/>
      <c r="G511" s="351"/>
      <c r="H511" s="351"/>
      <c r="I511" s="351"/>
      <c r="J511" s="351"/>
      <c r="K511" s="272"/>
      <c r="L511" s="272"/>
      <c r="M511" s="272"/>
      <c r="N511" s="272"/>
      <c r="O511" s="272"/>
      <c r="P511" s="272"/>
      <c r="Q511" s="272"/>
      <c r="R511" s="272"/>
      <c r="S511" s="272"/>
      <c r="T511" s="272"/>
      <c r="U511" s="272"/>
      <c r="V511" s="272"/>
      <c r="W511" s="272"/>
      <c r="X511" s="272"/>
      <c r="Y511" s="272"/>
      <c r="Z511" s="272"/>
    </row>
    <row r="512" spans="1:26" ht="15.75" customHeight="1">
      <c r="A512" s="351"/>
      <c r="B512" s="351"/>
      <c r="C512" s="351"/>
      <c r="D512" s="351"/>
      <c r="E512" s="351"/>
      <c r="F512" s="351"/>
      <c r="G512" s="351"/>
      <c r="H512" s="351"/>
      <c r="I512" s="351"/>
      <c r="J512" s="351"/>
      <c r="K512" s="272"/>
      <c r="L512" s="272"/>
      <c r="M512" s="272"/>
      <c r="N512" s="272"/>
      <c r="O512" s="272"/>
      <c r="P512" s="272"/>
      <c r="Q512" s="272"/>
      <c r="R512" s="272"/>
      <c r="S512" s="272"/>
      <c r="T512" s="272"/>
      <c r="U512" s="272"/>
      <c r="V512" s="272"/>
      <c r="W512" s="272"/>
      <c r="X512" s="272"/>
      <c r="Y512" s="272"/>
      <c r="Z512" s="272"/>
    </row>
    <row r="513" spans="1:26" ht="15.75" customHeight="1">
      <c r="A513" s="351"/>
      <c r="B513" s="351"/>
      <c r="C513" s="351"/>
      <c r="D513" s="351"/>
      <c r="E513" s="351"/>
      <c r="F513" s="351"/>
      <c r="G513" s="351"/>
      <c r="H513" s="351"/>
      <c r="I513" s="351"/>
      <c r="J513" s="351"/>
      <c r="K513" s="272"/>
      <c r="L513" s="272"/>
      <c r="M513" s="272"/>
      <c r="N513" s="272"/>
      <c r="O513" s="272"/>
      <c r="P513" s="272"/>
      <c r="Q513" s="272"/>
      <c r="R513" s="272"/>
      <c r="S513" s="272"/>
      <c r="T513" s="272"/>
      <c r="U513" s="272"/>
      <c r="V513" s="272"/>
      <c r="W513" s="272"/>
      <c r="X513" s="272"/>
      <c r="Y513" s="272"/>
      <c r="Z513" s="272"/>
    </row>
    <row r="514" spans="1:26" ht="15.75" customHeight="1">
      <c r="A514" s="351"/>
      <c r="B514" s="351"/>
      <c r="C514" s="351"/>
      <c r="D514" s="351"/>
      <c r="E514" s="351"/>
      <c r="F514" s="351"/>
      <c r="G514" s="351"/>
      <c r="H514" s="351"/>
      <c r="I514" s="351"/>
      <c r="J514" s="351"/>
      <c r="K514" s="272"/>
      <c r="L514" s="272"/>
      <c r="M514" s="272"/>
      <c r="N514" s="272"/>
      <c r="O514" s="272"/>
      <c r="P514" s="272"/>
      <c r="Q514" s="272"/>
      <c r="R514" s="272"/>
      <c r="S514" s="272"/>
      <c r="T514" s="272"/>
      <c r="U514" s="272"/>
      <c r="V514" s="272"/>
      <c r="W514" s="272"/>
      <c r="X514" s="272"/>
      <c r="Y514" s="272"/>
      <c r="Z514" s="272"/>
    </row>
    <row r="515" spans="1:26" ht="15.75" customHeight="1">
      <c r="A515" s="351"/>
      <c r="B515" s="351"/>
      <c r="C515" s="351"/>
      <c r="D515" s="351"/>
      <c r="E515" s="351"/>
      <c r="F515" s="351"/>
      <c r="G515" s="351"/>
      <c r="H515" s="351"/>
      <c r="I515" s="351"/>
      <c r="J515" s="351"/>
      <c r="K515" s="272"/>
      <c r="L515" s="272"/>
      <c r="M515" s="272"/>
      <c r="N515" s="272"/>
      <c r="O515" s="272"/>
      <c r="P515" s="272"/>
      <c r="Q515" s="272"/>
      <c r="R515" s="272"/>
      <c r="S515" s="272"/>
      <c r="T515" s="272"/>
      <c r="U515" s="272"/>
      <c r="V515" s="272"/>
      <c r="W515" s="272"/>
      <c r="X515" s="272"/>
      <c r="Y515" s="272"/>
      <c r="Z515" s="272"/>
    </row>
    <row r="516" spans="1:26" ht="15.75" customHeight="1">
      <c r="A516" s="351"/>
      <c r="B516" s="351"/>
      <c r="C516" s="351"/>
      <c r="D516" s="351"/>
      <c r="E516" s="351"/>
      <c r="F516" s="351"/>
      <c r="G516" s="351"/>
      <c r="H516" s="351"/>
      <c r="I516" s="351"/>
      <c r="J516" s="351"/>
      <c r="K516" s="272"/>
      <c r="L516" s="272"/>
      <c r="M516" s="272"/>
      <c r="N516" s="272"/>
      <c r="O516" s="272"/>
      <c r="P516" s="272"/>
      <c r="Q516" s="272"/>
      <c r="R516" s="272"/>
      <c r="S516" s="272"/>
      <c r="T516" s="272"/>
      <c r="U516" s="272"/>
      <c r="V516" s="272"/>
      <c r="W516" s="272"/>
      <c r="X516" s="272"/>
      <c r="Y516" s="272"/>
      <c r="Z516" s="272"/>
    </row>
    <row r="517" spans="1:26" ht="15.75" customHeight="1">
      <c r="A517" s="351"/>
      <c r="B517" s="351"/>
      <c r="C517" s="351"/>
      <c r="D517" s="351"/>
      <c r="E517" s="351"/>
      <c r="F517" s="351"/>
      <c r="G517" s="351"/>
      <c r="H517" s="351"/>
      <c r="I517" s="351"/>
      <c r="J517" s="351"/>
      <c r="K517" s="272"/>
      <c r="L517" s="272"/>
      <c r="M517" s="272"/>
      <c r="N517" s="272"/>
      <c r="O517" s="272"/>
      <c r="P517" s="272"/>
      <c r="Q517" s="272"/>
      <c r="R517" s="272"/>
      <c r="S517" s="272"/>
      <c r="T517" s="272"/>
      <c r="U517" s="272"/>
      <c r="V517" s="272"/>
      <c r="W517" s="272"/>
      <c r="X517" s="272"/>
      <c r="Y517" s="272"/>
      <c r="Z517" s="272"/>
    </row>
    <row r="518" spans="1:26" ht="15.75" customHeight="1">
      <c r="A518" s="351"/>
      <c r="B518" s="351"/>
      <c r="C518" s="351"/>
      <c r="D518" s="351"/>
      <c r="E518" s="351"/>
      <c r="F518" s="351"/>
      <c r="G518" s="351"/>
      <c r="H518" s="351"/>
      <c r="I518" s="351"/>
      <c r="J518" s="351"/>
      <c r="K518" s="272"/>
      <c r="L518" s="272"/>
      <c r="M518" s="272"/>
      <c r="N518" s="272"/>
      <c r="O518" s="272"/>
      <c r="P518" s="272"/>
      <c r="Q518" s="272"/>
      <c r="R518" s="272"/>
      <c r="S518" s="272"/>
      <c r="T518" s="272"/>
      <c r="U518" s="272"/>
      <c r="V518" s="272"/>
      <c r="W518" s="272"/>
      <c r="X518" s="272"/>
      <c r="Y518" s="272"/>
      <c r="Z518" s="272"/>
    </row>
    <row r="519" spans="1:26" ht="15.75" customHeight="1">
      <c r="A519" s="351"/>
      <c r="B519" s="351"/>
      <c r="C519" s="351"/>
      <c r="D519" s="351"/>
      <c r="E519" s="351"/>
      <c r="F519" s="351"/>
      <c r="G519" s="351"/>
      <c r="H519" s="351"/>
      <c r="I519" s="351"/>
      <c r="J519" s="351"/>
      <c r="K519" s="272"/>
      <c r="L519" s="272"/>
      <c r="M519" s="272"/>
      <c r="N519" s="272"/>
      <c r="O519" s="272"/>
      <c r="P519" s="272"/>
      <c r="Q519" s="272"/>
      <c r="R519" s="272"/>
      <c r="S519" s="272"/>
      <c r="T519" s="272"/>
      <c r="U519" s="272"/>
      <c r="V519" s="272"/>
      <c r="W519" s="272"/>
      <c r="X519" s="272"/>
      <c r="Y519" s="272"/>
      <c r="Z519" s="272"/>
    </row>
    <row r="520" spans="1:26" ht="15.75" customHeight="1">
      <c r="A520" s="351"/>
      <c r="B520" s="351"/>
      <c r="C520" s="351"/>
      <c r="D520" s="351"/>
      <c r="E520" s="351"/>
      <c r="F520" s="351"/>
      <c r="G520" s="351"/>
      <c r="H520" s="351"/>
      <c r="I520" s="351"/>
      <c r="J520" s="351"/>
      <c r="K520" s="272"/>
      <c r="L520" s="272"/>
      <c r="M520" s="272"/>
      <c r="N520" s="272"/>
      <c r="O520" s="272"/>
      <c r="P520" s="272"/>
      <c r="Q520" s="272"/>
      <c r="R520" s="272"/>
      <c r="S520" s="272"/>
      <c r="T520" s="272"/>
      <c r="U520" s="272"/>
      <c r="V520" s="272"/>
      <c r="W520" s="272"/>
      <c r="X520" s="272"/>
      <c r="Y520" s="272"/>
      <c r="Z520" s="272"/>
    </row>
    <row r="521" spans="1:26" ht="15.75" customHeight="1">
      <c r="A521" s="351"/>
      <c r="B521" s="351"/>
      <c r="C521" s="351"/>
      <c r="D521" s="351"/>
      <c r="E521" s="351"/>
      <c r="F521" s="351"/>
      <c r="G521" s="351"/>
      <c r="H521" s="351"/>
      <c r="I521" s="351"/>
      <c r="J521" s="351"/>
      <c r="K521" s="272"/>
      <c r="L521" s="272"/>
      <c r="M521" s="272"/>
      <c r="N521" s="272"/>
      <c r="O521" s="272"/>
      <c r="P521" s="272"/>
      <c r="Q521" s="272"/>
      <c r="R521" s="272"/>
      <c r="S521" s="272"/>
      <c r="T521" s="272"/>
      <c r="U521" s="272"/>
      <c r="V521" s="272"/>
      <c r="W521" s="272"/>
      <c r="X521" s="272"/>
      <c r="Y521" s="272"/>
      <c r="Z521" s="272"/>
    </row>
    <row r="522" spans="1:26" ht="15.75" customHeight="1">
      <c r="A522" s="351"/>
      <c r="B522" s="351"/>
      <c r="C522" s="351"/>
      <c r="D522" s="351"/>
      <c r="E522" s="351"/>
      <c r="F522" s="351"/>
      <c r="G522" s="351"/>
      <c r="H522" s="351"/>
      <c r="I522" s="351"/>
      <c r="J522" s="351"/>
      <c r="K522" s="272"/>
      <c r="L522" s="272"/>
      <c r="M522" s="272"/>
      <c r="N522" s="272"/>
      <c r="O522" s="272"/>
      <c r="P522" s="272"/>
      <c r="Q522" s="272"/>
      <c r="R522" s="272"/>
      <c r="S522" s="272"/>
      <c r="T522" s="272"/>
      <c r="U522" s="272"/>
      <c r="V522" s="272"/>
      <c r="W522" s="272"/>
      <c r="X522" s="272"/>
      <c r="Y522" s="272"/>
      <c r="Z522" s="272"/>
    </row>
    <row r="523" spans="1:26" ht="15.75" customHeight="1">
      <c r="A523" s="351"/>
      <c r="B523" s="351"/>
      <c r="C523" s="351"/>
      <c r="D523" s="351"/>
      <c r="E523" s="351"/>
      <c r="F523" s="351"/>
      <c r="G523" s="351"/>
      <c r="H523" s="351"/>
      <c r="I523" s="351"/>
      <c r="J523" s="351"/>
      <c r="K523" s="272"/>
      <c r="L523" s="272"/>
      <c r="M523" s="272"/>
      <c r="N523" s="272"/>
      <c r="O523" s="272"/>
      <c r="P523" s="272"/>
      <c r="Q523" s="272"/>
      <c r="R523" s="272"/>
      <c r="S523" s="272"/>
      <c r="T523" s="272"/>
      <c r="U523" s="272"/>
      <c r="V523" s="272"/>
      <c r="W523" s="272"/>
      <c r="X523" s="272"/>
      <c r="Y523" s="272"/>
      <c r="Z523" s="272"/>
    </row>
    <row r="524" spans="1:26" ht="15.75" customHeight="1">
      <c r="A524" s="351"/>
      <c r="B524" s="351"/>
      <c r="C524" s="351"/>
      <c r="D524" s="351"/>
      <c r="E524" s="351"/>
      <c r="F524" s="351"/>
      <c r="G524" s="351"/>
      <c r="H524" s="351"/>
      <c r="I524" s="351"/>
      <c r="J524" s="351"/>
      <c r="K524" s="272"/>
      <c r="L524" s="272"/>
      <c r="M524" s="272"/>
      <c r="N524" s="272"/>
      <c r="O524" s="272"/>
      <c r="P524" s="272"/>
      <c r="Q524" s="272"/>
      <c r="R524" s="272"/>
      <c r="S524" s="272"/>
      <c r="T524" s="272"/>
      <c r="U524" s="272"/>
      <c r="V524" s="272"/>
      <c r="W524" s="272"/>
      <c r="X524" s="272"/>
      <c r="Y524" s="272"/>
      <c r="Z524" s="272"/>
    </row>
    <row r="525" spans="1:26" ht="15.75" customHeight="1">
      <c r="A525" s="351"/>
      <c r="B525" s="351"/>
      <c r="C525" s="351"/>
      <c r="D525" s="351"/>
      <c r="E525" s="351"/>
      <c r="F525" s="351"/>
      <c r="G525" s="351"/>
      <c r="H525" s="351"/>
      <c r="I525" s="351"/>
      <c r="J525" s="351"/>
      <c r="K525" s="272"/>
      <c r="L525" s="272"/>
      <c r="M525" s="272"/>
      <c r="N525" s="272"/>
      <c r="O525" s="272"/>
      <c r="P525" s="272"/>
      <c r="Q525" s="272"/>
      <c r="R525" s="272"/>
      <c r="S525" s="272"/>
      <c r="T525" s="272"/>
      <c r="U525" s="272"/>
      <c r="V525" s="272"/>
      <c r="W525" s="272"/>
      <c r="X525" s="272"/>
      <c r="Y525" s="272"/>
      <c r="Z525" s="272"/>
    </row>
    <row r="526" spans="1:26" ht="15.75" customHeight="1">
      <c r="A526" s="351"/>
      <c r="B526" s="351"/>
      <c r="C526" s="351"/>
      <c r="D526" s="351"/>
      <c r="E526" s="351"/>
      <c r="F526" s="351"/>
      <c r="G526" s="351"/>
      <c r="H526" s="351"/>
      <c r="I526" s="351"/>
      <c r="J526" s="351"/>
      <c r="K526" s="272"/>
      <c r="L526" s="272"/>
      <c r="M526" s="272"/>
      <c r="N526" s="272"/>
      <c r="O526" s="272"/>
      <c r="P526" s="272"/>
      <c r="Q526" s="272"/>
      <c r="R526" s="272"/>
      <c r="S526" s="272"/>
      <c r="T526" s="272"/>
      <c r="U526" s="272"/>
      <c r="V526" s="272"/>
      <c r="W526" s="272"/>
      <c r="X526" s="272"/>
      <c r="Y526" s="272"/>
      <c r="Z526" s="272"/>
    </row>
    <row r="527" spans="1:26" ht="15.75" customHeight="1">
      <c r="A527" s="272"/>
      <c r="B527" s="272"/>
      <c r="C527" s="272"/>
      <c r="D527" s="272"/>
      <c r="E527" s="272"/>
      <c r="F527" s="272"/>
      <c r="G527" s="272"/>
      <c r="H527" s="272"/>
      <c r="I527" s="272"/>
      <c r="J527" s="272"/>
      <c r="K527" s="272"/>
      <c r="L527" s="272"/>
      <c r="M527" s="272"/>
      <c r="N527" s="272"/>
      <c r="O527" s="272"/>
      <c r="P527" s="272"/>
      <c r="Q527" s="272"/>
      <c r="R527" s="272"/>
      <c r="S527" s="272"/>
      <c r="T527" s="272"/>
      <c r="U527" s="272"/>
      <c r="V527" s="272"/>
      <c r="W527" s="272"/>
      <c r="X527" s="272"/>
      <c r="Y527" s="272"/>
      <c r="Z527" s="272"/>
    </row>
    <row r="528" spans="1:26" ht="15.75" customHeight="1">
      <c r="A528" s="272"/>
      <c r="B528" s="272"/>
      <c r="C528" s="272"/>
      <c r="D528" s="272"/>
      <c r="E528" s="272"/>
      <c r="F528" s="272"/>
      <c r="G528" s="272"/>
      <c r="H528" s="272"/>
      <c r="I528" s="272"/>
      <c r="J528" s="272"/>
      <c r="K528" s="272"/>
      <c r="L528" s="272"/>
      <c r="M528" s="272"/>
      <c r="N528" s="272"/>
      <c r="O528" s="272"/>
      <c r="P528" s="272"/>
      <c r="Q528" s="272"/>
      <c r="R528" s="272"/>
      <c r="S528" s="272"/>
      <c r="T528" s="272"/>
      <c r="U528" s="272"/>
      <c r="V528" s="272"/>
      <c r="W528" s="272"/>
      <c r="X528" s="272"/>
      <c r="Y528" s="272"/>
      <c r="Z528" s="272"/>
    </row>
    <row r="529" spans="1:26" ht="15.75" customHeight="1">
      <c r="A529" s="272"/>
      <c r="B529" s="272"/>
      <c r="C529" s="272"/>
      <c r="D529" s="272"/>
      <c r="E529" s="272"/>
      <c r="F529" s="272"/>
      <c r="G529" s="272"/>
      <c r="H529" s="272"/>
      <c r="I529" s="272"/>
      <c r="J529" s="272"/>
      <c r="K529" s="272"/>
      <c r="L529" s="272"/>
      <c r="M529" s="272"/>
      <c r="N529" s="272"/>
      <c r="O529" s="272"/>
      <c r="P529" s="272"/>
      <c r="Q529" s="272"/>
      <c r="R529" s="272"/>
      <c r="S529" s="272"/>
      <c r="T529" s="272"/>
      <c r="U529" s="272"/>
      <c r="V529" s="272"/>
      <c r="W529" s="272"/>
      <c r="X529" s="272"/>
      <c r="Y529" s="272"/>
      <c r="Z529" s="272"/>
    </row>
    <row r="530" spans="1:26" ht="15.75" customHeight="1">
      <c r="A530" s="272"/>
      <c r="B530" s="272"/>
      <c r="C530" s="272"/>
      <c r="D530" s="272"/>
      <c r="E530" s="272"/>
      <c r="F530" s="272"/>
      <c r="G530" s="272"/>
      <c r="H530" s="272"/>
      <c r="I530" s="272"/>
      <c r="J530" s="272"/>
      <c r="K530" s="272"/>
      <c r="L530" s="272"/>
      <c r="M530" s="272"/>
      <c r="N530" s="272"/>
      <c r="O530" s="272"/>
      <c r="P530" s="272"/>
      <c r="Q530" s="272"/>
      <c r="R530" s="272"/>
      <c r="S530" s="272"/>
      <c r="T530" s="272"/>
      <c r="U530" s="272"/>
      <c r="V530" s="272"/>
      <c r="W530" s="272"/>
      <c r="X530" s="272"/>
      <c r="Y530" s="272"/>
      <c r="Z530" s="272"/>
    </row>
    <row r="531" spans="1:26" ht="15.75" customHeight="1">
      <c r="A531" s="272"/>
      <c r="B531" s="272"/>
      <c r="C531" s="272"/>
      <c r="D531" s="272"/>
      <c r="E531" s="272"/>
      <c r="F531" s="272"/>
      <c r="G531" s="272"/>
      <c r="H531" s="272"/>
      <c r="I531" s="272"/>
      <c r="J531" s="272"/>
      <c r="K531" s="272"/>
      <c r="L531" s="272"/>
      <c r="M531" s="272"/>
      <c r="N531" s="272"/>
      <c r="O531" s="272"/>
      <c r="P531" s="272"/>
      <c r="Q531" s="272"/>
      <c r="R531" s="272"/>
      <c r="S531" s="272"/>
      <c r="T531" s="272"/>
      <c r="U531" s="272"/>
      <c r="V531" s="272"/>
      <c r="W531" s="272"/>
      <c r="X531" s="272"/>
      <c r="Y531" s="272"/>
      <c r="Z531" s="272"/>
    </row>
    <row r="532" spans="1:26" ht="15.75" customHeight="1">
      <c r="A532" s="272"/>
      <c r="B532" s="272"/>
      <c r="C532" s="272"/>
      <c r="D532" s="272"/>
      <c r="E532" s="272"/>
      <c r="F532" s="272"/>
      <c r="G532" s="272"/>
      <c r="H532" s="272"/>
      <c r="I532" s="272"/>
      <c r="J532" s="272"/>
      <c r="K532" s="272"/>
      <c r="L532" s="272"/>
      <c r="M532" s="272"/>
      <c r="N532" s="272"/>
      <c r="O532" s="272"/>
      <c r="P532" s="272"/>
      <c r="Q532" s="272"/>
      <c r="R532" s="272"/>
      <c r="S532" s="272"/>
      <c r="T532" s="272"/>
      <c r="U532" s="272"/>
      <c r="V532" s="272"/>
      <c r="W532" s="272"/>
      <c r="X532" s="272"/>
      <c r="Y532" s="272"/>
      <c r="Z532" s="272"/>
    </row>
    <row r="533" spans="1:26" ht="15.75" customHeight="1">
      <c r="A533" s="272"/>
      <c r="B533" s="272"/>
      <c r="C533" s="272"/>
      <c r="D533" s="272"/>
      <c r="E533" s="272"/>
      <c r="F533" s="272"/>
      <c r="G533" s="272"/>
      <c r="H533" s="272"/>
      <c r="I533" s="272"/>
      <c r="J533" s="272"/>
      <c r="K533" s="272"/>
      <c r="L533" s="272"/>
      <c r="M533" s="272"/>
      <c r="N533" s="272"/>
      <c r="O533" s="272"/>
      <c r="P533" s="272"/>
      <c r="Q533" s="272"/>
      <c r="R533" s="272"/>
      <c r="S533" s="272"/>
      <c r="T533" s="272"/>
      <c r="U533" s="272"/>
      <c r="V533" s="272"/>
      <c r="W533" s="272"/>
      <c r="X533" s="272"/>
      <c r="Y533" s="272"/>
      <c r="Z533" s="272"/>
    </row>
    <row r="534" spans="1:26" ht="15.75" customHeight="1">
      <c r="A534" s="272"/>
      <c r="B534" s="272"/>
      <c r="C534" s="272"/>
      <c r="D534" s="272"/>
      <c r="E534" s="272"/>
      <c r="F534" s="272"/>
      <c r="G534" s="272"/>
      <c r="H534" s="272"/>
      <c r="I534" s="272"/>
      <c r="J534" s="272"/>
      <c r="K534" s="272"/>
      <c r="L534" s="272"/>
      <c r="M534" s="272"/>
      <c r="N534" s="272"/>
      <c r="O534" s="272"/>
      <c r="P534" s="272"/>
      <c r="Q534" s="272"/>
      <c r="R534" s="272"/>
      <c r="S534" s="272"/>
      <c r="T534" s="272"/>
      <c r="U534" s="272"/>
      <c r="V534" s="272"/>
      <c r="W534" s="272"/>
      <c r="X534" s="272"/>
      <c r="Y534" s="272"/>
      <c r="Z534" s="272"/>
    </row>
    <row r="535" spans="1:26" ht="15.75" customHeight="1">
      <c r="A535" s="272"/>
      <c r="B535" s="272"/>
      <c r="C535" s="272"/>
      <c r="D535" s="272"/>
      <c r="E535" s="272"/>
      <c r="F535" s="272"/>
      <c r="G535" s="272"/>
      <c r="H535" s="272"/>
      <c r="I535" s="272"/>
      <c r="J535" s="272"/>
      <c r="K535" s="272"/>
      <c r="L535" s="272"/>
      <c r="M535" s="272"/>
      <c r="N535" s="272"/>
      <c r="O535" s="272"/>
      <c r="P535" s="272"/>
      <c r="Q535" s="272"/>
      <c r="R535" s="272"/>
      <c r="S535" s="272"/>
      <c r="T535" s="272"/>
      <c r="U535" s="272"/>
      <c r="V535" s="272"/>
      <c r="W535" s="272"/>
      <c r="X535" s="272"/>
      <c r="Y535" s="272"/>
      <c r="Z535" s="272"/>
    </row>
    <row r="536" spans="1:26" ht="15.75" customHeight="1">
      <c r="A536" s="272"/>
      <c r="B536" s="272"/>
      <c r="C536" s="272"/>
      <c r="D536" s="272"/>
      <c r="E536" s="272"/>
      <c r="F536" s="272"/>
      <c r="G536" s="272"/>
      <c r="H536" s="272"/>
      <c r="I536" s="272"/>
      <c r="J536" s="272"/>
      <c r="K536" s="272"/>
      <c r="L536" s="272"/>
      <c r="M536" s="272"/>
      <c r="N536" s="272"/>
      <c r="O536" s="272"/>
      <c r="P536" s="272"/>
      <c r="Q536" s="272"/>
      <c r="R536" s="272"/>
      <c r="S536" s="272"/>
      <c r="T536" s="272"/>
      <c r="U536" s="272"/>
      <c r="V536" s="272"/>
      <c r="W536" s="272"/>
      <c r="X536" s="272"/>
      <c r="Y536" s="272"/>
      <c r="Z536" s="272"/>
    </row>
    <row r="537" spans="1:26" ht="15.75" customHeight="1">
      <c r="A537" s="272"/>
      <c r="B537" s="272"/>
      <c r="C537" s="272"/>
      <c r="D537" s="272"/>
      <c r="E537" s="272"/>
      <c r="F537" s="272"/>
      <c r="G537" s="272"/>
      <c r="H537" s="272"/>
      <c r="I537" s="272"/>
      <c r="J537" s="272"/>
      <c r="K537" s="272"/>
      <c r="L537" s="272"/>
      <c r="M537" s="272"/>
      <c r="N537" s="272"/>
      <c r="O537" s="272"/>
      <c r="P537" s="272"/>
      <c r="Q537" s="272"/>
      <c r="R537" s="272"/>
      <c r="S537" s="272"/>
      <c r="T537" s="272"/>
      <c r="U537" s="272"/>
      <c r="V537" s="272"/>
      <c r="W537" s="272"/>
      <c r="X537" s="272"/>
      <c r="Y537" s="272"/>
      <c r="Z537" s="272"/>
    </row>
    <row r="538" spans="1:26" ht="15.75" customHeight="1">
      <c r="A538" s="272"/>
      <c r="B538" s="272"/>
      <c r="C538" s="272"/>
      <c r="D538" s="272"/>
      <c r="E538" s="272"/>
      <c r="F538" s="272"/>
      <c r="G538" s="272"/>
      <c r="H538" s="272"/>
      <c r="I538" s="272"/>
      <c r="J538" s="272"/>
      <c r="K538" s="272"/>
      <c r="L538" s="272"/>
      <c r="M538" s="272"/>
      <c r="N538" s="272"/>
      <c r="O538" s="272"/>
      <c r="P538" s="272"/>
      <c r="Q538" s="272"/>
      <c r="R538" s="272"/>
      <c r="S538" s="272"/>
      <c r="T538" s="272"/>
      <c r="U538" s="272"/>
      <c r="V538" s="272"/>
      <c r="W538" s="272"/>
      <c r="X538" s="272"/>
      <c r="Y538" s="272"/>
      <c r="Z538" s="272"/>
    </row>
    <row r="539" spans="1:26" ht="15.75" customHeight="1">
      <c r="A539" s="272"/>
      <c r="B539" s="272"/>
      <c r="C539" s="272"/>
      <c r="D539" s="272"/>
      <c r="E539" s="272"/>
      <c r="F539" s="272"/>
      <c r="G539" s="272"/>
      <c r="H539" s="272"/>
      <c r="I539" s="272"/>
      <c r="J539" s="272"/>
      <c r="K539" s="272"/>
      <c r="L539" s="272"/>
      <c r="M539" s="272"/>
      <c r="N539" s="272"/>
      <c r="O539" s="272"/>
      <c r="P539" s="272"/>
      <c r="Q539" s="272"/>
      <c r="R539" s="272"/>
      <c r="S539" s="272"/>
      <c r="T539" s="272"/>
      <c r="U539" s="272"/>
      <c r="V539" s="272"/>
      <c r="W539" s="272"/>
      <c r="X539" s="272"/>
      <c r="Y539" s="272"/>
      <c r="Z539" s="272"/>
    </row>
    <row r="540" spans="1:26" ht="15.75" customHeight="1">
      <c r="A540" s="272"/>
      <c r="B540" s="272"/>
      <c r="C540" s="272"/>
      <c r="D540" s="272"/>
      <c r="E540" s="272"/>
      <c r="F540" s="272"/>
      <c r="G540" s="272"/>
      <c r="H540" s="272"/>
      <c r="I540" s="272"/>
      <c r="J540" s="272"/>
      <c r="K540" s="272"/>
      <c r="L540" s="272"/>
      <c r="M540" s="272"/>
      <c r="N540" s="272"/>
      <c r="O540" s="272"/>
      <c r="P540" s="272"/>
      <c r="Q540" s="272"/>
      <c r="R540" s="272"/>
      <c r="S540" s="272"/>
      <c r="T540" s="272"/>
      <c r="U540" s="272"/>
      <c r="V540" s="272"/>
      <c r="W540" s="272"/>
      <c r="X540" s="272"/>
      <c r="Y540" s="272"/>
      <c r="Z540" s="272"/>
    </row>
    <row r="541" spans="1:26" ht="15.75" customHeight="1">
      <c r="A541" s="272"/>
      <c r="B541" s="272"/>
      <c r="C541" s="272"/>
      <c r="D541" s="272"/>
      <c r="E541" s="272"/>
      <c r="F541" s="272"/>
      <c r="G541" s="272"/>
      <c r="H541" s="272"/>
      <c r="I541" s="272"/>
      <c r="J541" s="272"/>
      <c r="K541" s="272"/>
      <c r="L541" s="272"/>
      <c r="M541" s="272"/>
      <c r="N541" s="272"/>
      <c r="O541" s="272"/>
      <c r="P541" s="272"/>
      <c r="Q541" s="272"/>
      <c r="R541" s="272"/>
      <c r="S541" s="272"/>
      <c r="T541" s="272"/>
      <c r="U541" s="272"/>
      <c r="V541" s="272"/>
      <c r="W541" s="272"/>
      <c r="X541" s="272"/>
      <c r="Y541" s="272"/>
      <c r="Z541" s="272"/>
    </row>
    <row r="542" spans="1:26" ht="15.75" customHeight="1">
      <c r="A542" s="272"/>
      <c r="B542" s="272"/>
      <c r="C542" s="272"/>
      <c r="D542" s="272"/>
      <c r="E542" s="272"/>
      <c r="F542" s="272"/>
      <c r="G542" s="272"/>
      <c r="H542" s="272"/>
      <c r="I542" s="272"/>
      <c r="J542" s="272"/>
      <c r="K542" s="272"/>
      <c r="L542" s="272"/>
      <c r="M542" s="272"/>
      <c r="N542" s="272"/>
      <c r="O542" s="272"/>
      <c r="P542" s="272"/>
      <c r="Q542" s="272"/>
      <c r="R542" s="272"/>
      <c r="S542" s="272"/>
      <c r="T542" s="272"/>
      <c r="U542" s="272"/>
      <c r="V542" s="272"/>
      <c r="W542" s="272"/>
      <c r="X542" s="272"/>
      <c r="Y542" s="272"/>
      <c r="Z542" s="272"/>
    </row>
    <row r="543" spans="1:26" ht="15.75" customHeight="1">
      <c r="A543" s="272"/>
      <c r="B543" s="272"/>
      <c r="C543" s="272"/>
      <c r="D543" s="272"/>
      <c r="E543" s="272"/>
      <c r="F543" s="272"/>
      <c r="G543" s="272"/>
      <c r="H543" s="272"/>
      <c r="I543" s="272"/>
      <c r="J543" s="272"/>
      <c r="K543" s="272"/>
      <c r="L543" s="272"/>
      <c r="M543" s="272"/>
      <c r="N543" s="272"/>
      <c r="O543" s="272"/>
      <c r="P543" s="272"/>
      <c r="Q543" s="272"/>
      <c r="R543" s="272"/>
      <c r="S543" s="272"/>
      <c r="T543" s="272"/>
      <c r="U543" s="272"/>
      <c r="V543" s="272"/>
      <c r="W543" s="272"/>
      <c r="X543" s="272"/>
      <c r="Y543" s="272"/>
      <c r="Z543" s="272"/>
    </row>
    <row r="544" spans="1:26" ht="15.75" customHeight="1">
      <c r="A544" s="272"/>
      <c r="B544" s="272"/>
      <c r="C544" s="272"/>
      <c r="D544" s="272"/>
      <c r="E544" s="272"/>
      <c r="F544" s="272"/>
      <c r="G544" s="272"/>
      <c r="H544" s="272"/>
      <c r="I544" s="272"/>
      <c r="J544" s="272"/>
      <c r="K544" s="272"/>
      <c r="L544" s="272"/>
      <c r="M544" s="272"/>
      <c r="N544" s="272"/>
      <c r="O544" s="272"/>
      <c r="P544" s="272"/>
      <c r="Q544" s="272"/>
      <c r="R544" s="272"/>
      <c r="S544" s="272"/>
      <c r="T544" s="272"/>
      <c r="U544" s="272"/>
      <c r="V544" s="272"/>
      <c r="W544" s="272"/>
      <c r="X544" s="272"/>
      <c r="Y544" s="272"/>
      <c r="Z544" s="272"/>
    </row>
    <row r="545" spans="1:26" ht="15.75" customHeight="1">
      <c r="A545" s="272"/>
      <c r="B545" s="272"/>
      <c r="C545" s="272"/>
      <c r="D545" s="272"/>
      <c r="E545" s="272"/>
      <c r="F545" s="272"/>
      <c r="G545" s="272"/>
      <c r="H545" s="272"/>
      <c r="I545" s="272"/>
      <c r="J545" s="272"/>
      <c r="K545" s="272"/>
      <c r="L545" s="272"/>
      <c r="M545" s="272"/>
      <c r="N545" s="272"/>
      <c r="O545" s="272"/>
      <c r="P545" s="272"/>
      <c r="Q545" s="272"/>
      <c r="R545" s="272"/>
      <c r="S545" s="272"/>
      <c r="T545" s="272"/>
      <c r="U545" s="272"/>
      <c r="V545" s="272"/>
      <c r="W545" s="272"/>
      <c r="X545" s="272"/>
      <c r="Y545" s="272"/>
      <c r="Z545" s="272"/>
    </row>
    <row r="546" spans="1:26" ht="15.75" customHeight="1">
      <c r="A546" s="272"/>
      <c r="B546" s="272"/>
      <c r="C546" s="272"/>
      <c r="D546" s="272"/>
      <c r="E546" s="272"/>
      <c r="F546" s="272"/>
      <c r="G546" s="272"/>
      <c r="H546" s="272"/>
      <c r="I546" s="272"/>
      <c r="J546" s="272"/>
      <c r="K546" s="272"/>
      <c r="L546" s="272"/>
      <c r="M546" s="272"/>
      <c r="N546" s="272"/>
      <c r="O546" s="272"/>
      <c r="P546" s="272"/>
      <c r="Q546" s="272"/>
      <c r="R546" s="272"/>
      <c r="S546" s="272"/>
      <c r="T546" s="272"/>
      <c r="U546" s="272"/>
      <c r="V546" s="272"/>
      <c r="W546" s="272"/>
      <c r="X546" s="272"/>
      <c r="Y546" s="272"/>
      <c r="Z546" s="272"/>
    </row>
    <row r="547" spans="1:26" ht="15.75" customHeight="1">
      <c r="A547" s="272"/>
      <c r="B547" s="272"/>
      <c r="C547" s="272"/>
      <c r="D547" s="272"/>
      <c r="E547" s="272"/>
      <c r="F547" s="272"/>
      <c r="G547" s="272"/>
      <c r="H547" s="272"/>
      <c r="I547" s="272"/>
      <c r="J547" s="272"/>
      <c r="K547" s="272"/>
      <c r="L547" s="272"/>
      <c r="M547" s="272"/>
      <c r="N547" s="272"/>
      <c r="O547" s="272"/>
      <c r="P547" s="272"/>
      <c r="Q547" s="272"/>
      <c r="R547" s="272"/>
      <c r="S547" s="272"/>
      <c r="T547" s="272"/>
      <c r="U547" s="272"/>
      <c r="V547" s="272"/>
      <c r="W547" s="272"/>
      <c r="X547" s="272"/>
      <c r="Y547" s="272"/>
      <c r="Z547" s="272"/>
    </row>
    <row r="548" spans="1:26" ht="15.75" customHeight="1">
      <c r="A548" s="272"/>
      <c r="B548" s="272"/>
      <c r="C548" s="272"/>
      <c r="D548" s="272"/>
      <c r="E548" s="272"/>
      <c r="F548" s="272"/>
      <c r="G548" s="272"/>
      <c r="H548" s="272"/>
      <c r="I548" s="272"/>
      <c r="J548" s="272"/>
      <c r="K548" s="272"/>
      <c r="L548" s="272"/>
      <c r="M548" s="272"/>
      <c r="N548" s="272"/>
      <c r="O548" s="272"/>
      <c r="P548" s="272"/>
      <c r="Q548" s="272"/>
      <c r="R548" s="272"/>
      <c r="S548" s="272"/>
      <c r="T548" s="272"/>
      <c r="U548" s="272"/>
      <c r="V548" s="272"/>
      <c r="W548" s="272"/>
      <c r="X548" s="272"/>
      <c r="Y548" s="272"/>
      <c r="Z548" s="272"/>
    </row>
    <row r="549" spans="1:26" ht="15.75" customHeight="1">
      <c r="A549" s="272"/>
      <c r="B549" s="272"/>
      <c r="C549" s="272"/>
      <c r="D549" s="272"/>
      <c r="E549" s="272"/>
      <c r="F549" s="272"/>
      <c r="G549" s="272"/>
      <c r="H549" s="272"/>
      <c r="I549" s="272"/>
      <c r="J549" s="272"/>
      <c r="K549" s="272"/>
      <c r="L549" s="272"/>
      <c r="M549" s="272"/>
      <c r="N549" s="272"/>
      <c r="O549" s="272"/>
      <c r="P549" s="272"/>
      <c r="Q549" s="272"/>
      <c r="R549" s="272"/>
      <c r="S549" s="272"/>
      <c r="T549" s="272"/>
      <c r="U549" s="272"/>
      <c r="V549" s="272"/>
      <c r="W549" s="272"/>
      <c r="X549" s="272"/>
      <c r="Y549" s="272"/>
      <c r="Z549" s="272"/>
    </row>
    <row r="550" spans="1:26" ht="15.75" customHeight="1">
      <c r="A550" s="272"/>
      <c r="B550" s="272"/>
      <c r="C550" s="272"/>
      <c r="D550" s="272"/>
      <c r="E550" s="272"/>
      <c r="F550" s="272"/>
      <c r="G550" s="272"/>
      <c r="H550" s="272"/>
      <c r="I550" s="272"/>
      <c r="J550" s="272"/>
      <c r="K550" s="272"/>
      <c r="L550" s="272"/>
      <c r="M550" s="272"/>
      <c r="N550" s="272"/>
      <c r="O550" s="272"/>
      <c r="P550" s="272"/>
      <c r="Q550" s="272"/>
      <c r="R550" s="272"/>
      <c r="S550" s="272"/>
      <c r="T550" s="272"/>
      <c r="U550" s="272"/>
      <c r="V550" s="272"/>
      <c r="W550" s="272"/>
      <c r="X550" s="272"/>
      <c r="Y550" s="272"/>
      <c r="Z550" s="272"/>
    </row>
    <row r="551" spans="1:26" ht="15.75" customHeight="1">
      <c r="A551" s="272"/>
      <c r="B551" s="272"/>
      <c r="C551" s="272"/>
      <c r="D551" s="272"/>
      <c r="E551" s="272"/>
      <c r="F551" s="272"/>
      <c r="G551" s="272"/>
      <c r="H551" s="272"/>
      <c r="I551" s="272"/>
      <c r="J551" s="272"/>
      <c r="K551" s="272"/>
      <c r="L551" s="272"/>
      <c r="M551" s="272"/>
      <c r="N551" s="272"/>
      <c r="O551" s="272"/>
      <c r="P551" s="272"/>
      <c r="Q551" s="272"/>
      <c r="R551" s="272"/>
      <c r="S551" s="272"/>
      <c r="T551" s="272"/>
      <c r="U551" s="272"/>
      <c r="V551" s="272"/>
      <c r="W551" s="272"/>
      <c r="X551" s="272"/>
      <c r="Y551" s="272"/>
      <c r="Z551" s="272"/>
    </row>
    <row r="552" spans="1:26" ht="15.75" customHeight="1">
      <c r="A552" s="272"/>
      <c r="B552" s="272"/>
      <c r="C552" s="272"/>
      <c r="D552" s="272"/>
      <c r="E552" s="272"/>
      <c r="F552" s="272"/>
      <c r="G552" s="272"/>
      <c r="H552" s="272"/>
      <c r="I552" s="272"/>
      <c r="J552" s="272"/>
      <c r="K552" s="272"/>
      <c r="L552" s="272"/>
      <c r="M552" s="272"/>
      <c r="N552" s="272"/>
      <c r="O552" s="272"/>
      <c r="P552" s="272"/>
      <c r="Q552" s="272"/>
      <c r="R552" s="272"/>
      <c r="S552" s="272"/>
      <c r="T552" s="272"/>
      <c r="U552" s="272"/>
      <c r="V552" s="272"/>
      <c r="W552" s="272"/>
      <c r="X552" s="272"/>
      <c r="Y552" s="272"/>
      <c r="Z552" s="272"/>
    </row>
    <row r="553" spans="1:26" ht="15.75" customHeight="1">
      <c r="A553" s="272"/>
      <c r="B553" s="272"/>
      <c r="C553" s="272"/>
      <c r="D553" s="272"/>
      <c r="E553" s="272"/>
      <c r="F553" s="272"/>
      <c r="G553" s="272"/>
      <c r="H553" s="272"/>
      <c r="I553" s="272"/>
      <c r="J553" s="272"/>
      <c r="K553" s="272"/>
      <c r="L553" s="272"/>
      <c r="M553" s="272"/>
      <c r="N553" s="272"/>
      <c r="O553" s="272"/>
      <c r="P553" s="272"/>
      <c r="Q553" s="272"/>
      <c r="R553" s="272"/>
      <c r="S553" s="272"/>
      <c r="T553" s="272"/>
      <c r="U553" s="272"/>
      <c r="V553" s="272"/>
      <c r="W553" s="272"/>
      <c r="X553" s="272"/>
      <c r="Y553" s="272"/>
      <c r="Z553" s="272"/>
    </row>
    <row r="554" spans="1:26" ht="15.75" customHeight="1">
      <c r="A554" s="272"/>
      <c r="B554" s="272"/>
      <c r="C554" s="272"/>
      <c r="D554" s="272"/>
      <c r="E554" s="272"/>
      <c r="F554" s="272"/>
      <c r="G554" s="272"/>
      <c r="H554" s="272"/>
      <c r="I554" s="272"/>
      <c r="J554" s="272"/>
      <c r="K554" s="272"/>
      <c r="L554" s="272"/>
      <c r="M554" s="272"/>
      <c r="N554" s="272"/>
      <c r="O554" s="272"/>
      <c r="P554" s="272"/>
      <c r="Q554" s="272"/>
      <c r="R554" s="272"/>
      <c r="S554" s="272"/>
      <c r="T554" s="272"/>
      <c r="U554" s="272"/>
      <c r="V554" s="272"/>
      <c r="W554" s="272"/>
      <c r="X554" s="272"/>
      <c r="Y554" s="272"/>
      <c r="Z554" s="272"/>
    </row>
    <row r="555" spans="1:26" ht="15.75" customHeight="1">
      <c r="A555" s="272"/>
      <c r="B555" s="272"/>
      <c r="C555" s="272"/>
      <c r="D555" s="272"/>
      <c r="E555" s="272"/>
      <c r="F555" s="272"/>
      <c r="G555" s="272"/>
      <c r="H555" s="272"/>
      <c r="I555" s="272"/>
      <c r="J555" s="272"/>
      <c r="K555" s="272"/>
      <c r="L555" s="272"/>
      <c r="M555" s="272"/>
      <c r="N555" s="272"/>
      <c r="O555" s="272"/>
      <c r="P555" s="272"/>
      <c r="Q555" s="272"/>
      <c r="R555" s="272"/>
      <c r="S555" s="272"/>
      <c r="T555" s="272"/>
      <c r="U555" s="272"/>
      <c r="V555" s="272"/>
      <c r="W555" s="272"/>
      <c r="X555" s="272"/>
      <c r="Y555" s="272"/>
      <c r="Z555" s="272"/>
    </row>
    <row r="556" spans="1:26" ht="15.75" customHeight="1">
      <c r="A556" s="272"/>
      <c r="B556" s="272"/>
      <c r="C556" s="272"/>
      <c r="D556" s="272"/>
      <c r="E556" s="272"/>
      <c r="F556" s="272"/>
      <c r="G556" s="272"/>
      <c r="H556" s="272"/>
      <c r="I556" s="272"/>
      <c r="J556" s="272"/>
      <c r="K556" s="272"/>
      <c r="L556" s="272"/>
      <c r="M556" s="272"/>
      <c r="N556" s="272"/>
      <c r="O556" s="272"/>
      <c r="P556" s="272"/>
      <c r="Q556" s="272"/>
      <c r="R556" s="272"/>
      <c r="S556" s="272"/>
      <c r="T556" s="272"/>
      <c r="U556" s="272"/>
      <c r="V556" s="272"/>
      <c r="W556" s="272"/>
      <c r="X556" s="272"/>
      <c r="Y556" s="272"/>
      <c r="Z556" s="272"/>
    </row>
    <row r="557" spans="1:26" ht="15.75" customHeight="1">
      <c r="A557" s="272"/>
      <c r="B557" s="272"/>
      <c r="C557" s="272"/>
      <c r="D557" s="272"/>
      <c r="E557" s="272"/>
      <c r="F557" s="272"/>
      <c r="G557" s="272"/>
      <c r="H557" s="272"/>
      <c r="I557" s="272"/>
      <c r="J557" s="272"/>
      <c r="K557" s="272"/>
      <c r="L557" s="272"/>
      <c r="M557" s="272"/>
      <c r="N557" s="272"/>
      <c r="O557" s="272"/>
      <c r="P557" s="272"/>
      <c r="Q557" s="272"/>
      <c r="R557" s="272"/>
      <c r="S557" s="272"/>
      <c r="T557" s="272"/>
      <c r="U557" s="272"/>
      <c r="V557" s="272"/>
      <c r="W557" s="272"/>
      <c r="X557" s="272"/>
      <c r="Y557" s="272"/>
      <c r="Z557" s="272"/>
    </row>
    <row r="558" spans="1:26" ht="15.75" customHeight="1">
      <c r="A558" s="272"/>
      <c r="B558" s="272"/>
      <c r="C558" s="272"/>
      <c r="D558" s="272"/>
      <c r="E558" s="272"/>
      <c r="F558" s="272"/>
      <c r="G558" s="272"/>
      <c r="H558" s="272"/>
      <c r="I558" s="272"/>
      <c r="J558" s="272"/>
      <c r="K558" s="272"/>
      <c r="L558" s="272"/>
      <c r="M558" s="272"/>
      <c r="N558" s="272"/>
      <c r="O558" s="272"/>
      <c r="P558" s="272"/>
      <c r="Q558" s="272"/>
      <c r="R558" s="272"/>
      <c r="S558" s="272"/>
      <c r="T558" s="272"/>
      <c r="U558" s="272"/>
      <c r="V558" s="272"/>
      <c r="W558" s="272"/>
      <c r="X558" s="272"/>
      <c r="Y558" s="272"/>
      <c r="Z558" s="272"/>
    </row>
    <row r="559" spans="1:26" ht="15.75" customHeight="1">
      <c r="A559" s="272"/>
      <c r="B559" s="272"/>
      <c r="C559" s="272"/>
      <c r="D559" s="272"/>
      <c r="E559" s="272"/>
      <c r="F559" s="272"/>
      <c r="G559" s="272"/>
      <c r="H559" s="272"/>
      <c r="I559" s="272"/>
      <c r="J559" s="272"/>
      <c r="K559" s="272"/>
      <c r="L559" s="272"/>
      <c r="M559" s="272"/>
      <c r="N559" s="272"/>
      <c r="O559" s="272"/>
      <c r="P559" s="272"/>
      <c r="Q559" s="272"/>
      <c r="R559" s="272"/>
      <c r="S559" s="272"/>
      <c r="T559" s="272"/>
      <c r="U559" s="272"/>
      <c r="V559" s="272"/>
      <c r="W559" s="272"/>
      <c r="X559" s="272"/>
      <c r="Y559" s="272"/>
      <c r="Z559" s="272"/>
    </row>
    <row r="560" spans="1:26" ht="15.75" customHeight="1">
      <c r="A560" s="272"/>
      <c r="B560" s="272"/>
      <c r="C560" s="272"/>
      <c r="D560" s="272"/>
      <c r="E560" s="272"/>
      <c r="F560" s="272"/>
      <c r="G560" s="272"/>
      <c r="H560" s="272"/>
      <c r="I560" s="272"/>
      <c r="J560" s="272"/>
      <c r="K560" s="272"/>
      <c r="L560" s="272"/>
      <c r="M560" s="272"/>
      <c r="N560" s="272"/>
      <c r="O560" s="272"/>
      <c r="P560" s="272"/>
      <c r="Q560" s="272"/>
      <c r="R560" s="272"/>
      <c r="S560" s="272"/>
      <c r="T560" s="272"/>
      <c r="U560" s="272"/>
      <c r="V560" s="272"/>
      <c r="W560" s="272"/>
      <c r="X560" s="272"/>
      <c r="Y560" s="272"/>
      <c r="Z560" s="272"/>
    </row>
    <row r="561" spans="1:26" ht="15.75" customHeight="1">
      <c r="A561" s="272"/>
      <c r="B561" s="272"/>
      <c r="C561" s="272"/>
      <c r="D561" s="272"/>
      <c r="E561" s="272"/>
      <c r="F561" s="272"/>
      <c r="G561" s="272"/>
      <c r="H561" s="272"/>
      <c r="I561" s="272"/>
      <c r="J561" s="272"/>
      <c r="K561" s="272"/>
      <c r="L561" s="272"/>
      <c r="M561" s="272"/>
      <c r="N561" s="272"/>
      <c r="O561" s="272"/>
      <c r="P561" s="272"/>
      <c r="Q561" s="272"/>
      <c r="R561" s="272"/>
      <c r="S561" s="272"/>
      <c r="T561" s="272"/>
      <c r="U561" s="272"/>
      <c r="V561" s="272"/>
      <c r="W561" s="272"/>
      <c r="X561" s="272"/>
      <c r="Y561" s="272"/>
      <c r="Z561" s="272"/>
    </row>
    <row r="562" spans="1:26" ht="15.75" customHeight="1">
      <c r="A562" s="272"/>
      <c r="B562" s="272"/>
      <c r="C562" s="272"/>
      <c r="D562" s="272"/>
      <c r="E562" s="272"/>
      <c r="F562" s="272"/>
      <c r="G562" s="272"/>
      <c r="H562" s="272"/>
      <c r="I562" s="272"/>
      <c r="J562" s="272"/>
      <c r="K562" s="272"/>
      <c r="L562" s="272"/>
      <c r="M562" s="272"/>
      <c r="N562" s="272"/>
      <c r="O562" s="272"/>
      <c r="P562" s="272"/>
      <c r="Q562" s="272"/>
      <c r="R562" s="272"/>
      <c r="S562" s="272"/>
      <c r="T562" s="272"/>
      <c r="U562" s="272"/>
      <c r="V562" s="272"/>
      <c r="W562" s="272"/>
      <c r="X562" s="272"/>
      <c r="Y562" s="272"/>
      <c r="Z562" s="272"/>
    </row>
    <row r="563" spans="1:26" ht="15.75" customHeight="1">
      <c r="A563" s="272"/>
      <c r="B563" s="272"/>
      <c r="C563" s="272"/>
      <c r="D563" s="272"/>
      <c r="E563" s="272"/>
      <c r="F563" s="272"/>
      <c r="G563" s="272"/>
      <c r="H563" s="272"/>
      <c r="I563" s="272"/>
      <c r="J563" s="272"/>
      <c r="K563" s="272"/>
      <c r="L563" s="272"/>
      <c r="M563" s="272"/>
      <c r="N563" s="272"/>
      <c r="O563" s="272"/>
      <c r="P563" s="272"/>
      <c r="Q563" s="272"/>
      <c r="R563" s="272"/>
      <c r="S563" s="272"/>
      <c r="T563" s="272"/>
      <c r="U563" s="272"/>
      <c r="V563" s="272"/>
      <c r="W563" s="272"/>
      <c r="X563" s="272"/>
      <c r="Y563" s="272"/>
      <c r="Z563" s="272"/>
    </row>
    <row r="564" spans="1:26" ht="15.75" customHeight="1">
      <c r="A564" s="272"/>
      <c r="B564" s="272"/>
      <c r="C564" s="272"/>
      <c r="D564" s="272"/>
      <c r="E564" s="272"/>
      <c r="F564" s="272"/>
      <c r="G564" s="272"/>
      <c r="H564" s="272"/>
      <c r="I564" s="272"/>
      <c r="J564" s="272"/>
      <c r="K564" s="272"/>
      <c r="L564" s="272"/>
      <c r="M564" s="272"/>
      <c r="N564" s="272"/>
      <c r="O564" s="272"/>
      <c r="P564" s="272"/>
      <c r="Q564" s="272"/>
      <c r="R564" s="272"/>
      <c r="S564" s="272"/>
      <c r="T564" s="272"/>
      <c r="U564" s="272"/>
      <c r="V564" s="272"/>
      <c r="W564" s="272"/>
      <c r="X564" s="272"/>
      <c r="Y564" s="272"/>
      <c r="Z564" s="272"/>
    </row>
    <row r="565" spans="1:26" ht="15.75" customHeight="1">
      <c r="A565" s="272"/>
      <c r="B565" s="272"/>
      <c r="C565" s="272"/>
      <c r="D565" s="272"/>
      <c r="E565" s="272"/>
      <c r="F565" s="272"/>
      <c r="G565" s="272"/>
      <c r="H565" s="272"/>
      <c r="I565" s="272"/>
      <c r="J565" s="272"/>
      <c r="K565" s="272"/>
      <c r="L565" s="272"/>
      <c r="M565" s="272"/>
      <c r="N565" s="272"/>
      <c r="O565" s="272"/>
      <c r="P565" s="272"/>
      <c r="Q565" s="272"/>
      <c r="R565" s="272"/>
      <c r="S565" s="272"/>
      <c r="T565" s="272"/>
      <c r="U565" s="272"/>
      <c r="V565" s="272"/>
      <c r="W565" s="272"/>
      <c r="X565" s="272"/>
      <c r="Y565" s="272"/>
      <c r="Z565" s="272"/>
    </row>
    <row r="566" spans="1:26" ht="15.75" customHeight="1">
      <c r="A566" s="272"/>
      <c r="B566" s="272"/>
      <c r="C566" s="272"/>
      <c r="D566" s="272"/>
      <c r="E566" s="272"/>
      <c r="F566" s="272"/>
      <c r="G566" s="272"/>
      <c r="H566" s="272"/>
      <c r="I566" s="272"/>
      <c r="J566" s="272"/>
      <c r="K566" s="272"/>
      <c r="L566" s="272"/>
      <c r="M566" s="272"/>
      <c r="N566" s="272"/>
      <c r="O566" s="272"/>
      <c r="P566" s="272"/>
      <c r="Q566" s="272"/>
      <c r="R566" s="272"/>
      <c r="S566" s="272"/>
      <c r="T566" s="272"/>
      <c r="U566" s="272"/>
      <c r="V566" s="272"/>
      <c r="W566" s="272"/>
      <c r="X566" s="272"/>
      <c r="Y566" s="272"/>
      <c r="Z566" s="272"/>
    </row>
    <row r="567" spans="1:26" ht="15.75" customHeight="1">
      <c r="A567" s="272"/>
      <c r="B567" s="272"/>
      <c r="C567" s="272"/>
      <c r="D567" s="272"/>
      <c r="E567" s="272"/>
      <c r="F567" s="272"/>
      <c r="G567" s="272"/>
      <c r="H567" s="272"/>
      <c r="I567" s="272"/>
      <c r="J567" s="272"/>
      <c r="K567" s="272"/>
      <c r="L567" s="272"/>
      <c r="M567" s="272"/>
      <c r="N567" s="272"/>
      <c r="O567" s="272"/>
      <c r="P567" s="272"/>
      <c r="Q567" s="272"/>
      <c r="R567" s="272"/>
      <c r="S567" s="272"/>
      <c r="T567" s="272"/>
      <c r="U567" s="272"/>
      <c r="V567" s="272"/>
      <c r="W567" s="272"/>
      <c r="X567" s="272"/>
      <c r="Y567" s="272"/>
      <c r="Z567" s="272"/>
    </row>
    <row r="568" spans="1:26" ht="15.75" customHeight="1">
      <c r="A568" s="272"/>
      <c r="B568" s="272"/>
      <c r="C568" s="272"/>
      <c r="D568" s="272"/>
      <c r="E568" s="272"/>
      <c r="F568" s="272"/>
      <c r="G568" s="272"/>
      <c r="H568" s="272"/>
      <c r="I568" s="272"/>
      <c r="J568" s="272"/>
      <c r="K568" s="272"/>
      <c r="L568" s="272"/>
      <c r="M568" s="272"/>
      <c r="N568" s="272"/>
      <c r="O568" s="272"/>
      <c r="P568" s="272"/>
      <c r="Q568" s="272"/>
      <c r="R568" s="272"/>
      <c r="S568" s="272"/>
      <c r="T568" s="272"/>
      <c r="U568" s="272"/>
      <c r="V568" s="272"/>
      <c r="W568" s="272"/>
      <c r="X568" s="272"/>
      <c r="Y568" s="272"/>
      <c r="Z568" s="272"/>
    </row>
    <row r="569" spans="1:26" ht="15.75" customHeight="1">
      <c r="A569" s="272"/>
      <c r="B569" s="272"/>
      <c r="C569" s="272"/>
      <c r="D569" s="272"/>
      <c r="E569" s="272"/>
      <c r="F569" s="272"/>
      <c r="G569" s="272"/>
      <c r="H569" s="272"/>
      <c r="I569" s="272"/>
      <c r="J569" s="272"/>
      <c r="K569" s="272"/>
      <c r="L569" s="272"/>
      <c r="M569" s="272"/>
      <c r="N569" s="272"/>
      <c r="O569" s="272"/>
      <c r="P569" s="272"/>
      <c r="Q569" s="272"/>
      <c r="R569" s="272"/>
      <c r="S569" s="272"/>
      <c r="T569" s="272"/>
      <c r="U569" s="272"/>
      <c r="V569" s="272"/>
      <c r="W569" s="272"/>
      <c r="X569" s="272"/>
      <c r="Y569" s="272"/>
      <c r="Z569" s="272"/>
    </row>
    <row r="570" spans="1:26" ht="15.75" customHeight="1">
      <c r="A570" s="272"/>
      <c r="B570" s="272"/>
      <c r="C570" s="272"/>
      <c r="D570" s="272"/>
      <c r="E570" s="272"/>
      <c r="F570" s="272"/>
      <c r="G570" s="272"/>
      <c r="H570" s="272"/>
      <c r="I570" s="272"/>
      <c r="J570" s="272"/>
      <c r="K570" s="272"/>
      <c r="L570" s="272"/>
      <c r="M570" s="272"/>
      <c r="N570" s="272"/>
      <c r="O570" s="272"/>
      <c r="P570" s="272"/>
      <c r="Q570" s="272"/>
      <c r="R570" s="272"/>
      <c r="S570" s="272"/>
      <c r="T570" s="272"/>
      <c r="U570" s="272"/>
      <c r="V570" s="272"/>
      <c r="W570" s="272"/>
      <c r="X570" s="272"/>
      <c r="Y570" s="272"/>
      <c r="Z570" s="272"/>
    </row>
    <row r="571" spans="1:26" ht="15.75" customHeight="1">
      <c r="A571" s="272"/>
      <c r="B571" s="272"/>
      <c r="C571" s="272"/>
      <c r="D571" s="272"/>
      <c r="E571" s="272"/>
      <c r="F571" s="272"/>
      <c r="G571" s="272"/>
      <c r="H571" s="272"/>
      <c r="I571" s="272"/>
      <c r="J571" s="272"/>
      <c r="K571" s="272"/>
      <c r="L571" s="272"/>
      <c r="M571" s="272"/>
      <c r="N571" s="272"/>
      <c r="O571" s="272"/>
      <c r="P571" s="272"/>
      <c r="Q571" s="272"/>
      <c r="R571" s="272"/>
      <c r="S571" s="272"/>
      <c r="T571" s="272"/>
      <c r="U571" s="272"/>
      <c r="V571" s="272"/>
      <c r="W571" s="272"/>
      <c r="X571" s="272"/>
      <c r="Y571" s="272"/>
      <c r="Z571" s="272"/>
    </row>
    <row r="572" spans="1:26" ht="15.75" customHeight="1">
      <c r="A572" s="272"/>
      <c r="B572" s="272"/>
      <c r="C572" s="272"/>
      <c r="D572" s="272"/>
      <c r="E572" s="272"/>
      <c r="F572" s="272"/>
      <c r="G572" s="272"/>
      <c r="H572" s="272"/>
      <c r="I572" s="272"/>
      <c r="J572" s="272"/>
      <c r="K572" s="272"/>
      <c r="L572" s="272"/>
      <c r="M572" s="272"/>
      <c r="N572" s="272"/>
      <c r="O572" s="272"/>
      <c r="P572" s="272"/>
      <c r="Q572" s="272"/>
      <c r="R572" s="272"/>
      <c r="S572" s="272"/>
      <c r="T572" s="272"/>
      <c r="U572" s="272"/>
      <c r="V572" s="272"/>
      <c r="W572" s="272"/>
      <c r="X572" s="272"/>
      <c r="Y572" s="272"/>
      <c r="Z572" s="272"/>
    </row>
    <row r="573" spans="1:26" ht="15.75" customHeight="1">
      <c r="A573" s="272"/>
      <c r="B573" s="272"/>
      <c r="C573" s="272"/>
      <c r="D573" s="272"/>
      <c r="E573" s="272"/>
      <c r="F573" s="272"/>
      <c r="G573" s="272"/>
      <c r="H573" s="272"/>
      <c r="I573" s="272"/>
      <c r="J573" s="272"/>
      <c r="K573" s="272"/>
      <c r="L573" s="272"/>
      <c r="M573" s="272"/>
      <c r="N573" s="272"/>
      <c r="O573" s="272"/>
      <c r="P573" s="272"/>
      <c r="Q573" s="272"/>
      <c r="R573" s="272"/>
      <c r="S573" s="272"/>
      <c r="T573" s="272"/>
      <c r="U573" s="272"/>
      <c r="V573" s="272"/>
      <c r="W573" s="272"/>
      <c r="X573" s="272"/>
      <c r="Y573" s="272"/>
      <c r="Z573" s="272"/>
    </row>
    <row r="574" spans="1:26" ht="15.75" customHeight="1">
      <c r="A574" s="272"/>
      <c r="B574" s="272"/>
      <c r="C574" s="272"/>
      <c r="D574" s="272"/>
      <c r="E574" s="272"/>
      <c r="F574" s="272"/>
      <c r="G574" s="272"/>
      <c r="H574" s="272"/>
      <c r="I574" s="272"/>
      <c r="J574" s="272"/>
      <c r="K574" s="272"/>
      <c r="L574" s="272"/>
      <c r="M574" s="272"/>
      <c r="N574" s="272"/>
      <c r="O574" s="272"/>
      <c r="P574" s="272"/>
      <c r="Q574" s="272"/>
      <c r="R574" s="272"/>
      <c r="S574" s="272"/>
      <c r="T574" s="272"/>
      <c r="U574" s="272"/>
      <c r="V574" s="272"/>
      <c r="W574" s="272"/>
      <c r="X574" s="272"/>
      <c r="Y574" s="272"/>
      <c r="Z574" s="272"/>
    </row>
    <row r="575" spans="1:26" ht="15.75" customHeight="1">
      <c r="A575" s="272"/>
      <c r="B575" s="272"/>
      <c r="C575" s="272"/>
      <c r="D575" s="272"/>
      <c r="E575" s="272"/>
      <c r="F575" s="272"/>
      <c r="G575" s="272"/>
      <c r="H575" s="272"/>
      <c r="I575" s="272"/>
      <c r="J575" s="272"/>
      <c r="K575" s="272"/>
      <c r="L575" s="272"/>
      <c r="M575" s="272"/>
      <c r="N575" s="272"/>
      <c r="O575" s="272"/>
      <c r="P575" s="272"/>
      <c r="Q575" s="272"/>
      <c r="R575" s="272"/>
      <c r="S575" s="272"/>
      <c r="T575" s="272"/>
      <c r="U575" s="272"/>
      <c r="V575" s="272"/>
      <c r="W575" s="272"/>
      <c r="X575" s="272"/>
      <c r="Y575" s="272"/>
      <c r="Z575" s="272"/>
    </row>
    <row r="576" spans="1:26" ht="15.75" customHeight="1">
      <c r="A576" s="272"/>
      <c r="B576" s="272"/>
      <c r="C576" s="272"/>
      <c r="D576" s="272"/>
      <c r="E576" s="272"/>
      <c r="F576" s="272"/>
      <c r="G576" s="272"/>
      <c r="H576" s="272"/>
      <c r="I576" s="272"/>
      <c r="J576" s="272"/>
      <c r="K576" s="272"/>
      <c r="L576" s="272"/>
      <c r="M576" s="272"/>
      <c r="N576" s="272"/>
      <c r="O576" s="272"/>
      <c r="P576" s="272"/>
      <c r="Q576" s="272"/>
      <c r="R576" s="272"/>
      <c r="S576" s="272"/>
      <c r="T576" s="272"/>
      <c r="U576" s="272"/>
      <c r="V576" s="272"/>
      <c r="W576" s="272"/>
      <c r="X576" s="272"/>
      <c r="Y576" s="272"/>
      <c r="Z576" s="272"/>
    </row>
    <row r="577" spans="1:26" ht="15.75" customHeight="1">
      <c r="A577" s="272"/>
      <c r="B577" s="272"/>
      <c r="C577" s="272"/>
      <c r="D577" s="272"/>
      <c r="E577" s="272"/>
      <c r="F577" s="272"/>
      <c r="G577" s="272"/>
      <c r="H577" s="272"/>
      <c r="I577" s="272"/>
      <c r="J577" s="272"/>
      <c r="K577" s="272"/>
      <c r="L577" s="272"/>
      <c r="M577" s="272"/>
      <c r="N577" s="272"/>
      <c r="O577" s="272"/>
      <c r="P577" s="272"/>
      <c r="Q577" s="272"/>
      <c r="R577" s="272"/>
      <c r="S577" s="272"/>
      <c r="T577" s="272"/>
      <c r="U577" s="272"/>
      <c r="V577" s="272"/>
      <c r="W577" s="272"/>
      <c r="X577" s="272"/>
      <c r="Y577" s="272"/>
      <c r="Z577" s="272"/>
    </row>
    <row r="578" spans="1:26" ht="15.75" customHeight="1">
      <c r="A578" s="272"/>
      <c r="B578" s="272"/>
      <c r="C578" s="272"/>
      <c r="D578" s="272"/>
      <c r="E578" s="272"/>
      <c r="F578" s="272"/>
      <c r="G578" s="272"/>
      <c r="H578" s="272"/>
      <c r="I578" s="272"/>
      <c r="J578" s="272"/>
      <c r="K578" s="272"/>
      <c r="L578" s="272"/>
      <c r="M578" s="272"/>
      <c r="N578" s="272"/>
      <c r="O578" s="272"/>
      <c r="P578" s="272"/>
      <c r="Q578" s="272"/>
      <c r="R578" s="272"/>
      <c r="S578" s="272"/>
      <c r="T578" s="272"/>
      <c r="U578" s="272"/>
      <c r="V578" s="272"/>
      <c r="W578" s="272"/>
      <c r="X578" s="272"/>
      <c r="Y578" s="272"/>
      <c r="Z578" s="272"/>
    </row>
    <row r="579" spans="1:26" ht="15.75" customHeight="1">
      <c r="A579" s="272"/>
      <c r="B579" s="272"/>
      <c r="C579" s="272"/>
      <c r="D579" s="272"/>
      <c r="E579" s="272"/>
      <c r="F579" s="272"/>
      <c r="G579" s="272"/>
      <c r="H579" s="272"/>
      <c r="I579" s="272"/>
      <c r="J579" s="272"/>
      <c r="K579" s="272"/>
      <c r="L579" s="272"/>
      <c r="M579" s="272"/>
      <c r="N579" s="272"/>
      <c r="O579" s="272"/>
      <c r="P579" s="272"/>
      <c r="Q579" s="272"/>
      <c r="R579" s="272"/>
      <c r="S579" s="272"/>
      <c r="T579" s="272"/>
      <c r="U579" s="272"/>
      <c r="V579" s="272"/>
      <c r="W579" s="272"/>
      <c r="X579" s="272"/>
      <c r="Y579" s="272"/>
      <c r="Z579" s="272"/>
    </row>
    <row r="580" spans="1:26" ht="15.75" customHeight="1">
      <c r="A580" s="272"/>
      <c r="B580" s="272"/>
      <c r="C580" s="272"/>
      <c r="D580" s="272"/>
      <c r="E580" s="272"/>
      <c r="F580" s="272"/>
      <c r="G580" s="272"/>
      <c r="H580" s="272"/>
      <c r="I580" s="272"/>
      <c r="J580" s="272"/>
      <c r="K580" s="272"/>
      <c r="L580" s="272"/>
      <c r="M580" s="272"/>
      <c r="N580" s="272"/>
      <c r="O580" s="272"/>
      <c r="P580" s="272"/>
      <c r="Q580" s="272"/>
      <c r="R580" s="272"/>
      <c r="S580" s="272"/>
      <c r="T580" s="272"/>
      <c r="U580" s="272"/>
      <c r="V580" s="272"/>
      <c r="W580" s="272"/>
      <c r="X580" s="272"/>
      <c r="Y580" s="272"/>
      <c r="Z580" s="272"/>
    </row>
    <row r="581" spans="1:26" ht="15.75" customHeight="1">
      <c r="A581" s="272"/>
      <c r="B581" s="272"/>
      <c r="C581" s="272"/>
      <c r="D581" s="272"/>
      <c r="E581" s="272"/>
      <c r="F581" s="272"/>
      <c r="G581" s="272"/>
      <c r="H581" s="272"/>
      <c r="I581" s="272"/>
      <c r="J581" s="272"/>
      <c r="K581" s="272"/>
      <c r="L581" s="272"/>
      <c r="M581" s="272"/>
      <c r="N581" s="272"/>
      <c r="O581" s="272"/>
      <c r="P581" s="272"/>
      <c r="Q581" s="272"/>
      <c r="R581" s="272"/>
      <c r="S581" s="272"/>
      <c r="T581" s="272"/>
      <c r="U581" s="272"/>
      <c r="V581" s="272"/>
      <c r="W581" s="272"/>
      <c r="X581" s="272"/>
      <c r="Y581" s="272"/>
      <c r="Z581" s="272"/>
    </row>
    <row r="582" spans="1:26" ht="15.75" customHeight="1">
      <c r="A582" s="272"/>
      <c r="B582" s="272"/>
      <c r="C582" s="272"/>
      <c r="D582" s="272"/>
      <c r="E582" s="272"/>
      <c r="F582" s="272"/>
      <c r="G582" s="272"/>
      <c r="H582" s="272"/>
      <c r="I582" s="272"/>
      <c r="J582" s="272"/>
      <c r="K582" s="272"/>
      <c r="L582" s="272"/>
      <c r="M582" s="272"/>
      <c r="N582" s="272"/>
      <c r="O582" s="272"/>
      <c r="P582" s="272"/>
      <c r="Q582" s="272"/>
      <c r="R582" s="272"/>
      <c r="S582" s="272"/>
      <c r="T582" s="272"/>
      <c r="U582" s="272"/>
      <c r="V582" s="272"/>
      <c r="W582" s="272"/>
      <c r="X582" s="272"/>
      <c r="Y582" s="272"/>
      <c r="Z582" s="272"/>
    </row>
    <row r="583" spans="1:26" ht="15.75" customHeight="1">
      <c r="A583" s="272"/>
      <c r="B583" s="272"/>
      <c r="C583" s="272"/>
      <c r="D583" s="272"/>
      <c r="E583" s="272"/>
      <c r="F583" s="272"/>
      <c r="G583" s="272"/>
      <c r="H583" s="272"/>
      <c r="I583" s="272"/>
      <c r="J583" s="272"/>
      <c r="K583" s="272"/>
      <c r="L583" s="272"/>
      <c r="M583" s="272"/>
      <c r="N583" s="272"/>
      <c r="O583" s="272"/>
      <c r="P583" s="272"/>
      <c r="Q583" s="272"/>
      <c r="R583" s="272"/>
      <c r="S583" s="272"/>
      <c r="T583" s="272"/>
      <c r="U583" s="272"/>
      <c r="V583" s="272"/>
      <c r="W583" s="272"/>
      <c r="X583" s="272"/>
      <c r="Y583" s="272"/>
      <c r="Z583" s="272"/>
    </row>
    <row r="584" spans="1:26" ht="15.75" customHeight="1">
      <c r="A584" s="272"/>
      <c r="B584" s="272"/>
      <c r="C584" s="272"/>
      <c r="D584" s="272"/>
      <c r="E584" s="272"/>
      <c r="F584" s="272"/>
      <c r="G584" s="272"/>
      <c r="H584" s="272"/>
      <c r="I584" s="272"/>
      <c r="J584" s="272"/>
      <c r="K584" s="272"/>
      <c r="L584" s="272"/>
      <c r="M584" s="272"/>
      <c r="N584" s="272"/>
      <c r="O584" s="272"/>
      <c r="P584" s="272"/>
      <c r="Q584" s="272"/>
      <c r="R584" s="272"/>
      <c r="S584" s="272"/>
      <c r="T584" s="272"/>
      <c r="U584" s="272"/>
      <c r="V584" s="272"/>
      <c r="W584" s="272"/>
      <c r="X584" s="272"/>
      <c r="Y584" s="272"/>
      <c r="Z584" s="272"/>
    </row>
    <row r="585" spans="1:26" ht="15.75" customHeight="1">
      <c r="A585" s="272"/>
      <c r="B585" s="272"/>
      <c r="C585" s="272"/>
      <c r="D585" s="272"/>
      <c r="E585" s="272"/>
      <c r="F585" s="272"/>
      <c r="G585" s="272"/>
      <c r="H585" s="272"/>
      <c r="I585" s="272"/>
      <c r="J585" s="272"/>
      <c r="K585" s="272"/>
      <c r="L585" s="272"/>
      <c r="M585" s="272"/>
      <c r="N585" s="272"/>
      <c r="O585" s="272"/>
      <c r="P585" s="272"/>
      <c r="Q585" s="272"/>
      <c r="R585" s="272"/>
      <c r="S585" s="272"/>
      <c r="T585" s="272"/>
      <c r="U585" s="272"/>
      <c r="V585" s="272"/>
      <c r="W585" s="272"/>
      <c r="X585" s="272"/>
      <c r="Y585" s="272"/>
      <c r="Z585" s="272"/>
    </row>
    <row r="586" spans="1:26" ht="15.75" customHeight="1">
      <c r="A586" s="272"/>
      <c r="B586" s="272"/>
      <c r="C586" s="272"/>
      <c r="D586" s="272"/>
      <c r="E586" s="272"/>
      <c r="F586" s="272"/>
      <c r="G586" s="272"/>
      <c r="H586" s="272"/>
      <c r="I586" s="272"/>
      <c r="J586" s="272"/>
      <c r="K586" s="272"/>
      <c r="L586" s="272"/>
      <c r="M586" s="272"/>
      <c r="N586" s="272"/>
      <c r="O586" s="272"/>
      <c r="P586" s="272"/>
      <c r="Q586" s="272"/>
      <c r="R586" s="272"/>
      <c r="S586" s="272"/>
      <c r="T586" s="272"/>
      <c r="U586" s="272"/>
      <c r="V586" s="272"/>
      <c r="W586" s="272"/>
      <c r="X586" s="272"/>
      <c r="Y586" s="272"/>
      <c r="Z586" s="272"/>
    </row>
    <row r="587" spans="1:26" ht="15.75" customHeight="1">
      <c r="A587" s="272"/>
      <c r="B587" s="272"/>
      <c r="C587" s="272"/>
      <c r="D587" s="272"/>
      <c r="E587" s="272"/>
      <c r="F587" s="272"/>
      <c r="G587" s="272"/>
      <c r="H587" s="272"/>
      <c r="I587" s="272"/>
      <c r="J587" s="272"/>
      <c r="K587" s="272"/>
      <c r="L587" s="272"/>
      <c r="M587" s="272"/>
      <c r="N587" s="272"/>
      <c r="O587" s="272"/>
      <c r="P587" s="272"/>
      <c r="Q587" s="272"/>
      <c r="R587" s="272"/>
      <c r="S587" s="272"/>
      <c r="T587" s="272"/>
      <c r="U587" s="272"/>
      <c r="V587" s="272"/>
      <c r="W587" s="272"/>
      <c r="X587" s="272"/>
      <c r="Y587" s="272"/>
      <c r="Z587" s="272"/>
    </row>
    <row r="588" spans="1:26" ht="15.75" customHeight="1">
      <c r="A588" s="272"/>
      <c r="B588" s="272"/>
      <c r="C588" s="272"/>
      <c r="D588" s="272"/>
      <c r="E588" s="272"/>
      <c r="F588" s="272"/>
      <c r="G588" s="272"/>
      <c r="H588" s="272"/>
      <c r="I588" s="272"/>
      <c r="J588" s="272"/>
      <c r="K588" s="272"/>
      <c r="L588" s="272"/>
      <c r="M588" s="272"/>
      <c r="N588" s="272"/>
      <c r="O588" s="272"/>
      <c r="P588" s="272"/>
      <c r="Q588" s="272"/>
      <c r="R588" s="272"/>
      <c r="S588" s="272"/>
      <c r="T588" s="272"/>
      <c r="U588" s="272"/>
      <c r="V588" s="272"/>
      <c r="W588" s="272"/>
      <c r="X588" s="272"/>
      <c r="Y588" s="272"/>
      <c r="Z588" s="272"/>
    </row>
    <row r="589" spans="1:26" ht="15.75" customHeight="1">
      <c r="A589" s="272"/>
      <c r="B589" s="272"/>
      <c r="C589" s="272"/>
      <c r="D589" s="272"/>
      <c r="E589" s="272"/>
      <c r="F589" s="272"/>
      <c r="G589" s="272"/>
      <c r="H589" s="272"/>
      <c r="I589" s="272"/>
      <c r="J589" s="272"/>
      <c r="K589" s="272"/>
      <c r="L589" s="272"/>
      <c r="M589" s="272"/>
      <c r="N589" s="272"/>
      <c r="O589" s="272"/>
      <c r="P589" s="272"/>
      <c r="Q589" s="272"/>
      <c r="R589" s="272"/>
      <c r="S589" s="272"/>
      <c r="T589" s="272"/>
      <c r="U589" s="272"/>
      <c r="V589" s="272"/>
      <c r="W589" s="272"/>
      <c r="X589" s="272"/>
      <c r="Y589" s="272"/>
      <c r="Z589" s="272"/>
    </row>
    <row r="590" spans="1:26" ht="15.75" customHeight="1">
      <c r="A590" s="272"/>
      <c r="B590" s="272"/>
      <c r="C590" s="272"/>
      <c r="D590" s="272"/>
      <c r="E590" s="272"/>
      <c r="F590" s="272"/>
      <c r="G590" s="272"/>
      <c r="H590" s="272"/>
      <c r="I590" s="272"/>
      <c r="J590" s="272"/>
      <c r="K590" s="272"/>
      <c r="L590" s="272"/>
      <c r="M590" s="272"/>
      <c r="N590" s="272"/>
      <c r="O590" s="272"/>
      <c r="P590" s="272"/>
      <c r="Q590" s="272"/>
      <c r="R590" s="272"/>
      <c r="S590" s="272"/>
      <c r="T590" s="272"/>
      <c r="U590" s="272"/>
      <c r="V590" s="272"/>
      <c r="W590" s="272"/>
      <c r="X590" s="272"/>
      <c r="Y590" s="272"/>
      <c r="Z590" s="272"/>
    </row>
    <row r="591" spans="1:26" ht="15.75" customHeight="1">
      <c r="A591" s="272"/>
      <c r="B591" s="272"/>
      <c r="C591" s="272"/>
      <c r="D591" s="272"/>
      <c r="E591" s="272"/>
      <c r="F591" s="272"/>
      <c r="G591" s="272"/>
      <c r="H591" s="272"/>
      <c r="I591" s="272"/>
      <c r="J591" s="272"/>
      <c r="K591" s="272"/>
      <c r="L591" s="272"/>
      <c r="M591" s="272"/>
      <c r="N591" s="272"/>
      <c r="O591" s="272"/>
      <c r="P591" s="272"/>
      <c r="Q591" s="272"/>
      <c r="R591" s="272"/>
      <c r="S591" s="272"/>
      <c r="T591" s="272"/>
      <c r="U591" s="272"/>
      <c r="V591" s="272"/>
      <c r="W591" s="272"/>
      <c r="X591" s="272"/>
      <c r="Y591" s="272"/>
      <c r="Z591" s="272"/>
    </row>
    <row r="592" spans="1:26" ht="15.75" customHeight="1">
      <c r="A592" s="272"/>
      <c r="B592" s="272"/>
      <c r="C592" s="272"/>
      <c r="D592" s="272"/>
      <c r="E592" s="272"/>
      <c r="F592" s="272"/>
      <c r="G592" s="272"/>
      <c r="H592" s="272"/>
      <c r="I592" s="272"/>
      <c r="J592" s="272"/>
      <c r="K592" s="272"/>
      <c r="L592" s="272"/>
      <c r="M592" s="272"/>
      <c r="N592" s="272"/>
      <c r="O592" s="272"/>
      <c r="P592" s="272"/>
      <c r="Q592" s="272"/>
      <c r="R592" s="272"/>
      <c r="S592" s="272"/>
      <c r="T592" s="272"/>
      <c r="U592" s="272"/>
      <c r="V592" s="272"/>
      <c r="W592" s="272"/>
      <c r="X592" s="272"/>
      <c r="Y592" s="272"/>
      <c r="Z592" s="272"/>
    </row>
    <row r="593" spans="1:26" ht="15.75" customHeight="1">
      <c r="A593" s="272"/>
      <c r="B593" s="272"/>
      <c r="C593" s="272"/>
      <c r="D593" s="272"/>
      <c r="E593" s="272"/>
      <c r="F593" s="272"/>
      <c r="G593" s="272"/>
      <c r="H593" s="272"/>
      <c r="I593" s="272"/>
      <c r="J593" s="272"/>
      <c r="K593" s="272"/>
      <c r="L593" s="272"/>
      <c r="M593" s="272"/>
      <c r="N593" s="272"/>
      <c r="O593" s="272"/>
      <c r="P593" s="272"/>
      <c r="Q593" s="272"/>
      <c r="R593" s="272"/>
      <c r="S593" s="272"/>
      <c r="T593" s="272"/>
      <c r="U593" s="272"/>
      <c r="V593" s="272"/>
      <c r="W593" s="272"/>
      <c r="X593" s="272"/>
      <c r="Y593" s="272"/>
      <c r="Z593" s="272"/>
    </row>
    <row r="594" spans="1:26" ht="15.75" customHeight="1">
      <c r="A594" s="272"/>
      <c r="B594" s="272"/>
      <c r="C594" s="272"/>
      <c r="D594" s="272"/>
      <c r="E594" s="272"/>
      <c r="F594" s="272"/>
      <c r="G594" s="272"/>
      <c r="H594" s="272"/>
      <c r="I594" s="272"/>
      <c r="J594" s="272"/>
      <c r="K594" s="272"/>
      <c r="L594" s="272"/>
      <c r="M594" s="272"/>
      <c r="N594" s="272"/>
      <c r="O594" s="272"/>
      <c r="P594" s="272"/>
      <c r="Q594" s="272"/>
      <c r="R594" s="272"/>
      <c r="S594" s="272"/>
      <c r="T594" s="272"/>
      <c r="U594" s="272"/>
      <c r="V594" s="272"/>
      <c r="W594" s="272"/>
      <c r="X594" s="272"/>
      <c r="Y594" s="272"/>
      <c r="Z594" s="272"/>
    </row>
    <row r="595" spans="1:26" ht="15.75" customHeight="1">
      <c r="A595" s="272"/>
      <c r="B595" s="272"/>
      <c r="C595" s="272"/>
      <c r="D595" s="272"/>
      <c r="E595" s="272"/>
      <c r="F595" s="272"/>
      <c r="G595" s="272"/>
      <c r="H595" s="272"/>
      <c r="I595" s="272"/>
      <c r="J595" s="272"/>
      <c r="K595" s="272"/>
      <c r="L595" s="272"/>
      <c r="M595" s="272"/>
      <c r="N595" s="272"/>
      <c r="O595" s="272"/>
      <c r="P595" s="272"/>
      <c r="Q595" s="272"/>
      <c r="R595" s="272"/>
      <c r="S595" s="272"/>
      <c r="T595" s="272"/>
      <c r="U595" s="272"/>
      <c r="V595" s="272"/>
      <c r="W595" s="272"/>
      <c r="X595" s="272"/>
      <c r="Y595" s="272"/>
      <c r="Z595" s="272"/>
    </row>
    <row r="596" spans="1:26" ht="15.75" customHeight="1">
      <c r="A596" s="272"/>
      <c r="B596" s="272"/>
      <c r="C596" s="272"/>
      <c r="D596" s="272"/>
      <c r="E596" s="272"/>
      <c r="F596" s="272"/>
      <c r="G596" s="272"/>
      <c r="H596" s="272"/>
      <c r="I596" s="272"/>
      <c r="J596" s="272"/>
      <c r="K596" s="272"/>
      <c r="L596" s="272"/>
      <c r="M596" s="272"/>
      <c r="N596" s="272"/>
      <c r="O596" s="272"/>
      <c r="P596" s="272"/>
      <c r="Q596" s="272"/>
      <c r="R596" s="272"/>
      <c r="S596" s="272"/>
      <c r="T596" s="272"/>
      <c r="U596" s="272"/>
      <c r="V596" s="272"/>
      <c r="W596" s="272"/>
      <c r="X596" s="272"/>
      <c r="Y596" s="272"/>
      <c r="Z596" s="272"/>
    </row>
    <row r="597" spans="1:26" ht="15.75" customHeight="1">
      <c r="A597" s="272"/>
      <c r="B597" s="272"/>
      <c r="C597" s="272"/>
      <c r="D597" s="272"/>
      <c r="E597" s="272"/>
      <c r="F597" s="272"/>
      <c r="G597" s="272"/>
      <c r="H597" s="272"/>
      <c r="I597" s="272"/>
      <c r="J597" s="272"/>
      <c r="K597" s="272"/>
      <c r="L597" s="272"/>
      <c r="M597" s="272"/>
      <c r="N597" s="272"/>
      <c r="O597" s="272"/>
      <c r="P597" s="272"/>
      <c r="Q597" s="272"/>
      <c r="R597" s="272"/>
      <c r="S597" s="272"/>
      <c r="T597" s="272"/>
      <c r="U597" s="272"/>
      <c r="V597" s="272"/>
      <c r="W597" s="272"/>
      <c r="X597" s="272"/>
      <c r="Y597" s="272"/>
      <c r="Z597" s="272"/>
    </row>
    <row r="598" spans="1:26" ht="15.75" customHeight="1">
      <c r="A598" s="272"/>
      <c r="B598" s="272"/>
      <c r="C598" s="272"/>
      <c r="D598" s="272"/>
      <c r="E598" s="272"/>
      <c r="F598" s="272"/>
      <c r="G598" s="272"/>
      <c r="H598" s="272"/>
      <c r="I598" s="272"/>
      <c r="J598" s="272"/>
      <c r="K598" s="272"/>
      <c r="L598" s="272"/>
      <c r="M598" s="272"/>
      <c r="N598" s="272"/>
      <c r="O598" s="272"/>
      <c r="P598" s="272"/>
      <c r="Q598" s="272"/>
      <c r="R598" s="272"/>
      <c r="S598" s="272"/>
      <c r="T598" s="272"/>
      <c r="U598" s="272"/>
      <c r="V598" s="272"/>
      <c r="W598" s="272"/>
      <c r="X598" s="272"/>
      <c r="Y598" s="272"/>
      <c r="Z598" s="272"/>
    </row>
    <row r="599" spans="1:26" ht="15.75" customHeight="1">
      <c r="A599" s="272"/>
      <c r="B599" s="272"/>
      <c r="C599" s="272"/>
      <c r="D599" s="272"/>
      <c r="E599" s="272"/>
      <c r="F599" s="272"/>
      <c r="G599" s="272"/>
      <c r="H599" s="272"/>
      <c r="I599" s="272"/>
      <c r="J599" s="272"/>
      <c r="K599" s="272"/>
      <c r="L599" s="272"/>
      <c r="M599" s="272"/>
      <c r="N599" s="272"/>
      <c r="O599" s="272"/>
      <c r="P599" s="272"/>
      <c r="Q599" s="272"/>
      <c r="R599" s="272"/>
      <c r="S599" s="272"/>
      <c r="T599" s="272"/>
      <c r="U599" s="272"/>
      <c r="V599" s="272"/>
      <c r="W599" s="272"/>
      <c r="X599" s="272"/>
      <c r="Y599" s="272"/>
      <c r="Z599" s="272"/>
    </row>
    <row r="600" spans="1:26" ht="15.75" customHeight="1">
      <c r="A600" s="272"/>
      <c r="B600" s="272"/>
      <c r="C600" s="272"/>
      <c r="D600" s="272"/>
      <c r="E600" s="272"/>
      <c r="F600" s="272"/>
      <c r="G600" s="272"/>
      <c r="H600" s="272"/>
      <c r="I600" s="272"/>
      <c r="J600" s="272"/>
      <c r="K600" s="272"/>
      <c r="L600" s="272"/>
      <c r="M600" s="272"/>
      <c r="N600" s="272"/>
      <c r="O600" s="272"/>
      <c r="P600" s="272"/>
      <c r="Q600" s="272"/>
      <c r="R600" s="272"/>
      <c r="S600" s="272"/>
      <c r="T600" s="272"/>
      <c r="U600" s="272"/>
      <c r="V600" s="272"/>
      <c r="W600" s="272"/>
      <c r="X600" s="272"/>
      <c r="Y600" s="272"/>
      <c r="Z600" s="272"/>
    </row>
    <row r="601" spans="1:26" ht="15.75" customHeight="1">
      <c r="A601" s="272"/>
      <c r="B601" s="272"/>
      <c r="C601" s="272"/>
      <c r="D601" s="272"/>
      <c r="E601" s="272"/>
      <c r="F601" s="272"/>
      <c r="G601" s="272"/>
      <c r="H601" s="272"/>
      <c r="I601" s="272"/>
      <c r="J601" s="272"/>
      <c r="K601" s="272"/>
      <c r="L601" s="272"/>
      <c r="M601" s="272"/>
      <c r="N601" s="272"/>
      <c r="O601" s="272"/>
      <c r="P601" s="272"/>
      <c r="Q601" s="272"/>
      <c r="R601" s="272"/>
      <c r="S601" s="272"/>
      <c r="T601" s="272"/>
      <c r="U601" s="272"/>
      <c r="V601" s="272"/>
      <c r="W601" s="272"/>
      <c r="X601" s="272"/>
      <c r="Y601" s="272"/>
      <c r="Z601" s="272"/>
    </row>
    <row r="602" spans="1:26" ht="15.75" customHeight="1">
      <c r="A602" s="272"/>
      <c r="B602" s="272"/>
      <c r="C602" s="272"/>
      <c r="D602" s="272"/>
      <c r="E602" s="272"/>
      <c r="F602" s="272"/>
      <c r="G602" s="272"/>
      <c r="H602" s="272"/>
      <c r="I602" s="272"/>
      <c r="J602" s="272"/>
      <c r="K602" s="272"/>
      <c r="L602" s="272"/>
      <c r="M602" s="272"/>
      <c r="N602" s="272"/>
      <c r="O602" s="272"/>
      <c r="P602" s="272"/>
      <c r="Q602" s="272"/>
      <c r="R602" s="272"/>
      <c r="S602" s="272"/>
      <c r="T602" s="272"/>
      <c r="U602" s="272"/>
      <c r="V602" s="272"/>
      <c r="W602" s="272"/>
      <c r="X602" s="272"/>
      <c r="Y602" s="272"/>
      <c r="Z602" s="272"/>
    </row>
    <row r="603" spans="1:26" ht="15.75" customHeight="1">
      <c r="A603" s="272"/>
      <c r="B603" s="272"/>
      <c r="C603" s="272"/>
      <c r="D603" s="272"/>
      <c r="E603" s="272"/>
      <c r="F603" s="272"/>
      <c r="G603" s="272"/>
      <c r="H603" s="272"/>
      <c r="I603" s="272"/>
      <c r="J603" s="272"/>
      <c r="K603" s="272"/>
      <c r="L603" s="272"/>
      <c r="M603" s="272"/>
      <c r="N603" s="272"/>
      <c r="O603" s="272"/>
      <c r="P603" s="272"/>
      <c r="Q603" s="272"/>
      <c r="R603" s="272"/>
      <c r="S603" s="272"/>
      <c r="T603" s="272"/>
      <c r="U603" s="272"/>
      <c r="V603" s="272"/>
      <c r="W603" s="272"/>
      <c r="X603" s="272"/>
      <c r="Y603" s="272"/>
      <c r="Z603" s="272"/>
    </row>
    <row r="604" spans="1:26" ht="15.75" customHeight="1">
      <c r="A604" s="272"/>
      <c r="B604" s="272"/>
      <c r="C604" s="272"/>
      <c r="D604" s="272"/>
      <c r="E604" s="272"/>
      <c r="F604" s="272"/>
      <c r="G604" s="272"/>
      <c r="H604" s="272"/>
      <c r="I604" s="272"/>
      <c r="J604" s="272"/>
      <c r="K604" s="272"/>
      <c r="L604" s="272"/>
      <c r="M604" s="272"/>
      <c r="N604" s="272"/>
      <c r="O604" s="272"/>
      <c r="P604" s="272"/>
      <c r="Q604" s="272"/>
      <c r="R604" s="272"/>
      <c r="S604" s="272"/>
      <c r="T604" s="272"/>
      <c r="U604" s="272"/>
      <c r="V604" s="272"/>
      <c r="W604" s="272"/>
      <c r="X604" s="272"/>
      <c r="Y604" s="272"/>
      <c r="Z604" s="272"/>
    </row>
    <row r="605" spans="1:26" ht="15.75" customHeight="1">
      <c r="A605" s="272"/>
      <c r="B605" s="272"/>
      <c r="C605" s="272"/>
      <c r="D605" s="272"/>
      <c r="E605" s="272"/>
      <c r="F605" s="272"/>
      <c r="G605" s="272"/>
      <c r="H605" s="272"/>
      <c r="I605" s="272"/>
      <c r="J605" s="272"/>
      <c r="K605" s="272"/>
      <c r="L605" s="272"/>
      <c r="M605" s="272"/>
      <c r="N605" s="272"/>
      <c r="O605" s="272"/>
      <c r="P605" s="272"/>
      <c r="Q605" s="272"/>
      <c r="R605" s="272"/>
      <c r="S605" s="272"/>
      <c r="T605" s="272"/>
      <c r="U605" s="272"/>
      <c r="V605" s="272"/>
      <c r="W605" s="272"/>
      <c r="X605" s="272"/>
      <c r="Y605" s="272"/>
      <c r="Z605" s="272"/>
    </row>
    <row r="606" spans="1:26" ht="15.75" customHeight="1">
      <c r="A606" s="272"/>
      <c r="B606" s="272"/>
      <c r="C606" s="272"/>
      <c r="D606" s="272"/>
      <c r="E606" s="272"/>
      <c r="F606" s="272"/>
      <c r="G606" s="272"/>
      <c r="H606" s="272"/>
      <c r="I606" s="272"/>
      <c r="J606" s="272"/>
      <c r="K606" s="272"/>
      <c r="L606" s="272"/>
      <c r="M606" s="272"/>
      <c r="N606" s="272"/>
      <c r="O606" s="272"/>
      <c r="P606" s="272"/>
      <c r="Q606" s="272"/>
      <c r="R606" s="272"/>
      <c r="S606" s="272"/>
      <c r="T606" s="272"/>
      <c r="U606" s="272"/>
      <c r="V606" s="272"/>
      <c r="W606" s="272"/>
      <c r="X606" s="272"/>
      <c r="Y606" s="272"/>
      <c r="Z606" s="272"/>
    </row>
    <row r="607" spans="1:26" ht="15.75" customHeight="1">
      <c r="A607" s="272"/>
      <c r="B607" s="272"/>
      <c r="C607" s="272"/>
      <c r="D607" s="272"/>
      <c r="E607" s="272"/>
      <c r="F607" s="272"/>
      <c r="G607" s="272"/>
      <c r="H607" s="272"/>
      <c r="I607" s="272"/>
      <c r="J607" s="272"/>
      <c r="K607" s="272"/>
      <c r="L607" s="272"/>
      <c r="M607" s="272"/>
      <c r="N607" s="272"/>
      <c r="O607" s="272"/>
      <c r="P607" s="272"/>
      <c r="Q607" s="272"/>
      <c r="R607" s="272"/>
      <c r="S607" s="272"/>
      <c r="T607" s="272"/>
      <c r="U607" s="272"/>
      <c r="V607" s="272"/>
      <c r="W607" s="272"/>
      <c r="X607" s="272"/>
      <c r="Y607" s="272"/>
      <c r="Z607" s="272"/>
    </row>
    <row r="608" spans="1:26" ht="15.75" customHeight="1">
      <c r="A608" s="272"/>
      <c r="B608" s="272"/>
      <c r="C608" s="272"/>
      <c r="D608" s="272"/>
      <c r="E608" s="272"/>
      <c r="F608" s="272"/>
      <c r="G608" s="272"/>
      <c r="H608" s="272"/>
      <c r="I608" s="272"/>
      <c r="J608" s="272"/>
      <c r="K608" s="272"/>
      <c r="L608" s="272"/>
      <c r="M608" s="272"/>
      <c r="N608" s="272"/>
      <c r="O608" s="272"/>
      <c r="P608" s="272"/>
      <c r="Q608" s="272"/>
      <c r="R608" s="272"/>
      <c r="S608" s="272"/>
      <c r="T608" s="272"/>
      <c r="U608" s="272"/>
      <c r="V608" s="272"/>
      <c r="W608" s="272"/>
      <c r="X608" s="272"/>
      <c r="Y608" s="272"/>
      <c r="Z608" s="272"/>
    </row>
    <row r="609" spans="1:26" ht="15.75" customHeight="1">
      <c r="A609" s="272"/>
      <c r="B609" s="272"/>
      <c r="C609" s="272"/>
      <c r="D609" s="272"/>
      <c r="E609" s="272"/>
      <c r="F609" s="272"/>
      <c r="G609" s="272"/>
      <c r="H609" s="272"/>
      <c r="I609" s="272"/>
      <c r="J609" s="272"/>
      <c r="K609" s="272"/>
      <c r="L609" s="272"/>
      <c r="M609" s="272"/>
      <c r="N609" s="272"/>
      <c r="O609" s="272"/>
      <c r="P609" s="272"/>
      <c r="Q609" s="272"/>
      <c r="R609" s="272"/>
      <c r="S609" s="272"/>
      <c r="T609" s="272"/>
      <c r="U609" s="272"/>
      <c r="V609" s="272"/>
      <c r="W609" s="272"/>
      <c r="X609" s="272"/>
      <c r="Y609" s="272"/>
      <c r="Z609" s="272"/>
    </row>
    <row r="610" spans="1:26" ht="15.75" customHeight="1">
      <c r="A610" s="272"/>
      <c r="B610" s="272"/>
      <c r="C610" s="272"/>
      <c r="D610" s="272"/>
      <c r="E610" s="272"/>
      <c r="F610" s="272"/>
      <c r="G610" s="272"/>
      <c r="H610" s="272"/>
      <c r="I610" s="272"/>
      <c r="J610" s="272"/>
      <c r="K610" s="272"/>
      <c r="L610" s="272"/>
      <c r="M610" s="272"/>
      <c r="N610" s="272"/>
      <c r="O610" s="272"/>
      <c r="P610" s="272"/>
      <c r="Q610" s="272"/>
      <c r="R610" s="272"/>
      <c r="S610" s="272"/>
      <c r="T610" s="272"/>
      <c r="U610" s="272"/>
      <c r="V610" s="272"/>
      <c r="W610" s="272"/>
      <c r="X610" s="272"/>
      <c r="Y610" s="272"/>
      <c r="Z610" s="272"/>
    </row>
    <row r="611" spans="1:26" ht="15.75" customHeight="1">
      <c r="A611" s="272"/>
      <c r="B611" s="272"/>
      <c r="C611" s="272"/>
      <c r="D611" s="272"/>
      <c r="E611" s="272"/>
      <c r="F611" s="272"/>
      <c r="G611" s="272"/>
      <c r="H611" s="272"/>
      <c r="I611" s="272"/>
      <c r="J611" s="272"/>
      <c r="K611" s="272"/>
      <c r="L611" s="272"/>
      <c r="M611" s="272"/>
      <c r="N611" s="272"/>
      <c r="O611" s="272"/>
      <c r="P611" s="272"/>
      <c r="Q611" s="272"/>
      <c r="R611" s="272"/>
      <c r="S611" s="272"/>
      <c r="T611" s="272"/>
      <c r="U611" s="272"/>
      <c r="V611" s="272"/>
      <c r="W611" s="272"/>
      <c r="X611" s="272"/>
      <c r="Y611" s="272"/>
      <c r="Z611" s="272"/>
    </row>
    <row r="612" spans="1:26" ht="15.75" customHeight="1">
      <c r="A612" s="272"/>
      <c r="B612" s="272"/>
      <c r="C612" s="272"/>
      <c r="D612" s="272"/>
      <c r="E612" s="272"/>
      <c r="F612" s="272"/>
      <c r="G612" s="272"/>
      <c r="H612" s="272"/>
      <c r="I612" s="272"/>
      <c r="J612" s="272"/>
      <c r="K612" s="272"/>
      <c r="L612" s="272"/>
      <c r="M612" s="272"/>
      <c r="N612" s="272"/>
      <c r="O612" s="272"/>
      <c r="P612" s="272"/>
      <c r="Q612" s="272"/>
      <c r="R612" s="272"/>
      <c r="S612" s="272"/>
      <c r="T612" s="272"/>
      <c r="U612" s="272"/>
      <c r="V612" s="272"/>
      <c r="W612" s="272"/>
      <c r="X612" s="272"/>
      <c r="Y612" s="272"/>
      <c r="Z612" s="272"/>
    </row>
    <row r="613" spans="1:26" ht="15.75" customHeight="1">
      <c r="A613" s="272"/>
      <c r="B613" s="272"/>
      <c r="C613" s="272"/>
      <c r="D613" s="272"/>
      <c r="E613" s="272"/>
      <c r="F613" s="272"/>
      <c r="G613" s="272"/>
      <c r="H613" s="272"/>
      <c r="I613" s="272"/>
      <c r="J613" s="272"/>
      <c r="K613" s="272"/>
      <c r="L613" s="272"/>
      <c r="M613" s="272"/>
      <c r="N613" s="272"/>
      <c r="O613" s="272"/>
      <c r="P613" s="272"/>
      <c r="Q613" s="272"/>
      <c r="R613" s="272"/>
      <c r="S613" s="272"/>
      <c r="T613" s="272"/>
      <c r="U613" s="272"/>
      <c r="V613" s="272"/>
      <c r="W613" s="272"/>
      <c r="X613" s="272"/>
      <c r="Y613" s="272"/>
      <c r="Z613" s="272"/>
    </row>
    <row r="614" spans="1:26" ht="15.75" customHeight="1">
      <c r="A614" s="272"/>
      <c r="B614" s="272"/>
      <c r="C614" s="272"/>
      <c r="D614" s="272"/>
      <c r="E614" s="272"/>
      <c r="F614" s="272"/>
      <c r="G614" s="272"/>
      <c r="H614" s="272"/>
      <c r="I614" s="272"/>
      <c r="J614" s="272"/>
      <c r="K614" s="272"/>
      <c r="L614" s="272"/>
      <c r="M614" s="272"/>
      <c r="N614" s="272"/>
      <c r="O614" s="272"/>
      <c r="P614" s="272"/>
      <c r="Q614" s="272"/>
      <c r="R614" s="272"/>
      <c r="S614" s="272"/>
      <c r="T614" s="272"/>
      <c r="U614" s="272"/>
      <c r="V614" s="272"/>
      <c r="W614" s="272"/>
      <c r="X614" s="272"/>
      <c r="Y614" s="272"/>
      <c r="Z614" s="272"/>
    </row>
    <row r="615" spans="1:26" ht="15.75" customHeight="1">
      <c r="A615" s="272"/>
      <c r="B615" s="272"/>
      <c r="C615" s="272"/>
      <c r="D615" s="272"/>
      <c r="E615" s="272"/>
      <c r="F615" s="272"/>
      <c r="G615" s="272"/>
      <c r="H615" s="272"/>
      <c r="I615" s="272"/>
      <c r="J615" s="272"/>
      <c r="K615" s="272"/>
      <c r="L615" s="272"/>
      <c r="M615" s="272"/>
      <c r="N615" s="272"/>
      <c r="O615" s="272"/>
      <c r="P615" s="272"/>
      <c r="Q615" s="272"/>
      <c r="R615" s="272"/>
      <c r="S615" s="272"/>
      <c r="T615" s="272"/>
      <c r="U615" s="272"/>
      <c r="V615" s="272"/>
      <c r="W615" s="272"/>
      <c r="X615" s="272"/>
      <c r="Y615" s="272"/>
      <c r="Z615" s="272"/>
    </row>
    <row r="616" spans="1:26" ht="15.75" customHeight="1">
      <c r="A616" s="272"/>
      <c r="B616" s="272"/>
      <c r="C616" s="272"/>
      <c r="D616" s="272"/>
      <c r="E616" s="272"/>
      <c r="F616" s="272"/>
      <c r="G616" s="272"/>
      <c r="H616" s="272"/>
      <c r="I616" s="272"/>
      <c r="J616" s="272"/>
      <c r="K616" s="272"/>
      <c r="L616" s="272"/>
      <c r="M616" s="272"/>
      <c r="N616" s="272"/>
      <c r="O616" s="272"/>
      <c r="P616" s="272"/>
      <c r="Q616" s="272"/>
      <c r="R616" s="272"/>
      <c r="S616" s="272"/>
      <c r="T616" s="272"/>
      <c r="U616" s="272"/>
      <c r="V616" s="272"/>
      <c r="W616" s="272"/>
      <c r="X616" s="272"/>
      <c r="Y616" s="272"/>
      <c r="Z616" s="272"/>
    </row>
    <row r="617" spans="1:26" ht="15.75" customHeight="1">
      <c r="A617" s="272"/>
      <c r="B617" s="272"/>
      <c r="C617" s="272"/>
      <c r="D617" s="272"/>
      <c r="E617" s="272"/>
      <c r="F617" s="272"/>
      <c r="G617" s="272"/>
      <c r="H617" s="272"/>
      <c r="I617" s="272"/>
      <c r="J617" s="272"/>
      <c r="K617" s="272"/>
      <c r="L617" s="272"/>
      <c r="M617" s="272"/>
      <c r="N617" s="272"/>
      <c r="O617" s="272"/>
      <c r="P617" s="272"/>
      <c r="Q617" s="272"/>
      <c r="R617" s="272"/>
      <c r="S617" s="272"/>
      <c r="T617" s="272"/>
      <c r="U617" s="272"/>
      <c r="V617" s="272"/>
      <c r="W617" s="272"/>
      <c r="X617" s="272"/>
      <c r="Y617" s="272"/>
      <c r="Z617" s="272"/>
    </row>
    <row r="618" spans="1:26" ht="15.75" customHeight="1">
      <c r="A618" s="272"/>
      <c r="B618" s="272"/>
      <c r="C618" s="272"/>
      <c r="D618" s="272"/>
      <c r="E618" s="272"/>
      <c r="F618" s="272"/>
      <c r="G618" s="272"/>
      <c r="H618" s="272"/>
      <c r="I618" s="272"/>
      <c r="J618" s="272"/>
      <c r="K618" s="272"/>
      <c r="L618" s="272"/>
      <c r="M618" s="272"/>
      <c r="N618" s="272"/>
      <c r="O618" s="272"/>
      <c r="P618" s="272"/>
      <c r="Q618" s="272"/>
      <c r="R618" s="272"/>
      <c r="S618" s="272"/>
      <c r="T618" s="272"/>
      <c r="U618" s="272"/>
      <c r="V618" s="272"/>
      <c r="W618" s="272"/>
      <c r="X618" s="272"/>
      <c r="Y618" s="272"/>
      <c r="Z618" s="272"/>
    </row>
    <row r="619" spans="1:26" ht="15.75" customHeight="1">
      <c r="A619" s="272"/>
      <c r="B619" s="272"/>
      <c r="C619" s="272"/>
      <c r="D619" s="272"/>
      <c r="E619" s="272"/>
      <c r="F619" s="272"/>
      <c r="G619" s="272"/>
      <c r="H619" s="272"/>
      <c r="I619" s="272"/>
      <c r="J619" s="272"/>
      <c r="K619" s="272"/>
      <c r="L619" s="272"/>
      <c r="M619" s="272"/>
      <c r="N619" s="272"/>
      <c r="O619" s="272"/>
      <c r="P619" s="272"/>
      <c r="Q619" s="272"/>
      <c r="R619" s="272"/>
      <c r="S619" s="272"/>
      <c r="T619" s="272"/>
      <c r="U619" s="272"/>
      <c r="V619" s="272"/>
      <c r="W619" s="272"/>
      <c r="X619" s="272"/>
      <c r="Y619" s="272"/>
      <c r="Z619" s="272"/>
    </row>
    <row r="620" spans="1:26" ht="15.75" customHeight="1">
      <c r="A620" s="50"/>
      <c r="B620" s="50"/>
      <c r="C620" s="50"/>
      <c r="D620" s="50"/>
      <c r="E620" s="50"/>
      <c r="F620" s="50"/>
      <c r="G620" s="50"/>
      <c r="H620" s="50"/>
      <c r="I620" s="50"/>
      <c r="J620" s="50"/>
      <c r="K620" s="36"/>
      <c r="L620" s="272"/>
      <c r="M620" s="272"/>
      <c r="N620" s="272"/>
      <c r="O620" s="272"/>
      <c r="P620" s="272"/>
      <c r="Q620" s="272"/>
      <c r="R620" s="272"/>
      <c r="S620" s="272"/>
      <c r="T620" s="272"/>
      <c r="U620" s="272"/>
      <c r="V620" s="272"/>
      <c r="W620" s="272"/>
      <c r="X620" s="272"/>
      <c r="Y620" s="272"/>
      <c r="Z620" s="272"/>
    </row>
    <row r="621" spans="1:26" ht="15.75" customHeight="1">
      <c r="A621" s="50"/>
      <c r="B621" s="50"/>
      <c r="C621" s="50"/>
      <c r="D621" s="50"/>
      <c r="E621" s="50"/>
      <c r="F621" s="50"/>
      <c r="G621" s="50"/>
      <c r="H621" s="50"/>
      <c r="I621" s="50"/>
      <c r="J621" s="50"/>
      <c r="K621" s="36"/>
      <c r="L621" s="272"/>
      <c r="M621" s="272"/>
      <c r="N621" s="272"/>
      <c r="O621" s="272"/>
      <c r="P621" s="272"/>
      <c r="Q621" s="272"/>
      <c r="R621" s="272"/>
      <c r="S621" s="272"/>
      <c r="T621" s="272"/>
      <c r="U621" s="272"/>
      <c r="V621" s="272"/>
      <c r="W621" s="272"/>
      <c r="X621" s="272"/>
      <c r="Y621" s="272"/>
      <c r="Z621" s="272"/>
    </row>
    <row r="622" spans="1:26" ht="15.75" customHeight="1">
      <c r="A622" s="50"/>
      <c r="B622" s="50"/>
      <c r="C622" s="50"/>
      <c r="D622" s="50"/>
      <c r="E622" s="50"/>
      <c r="F622" s="50"/>
      <c r="G622" s="50"/>
      <c r="H622" s="50"/>
      <c r="I622" s="50"/>
      <c r="J622" s="50"/>
      <c r="K622" s="36"/>
      <c r="L622" s="272"/>
      <c r="M622" s="272"/>
      <c r="N622" s="272"/>
      <c r="O622" s="272"/>
      <c r="P622" s="272"/>
      <c r="Q622" s="272"/>
      <c r="R622" s="272"/>
      <c r="S622" s="272"/>
      <c r="T622" s="272"/>
      <c r="U622" s="272"/>
      <c r="V622" s="272"/>
      <c r="W622" s="272"/>
      <c r="X622" s="272"/>
      <c r="Y622" s="272"/>
      <c r="Z622" s="272"/>
    </row>
    <row r="623" spans="1:26" ht="15.75" customHeight="1">
      <c r="A623" s="50"/>
      <c r="B623" s="50"/>
      <c r="C623" s="50"/>
      <c r="D623" s="50"/>
      <c r="E623" s="50"/>
      <c r="F623" s="50"/>
      <c r="G623" s="50"/>
      <c r="H623" s="50"/>
      <c r="I623" s="50"/>
      <c r="J623" s="50"/>
      <c r="K623" s="36"/>
      <c r="L623" s="272"/>
      <c r="M623" s="272"/>
      <c r="N623" s="272"/>
      <c r="O623" s="272"/>
      <c r="P623" s="272"/>
      <c r="Q623" s="272"/>
      <c r="R623" s="272"/>
      <c r="S623" s="272"/>
      <c r="T623" s="272"/>
      <c r="U623" s="272"/>
      <c r="V623" s="272"/>
      <c r="W623" s="272"/>
      <c r="X623" s="272"/>
      <c r="Y623" s="272"/>
      <c r="Z623" s="272"/>
    </row>
    <row r="624" spans="1:26" ht="15.75" customHeight="1">
      <c r="A624" s="50"/>
      <c r="B624" s="50"/>
      <c r="C624" s="50"/>
      <c r="D624" s="50"/>
      <c r="E624" s="50"/>
      <c r="F624" s="50"/>
      <c r="G624" s="50"/>
      <c r="H624" s="50"/>
      <c r="I624" s="50"/>
      <c r="J624" s="50"/>
      <c r="K624" s="36"/>
      <c r="L624" s="272"/>
      <c r="M624" s="272"/>
      <c r="N624" s="272"/>
      <c r="O624" s="272"/>
      <c r="P624" s="272"/>
      <c r="Q624" s="272"/>
      <c r="R624" s="272"/>
      <c r="S624" s="272"/>
      <c r="T624" s="272"/>
      <c r="U624" s="272"/>
      <c r="V624" s="272"/>
      <c r="W624" s="272"/>
      <c r="X624" s="272"/>
      <c r="Y624" s="272"/>
      <c r="Z624" s="272"/>
    </row>
    <row r="625" spans="1:26" ht="15.75" customHeight="1">
      <c r="A625" s="50"/>
      <c r="B625" s="50"/>
      <c r="C625" s="50"/>
      <c r="D625" s="50"/>
      <c r="E625" s="50"/>
      <c r="F625" s="50"/>
      <c r="G625" s="50"/>
      <c r="H625" s="50"/>
      <c r="I625" s="50"/>
      <c r="J625" s="50"/>
      <c r="K625" s="36"/>
      <c r="L625" s="272"/>
      <c r="M625" s="272"/>
      <c r="N625" s="272"/>
      <c r="O625" s="272"/>
      <c r="P625" s="272"/>
      <c r="Q625" s="272"/>
      <c r="R625" s="272"/>
      <c r="S625" s="272"/>
      <c r="T625" s="272"/>
      <c r="U625" s="272"/>
      <c r="V625" s="272"/>
      <c r="W625" s="272"/>
      <c r="X625" s="272"/>
      <c r="Y625" s="272"/>
      <c r="Z625" s="272"/>
    </row>
    <row r="626" spans="1:26" ht="15.75" customHeight="1">
      <c r="A626" s="50"/>
      <c r="B626" s="50"/>
      <c r="C626" s="50"/>
      <c r="D626" s="50"/>
      <c r="E626" s="50"/>
      <c r="F626" s="50"/>
      <c r="G626" s="50"/>
      <c r="H626" s="50"/>
      <c r="I626" s="50"/>
      <c r="J626" s="50"/>
      <c r="K626" s="36"/>
      <c r="L626" s="272"/>
      <c r="M626" s="272"/>
      <c r="N626" s="272"/>
      <c r="O626" s="272"/>
      <c r="P626" s="272"/>
      <c r="Q626" s="272"/>
      <c r="R626" s="272"/>
      <c r="S626" s="272"/>
      <c r="T626" s="272"/>
      <c r="U626" s="272"/>
      <c r="V626" s="272"/>
      <c r="W626" s="272"/>
      <c r="X626" s="272"/>
      <c r="Y626" s="272"/>
      <c r="Z626" s="272"/>
    </row>
    <row r="627" spans="1:26" ht="15.75" customHeight="1">
      <c r="A627" s="50"/>
      <c r="B627" s="50"/>
      <c r="C627" s="50"/>
      <c r="D627" s="50"/>
      <c r="E627" s="50"/>
      <c r="F627" s="50"/>
      <c r="G627" s="50"/>
      <c r="H627" s="50"/>
      <c r="I627" s="50"/>
      <c r="J627" s="50"/>
      <c r="K627" s="36"/>
      <c r="L627" s="272"/>
      <c r="M627" s="272"/>
      <c r="N627" s="272"/>
      <c r="O627" s="272"/>
      <c r="P627" s="272"/>
      <c r="Q627" s="272"/>
      <c r="R627" s="272"/>
      <c r="S627" s="272"/>
      <c r="T627" s="272"/>
      <c r="U627" s="272"/>
      <c r="V627" s="272"/>
      <c r="W627" s="272"/>
      <c r="X627" s="272"/>
      <c r="Y627" s="272"/>
      <c r="Z627" s="272"/>
    </row>
    <row r="628" spans="1:26" ht="15.75" customHeight="1">
      <c r="A628" s="50"/>
      <c r="B628" s="50"/>
      <c r="C628" s="50"/>
      <c r="D628" s="50"/>
      <c r="E628" s="50"/>
      <c r="F628" s="50"/>
      <c r="G628" s="50"/>
      <c r="H628" s="50"/>
      <c r="I628" s="50"/>
      <c r="J628" s="50"/>
      <c r="K628" s="36"/>
      <c r="L628" s="272"/>
      <c r="M628" s="272"/>
      <c r="N628" s="272"/>
      <c r="O628" s="272"/>
      <c r="P628" s="272"/>
      <c r="Q628" s="272"/>
      <c r="R628" s="272"/>
      <c r="S628" s="272"/>
      <c r="T628" s="272"/>
      <c r="U628" s="272"/>
      <c r="V628" s="272"/>
      <c r="W628" s="272"/>
      <c r="X628" s="272"/>
      <c r="Y628" s="272"/>
      <c r="Z628" s="272"/>
    </row>
    <row r="629" spans="1:26" ht="15.75" customHeight="1">
      <c r="A629" s="50"/>
      <c r="B629" s="50"/>
      <c r="C629" s="50"/>
      <c r="D629" s="50"/>
      <c r="E629" s="50"/>
      <c r="F629" s="50"/>
      <c r="G629" s="50"/>
      <c r="H629" s="50"/>
      <c r="I629" s="50"/>
      <c r="J629" s="50"/>
      <c r="K629" s="36"/>
      <c r="L629" s="272"/>
      <c r="M629" s="272"/>
      <c r="N629" s="272"/>
      <c r="O629" s="272"/>
      <c r="P629" s="272"/>
      <c r="Q629" s="272"/>
      <c r="R629" s="272"/>
      <c r="S629" s="272"/>
      <c r="T629" s="272"/>
      <c r="U629" s="272"/>
      <c r="V629" s="272"/>
      <c r="W629" s="272"/>
      <c r="X629" s="272"/>
      <c r="Y629" s="272"/>
      <c r="Z629" s="272"/>
    </row>
    <row r="630" spans="1:26" ht="15.75" customHeight="1">
      <c r="A630" s="50"/>
      <c r="B630" s="50"/>
      <c r="C630" s="50"/>
      <c r="D630" s="50"/>
      <c r="E630" s="50"/>
      <c r="F630" s="50"/>
      <c r="G630" s="50"/>
      <c r="H630" s="50"/>
      <c r="I630" s="50"/>
      <c r="J630" s="50"/>
      <c r="K630" s="36"/>
      <c r="L630" s="272"/>
      <c r="M630" s="272"/>
      <c r="N630" s="272"/>
      <c r="O630" s="272"/>
      <c r="P630" s="272"/>
      <c r="Q630" s="272"/>
      <c r="R630" s="272"/>
      <c r="S630" s="272"/>
      <c r="T630" s="272"/>
      <c r="U630" s="272"/>
      <c r="V630" s="272"/>
      <c r="W630" s="272"/>
      <c r="X630" s="272"/>
      <c r="Y630" s="272"/>
      <c r="Z630" s="272"/>
    </row>
    <row r="631" spans="1:26" ht="15.75" customHeight="1">
      <c r="A631" s="50"/>
      <c r="B631" s="50"/>
      <c r="C631" s="50"/>
      <c r="D631" s="50"/>
      <c r="E631" s="50"/>
      <c r="F631" s="50"/>
      <c r="G631" s="50"/>
      <c r="H631" s="50"/>
      <c r="I631" s="50"/>
      <c r="J631" s="50"/>
      <c r="K631" s="36"/>
      <c r="L631" s="272"/>
      <c r="M631" s="272"/>
      <c r="N631" s="272"/>
      <c r="O631" s="272"/>
      <c r="P631" s="272"/>
      <c r="Q631" s="272"/>
      <c r="R631" s="272"/>
      <c r="S631" s="272"/>
      <c r="T631" s="272"/>
      <c r="U631" s="272"/>
      <c r="V631" s="272"/>
      <c r="W631" s="272"/>
      <c r="X631" s="272"/>
      <c r="Y631" s="272"/>
      <c r="Z631" s="272"/>
    </row>
    <row r="632" spans="1:26" ht="15.75" customHeight="1">
      <c r="A632" s="50"/>
      <c r="B632" s="50"/>
      <c r="C632" s="50"/>
      <c r="D632" s="50"/>
      <c r="E632" s="50"/>
      <c r="F632" s="50"/>
      <c r="G632" s="50"/>
      <c r="H632" s="50"/>
      <c r="I632" s="50"/>
      <c r="J632" s="50"/>
      <c r="K632" s="36"/>
      <c r="L632" s="272"/>
      <c r="M632" s="272"/>
      <c r="N632" s="272"/>
      <c r="O632" s="272"/>
      <c r="P632" s="272"/>
      <c r="Q632" s="272"/>
      <c r="R632" s="272"/>
      <c r="S632" s="272"/>
      <c r="T632" s="272"/>
      <c r="U632" s="272"/>
      <c r="V632" s="272"/>
      <c r="W632" s="272"/>
      <c r="X632" s="272"/>
      <c r="Y632" s="272"/>
      <c r="Z632" s="272"/>
    </row>
    <row r="633" spans="1:26" ht="15.75" customHeight="1">
      <c r="A633" s="50"/>
      <c r="B633" s="50"/>
      <c r="C633" s="50"/>
      <c r="D633" s="50"/>
      <c r="E633" s="50"/>
      <c r="F633" s="50"/>
      <c r="G633" s="50"/>
      <c r="H633" s="50"/>
      <c r="I633" s="50"/>
      <c r="J633" s="50"/>
      <c r="K633" s="36"/>
      <c r="L633" s="272"/>
      <c r="M633" s="272"/>
      <c r="N633" s="272"/>
      <c r="O633" s="272"/>
      <c r="P633" s="272"/>
      <c r="Q633" s="272"/>
      <c r="R633" s="272"/>
      <c r="S633" s="272"/>
      <c r="T633" s="272"/>
      <c r="U633" s="272"/>
      <c r="V633" s="272"/>
      <c r="W633" s="272"/>
      <c r="X633" s="272"/>
      <c r="Y633" s="272"/>
      <c r="Z633" s="272"/>
    </row>
    <row r="634" spans="1:26" ht="15.75" customHeight="1">
      <c r="A634" s="50"/>
      <c r="B634" s="50"/>
      <c r="C634" s="50"/>
      <c r="D634" s="50"/>
      <c r="E634" s="50"/>
      <c r="F634" s="50"/>
      <c r="G634" s="50"/>
      <c r="H634" s="50"/>
      <c r="I634" s="50"/>
      <c r="J634" s="50"/>
      <c r="K634" s="36"/>
      <c r="L634" s="272"/>
      <c r="M634" s="272"/>
      <c r="N634" s="272"/>
      <c r="O634" s="272"/>
      <c r="P634" s="272"/>
      <c r="Q634" s="272"/>
      <c r="R634" s="272"/>
      <c r="S634" s="272"/>
      <c r="T634" s="272"/>
      <c r="U634" s="272"/>
      <c r="V634" s="272"/>
      <c r="W634" s="272"/>
      <c r="X634" s="272"/>
      <c r="Y634" s="272"/>
      <c r="Z634" s="272"/>
    </row>
    <row r="635" spans="1:26" ht="15.75" customHeight="1">
      <c r="A635" s="50"/>
      <c r="B635" s="50"/>
      <c r="C635" s="50"/>
      <c r="D635" s="50"/>
      <c r="E635" s="50"/>
      <c r="F635" s="50"/>
      <c r="G635" s="50"/>
      <c r="H635" s="50"/>
      <c r="I635" s="50"/>
      <c r="J635" s="50"/>
      <c r="K635" s="36"/>
      <c r="L635" s="272"/>
      <c r="M635" s="272"/>
      <c r="N635" s="272"/>
      <c r="O635" s="272"/>
      <c r="P635" s="272"/>
      <c r="Q635" s="272"/>
      <c r="R635" s="272"/>
      <c r="S635" s="272"/>
      <c r="T635" s="272"/>
      <c r="U635" s="272"/>
      <c r="V635" s="272"/>
      <c r="W635" s="272"/>
      <c r="X635" s="272"/>
      <c r="Y635" s="272"/>
      <c r="Z635" s="272"/>
    </row>
    <row r="636" spans="1:26" ht="15.75" customHeight="1">
      <c r="A636" s="50"/>
      <c r="B636" s="50"/>
      <c r="C636" s="50"/>
      <c r="D636" s="50"/>
      <c r="E636" s="50"/>
      <c r="F636" s="50"/>
      <c r="G636" s="50"/>
      <c r="H636" s="50"/>
      <c r="I636" s="50"/>
      <c r="J636" s="50"/>
      <c r="K636" s="36"/>
      <c r="L636" s="272"/>
      <c r="M636" s="272"/>
      <c r="N636" s="272"/>
      <c r="O636" s="272"/>
      <c r="P636" s="272"/>
      <c r="Q636" s="272"/>
      <c r="R636" s="272"/>
      <c r="S636" s="272"/>
      <c r="T636" s="272"/>
      <c r="U636" s="272"/>
      <c r="V636" s="272"/>
      <c r="W636" s="272"/>
      <c r="X636" s="272"/>
      <c r="Y636" s="272"/>
      <c r="Z636" s="272"/>
    </row>
    <row r="637" spans="1:26" ht="15.75" customHeight="1">
      <c r="A637" s="50"/>
      <c r="B637" s="50"/>
      <c r="C637" s="50"/>
      <c r="D637" s="50"/>
      <c r="E637" s="50"/>
      <c r="F637" s="50"/>
      <c r="G637" s="50"/>
      <c r="H637" s="50"/>
      <c r="I637" s="50"/>
      <c r="J637" s="50"/>
      <c r="K637" s="36"/>
      <c r="L637" s="272"/>
      <c r="M637" s="272"/>
      <c r="N637" s="272"/>
      <c r="O637" s="272"/>
      <c r="P637" s="272"/>
      <c r="Q637" s="272"/>
      <c r="R637" s="272"/>
      <c r="S637" s="272"/>
      <c r="T637" s="272"/>
      <c r="U637" s="272"/>
      <c r="V637" s="272"/>
      <c r="W637" s="272"/>
      <c r="X637" s="272"/>
      <c r="Y637" s="272"/>
      <c r="Z637" s="272"/>
    </row>
    <row r="638" spans="1:26" ht="15.75" customHeight="1">
      <c r="A638" s="50"/>
      <c r="B638" s="50"/>
      <c r="C638" s="50"/>
      <c r="D638" s="50"/>
      <c r="E638" s="50"/>
      <c r="F638" s="50"/>
      <c r="G638" s="50"/>
      <c r="H638" s="50"/>
      <c r="I638" s="50"/>
      <c r="J638" s="50"/>
      <c r="K638" s="36"/>
      <c r="L638" s="272"/>
      <c r="M638" s="272"/>
      <c r="N638" s="272"/>
      <c r="O638" s="272"/>
      <c r="P638" s="272"/>
      <c r="Q638" s="272"/>
      <c r="R638" s="272"/>
      <c r="S638" s="272"/>
      <c r="T638" s="272"/>
      <c r="U638" s="272"/>
      <c r="V638" s="272"/>
      <c r="W638" s="272"/>
      <c r="X638" s="272"/>
      <c r="Y638" s="272"/>
      <c r="Z638" s="272"/>
    </row>
    <row r="639" spans="1:26" ht="15.75" customHeight="1">
      <c r="A639" s="50"/>
      <c r="B639" s="50"/>
      <c r="C639" s="50"/>
      <c r="D639" s="50"/>
      <c r="E639" s="50"/>
      <c r="F639" s="50"/>
      <c r="G639" s="50"/>
      <c r="H639" s="50"/>
      <c r="I639" s="50"/>
      <c r="J639" s="50"/>
      <c r="K639" s="36"/>
      <c r="L639" s="272"/>
      <c r="M639" s="272"/>
      <c r="N639" s="272"/>
      <c r="O639" s="272"/>
      <c r="P639" s="272"/>
      <c r="Q639" s="272"/>
      <c r="R639" s="272"/>
      <c r="S639" s="272"/>
      <c r="T639" s="272"/>
      <c r="U639" s="272"/>
      <c r="V639" s="272"/>
      <c r="W639" s="272"/>
      <c r="X639" s="272"/>
      <c r="Y639" s="272"/>
      <c r="Z639" s="272"/>
    </row>
    <row r="640" spans="1:26" ht="15.75" customHeight="1">
      <c r="A640" s="50"/>
      <c r="B640" s="50"/>
      <c r="C640" s="50"/>
      <c r="D640" s="50"/>
      <c r="E640" s="50"/>
      <c r="F640" s="50"/>
      <c r="G640" s="50"/>
      <c r="H640" s="50"/>
      <c r="I640" s="50"/>
      <c r="J640" s="50"/>
      <c r="K640" s="36"/>
      <c r="L640" s="272"/>
      <c r="M640" s="272"/>
      <c r="N640" s="272"/>
      <c r="O640" s="272"/>
      <c r="P640" s="272"/>
      <c r="Q640" s="272"/>
      <c r="R640" s="272"/>
      <c r="S640" s="272"/>
      <c r="T640" s="272"/>
      <c r="U640" s="272"/>
      <c r="V640" s="272"/>
      <c r="W640" s="272"/>
      <c r="X640" s="272"/>
      <c r="Y640" s="272"/>
      <c r="Z640" s="272"/>
    </row>
    <row r="641" spans="1:26" ht="15.75" customHeight="1">
      <c r="A641" s="50"/>
      <c r="B641" s="50"/>
      <c r="C641" s="50"/>
      <c r="D641" s="50"/>
      <c r="E641" s="50"/>
      <c r="F641" s="50"/>
      <c r="G641" s="50"/>
      <c r="H641" s="50"/>
      <c r="I641" s="50"/>
      <c r="J641" s="50"/>
      <c r="K641" s="36"/>
      <c r="L641" s="272"/>
      <c r="M641" s="272"/>
      <c r="N641" s="272"/>
      <c r="O641" s="272"/>
      <c r="P641" s="272"/>
      <c r="Q641" s="272"/>
      <c r="R641" s="272"/>
      <c r="S641" s="272"/>
      <c r="T641" s="272"/>
      <c r="U641" s="272"/>
      <c r="V641" s="272"/>
      <c r="W641" s="272"/>
      <c r="X641" s="272"/>
      <c r="Y641" s="272"/>
      <c r="Z641" s="272"/>
    </row>
    <row r="642" spans="1:26" ht="15.75" customHeight="1">
      <c r="A642" s="50"/>
      <c r="B642" s="50"/>
      <c r="C642" s="50"/>
      <c r="D642" s="50"/>
      <c r="E642" s="50"/>
      <c r="F642" s="50"/>
      <c r="G642" s="50"/>
      <c r="H642" s="50"/>
      <c r="I642" s="50"/>
      <c r="J642" s="50"/>
      <c r="K642" s="36"/>
      <c r="L642" s="272"/>
      <c r="M642" s="272"/>
      <c r="N642" s="272"/>
      <c r="O642" s="272"/>
      <c r="P642" s="272"/>
      <c r="Q642" s="272"/>
      <c r="R642" s="272"/>
      <c r="S642" s="272"/>
      <c r="T642" s="272"/>
      <c r="U642" s="272"/>
      <c r="V642" s="272"/>
      <c r="W642" s="272"/>
      <c r="X642" s="272"/>
      <c r="Y642" s="272"/>
      <c r="Z642" s="272"/>
    </row>
    <row r="643" spans="1:26" ht="15.75" customHeight="1">
      <c r="A643" s="50"/>
      <c r="B643" s="50"/>
      <c r="C643" s="50"/>
      <c r="D643" s="50"/>
      <c r="E643" s="50"/>
      <c r="F643" s="50"/>
      <c r="G643" s="50"/>
      <c r="H643" s="50"/>
      <c r="I643" s="50"/>
      <c r="J643" s="50"/>
      <c r="K643" s="36"/>
      <c r="L643" s="272"/>
      <c r="M643" s="272"/>
      <c r="N643" s="272"/>
      <c r="O643" s="272"/>
      <c r="P643" s="272"/>
      <c r="Q643" s="272"/>
      <c r="R643" s="272"/>
      <c r="S643" s="272"/>
      <c r="T643" s="272"/>
      <c r="U643" s="272"/>
      <c r="V643" s="272"/>
      <c r="W643" s="272"/>
      <c r="X643" s="272"/>
      <c r="Y643" s="272"/>
      <c r="Z643" s="272"/>
    </row>
    <row r="644" spans="1:26" ht="15.75" customHeight="1">
      <c r="A644" s="50"/>
      <c r="B644" s="50"/>
      <c r="C644" s="50"/>
      <c r="D644" s="50"/>
      <c r="E644" s="50"/>
      <c r="F644" s="50"/>
      <c r="G644" s="50"/>
      <c r="H644" s="50"/>
      <c r="I644" s="50"/>
      <c r="J644" s="50"/>
      <c r="K644" s="36"/>
      <c r="L644" s="272"/>
      <c r="M644" s="272"/>
      <c r="N644" s="272"/>
      <c r="O644" s="272"/>
      <c r="P644" s="272"/>
      <c r="Q644" s="272"/>
      <c r="R644" s="272"/>
      <c r="S644" s="272"/>
      <c r="T644" s="272"/>
      <c r="U644" s="272"/>
      <c r="V644" s="272"/>
      <c r="W644" s="272"/>
      <c r="X644" s="272"/>
      <c r="Y644" s="272"/>
      <c r="Z644" s="272"/>
    </row>
    <row r="645" spans="1:26" ht="15.75" customHeight="1">
      <c r="A645" s="50"/>
      <c r="B645" s="50"/>
      <c r="C645" s="50"/>
      <c r="D645" s="50"/>
      <c r="E645" s="50"/>
      <c r="F645" s="50"/>
      <c r="G645" s="50"/>
      <c r="H645" s="50"/>
      <c r="I645" s="50"/>
      <c r="J645" s="50"/>
      <c r="K645" s="36"/>
      <c r="L645" s="272"/>
      <c r="M645" s="272"/>
      <c r="N645" s="272"/>
      <c r="O645" s="272"/>
      <c r="P645" s="272"/>
      <c r="Q645" s="272"/>
      <c r="R645" s="272"/>
      <c r="S645" s="272"/>
      <c r="T645" s="272"/>
      <c r="U645" s="272"/>
      <c r="V645" s="272"/>
      <c r="W645" s="272"/>
      <c r="X645" s="272"/>
      <c r="Y645" s="272"/>
      <c r="Z645" s="272"/>
    </row>
    <row r="646" spans="1:26" ht="15.75" customHeight="1">
      <c r="A646" s="50"/>
      <c r="B646" s="50"/>
      <c r="C646" s="50"/>
      <c r="D646" s="50"/>
      <c r="E646" s="50"/>
      <c r="F646" s="50"/>
      <c r="G646" s="50"/>
      <c r="H646" s="50"/>
      <c r="I646" s="50"/>
      <c r="J646" s="50"/>
      <c r="K646" s="36"/>
      <c r="L646" s="272"/>
      <c r="M646" s="272"/>
      <c r="N646" s="272"/>
      <c r="O646" s="272"/>
      <c r="P646" s="272"/>
      <c r="Q646" s="272"/>
      <c r="R646" s="272"/>
      <c r="S646" s="272"/>
      <c r="T646" s="272"/>
      <c r="U646" s="272"/>
      <c r="V646" s="272"/>
      <c r="W646" s="272"/>
      <c r="X646" s="272"/>
      <c r="Y646" s="272"/>
      <c r="Z646" s="272"/>
    </row>
    <row r="647" spans="1:26" ht="15.75" customHeight="1">
      <c r="A647" s="50"/>
      <c r="B647" s="50"/>
      <c r="C647" s="50"/>
      <c r="D647" s="50"/>
      <c r="E647" s="50"/>
      <c r="F647" s="50"/>
      <c r="G647" s="50"/>
      <c r="H647" s="50"/>
      <c r="I647" s="50"/>
      <c r="J647" s="50"/>
      <c r="K647" s="36"/>
      <c r="L647" s="272"/>
      <c r="M647" s="272"/>
      <c r="N647" s="272"/>
      <c r="O647" s="272"/>
      <c r="P647" s="272"/>
      <c r="Q647" s="272"/>
      <c r="R647" s="272"/>
      <c r="S647" s="272"/>
      <c r="T647" s="272"/>
      <c r="U647" s="272"/>
      <c r="V647" s="272"/>
      <c r="W647" s="272"/>
      <c r="X647" s="272"/>
      <c r="Y647" s="272"/>
      <c r="Z647" s="272"/>
    </row>
    <row r="648" spans="1:26" ht="15.75" customHeight="1">
      <c r="A648" s="50"/>
      <c r="B648" s="50"/>
      <c r="C648" s="50"/>
      <c r="D648" s="50"/>
      <c r="E648" s="50"/>
      <c r="F648" s="50"/>
      <c r="G648" s="50"/>
      <c r="H648" s="50"/>
      <c r="I648" s="50"/>
      <c r="J648" s="50"/>
      <c r="K648" s="36"/>
      <c r="L648" s="272"/>
      <c r="M648" s="272"/>
      <c r="N648" s="272"/>
      <c r="O648" s="272"/>
      <c r="P648" s="272"/>
      <c r="Q648" s="272"/>
      <c r="R648" s="272"/>
      <c r="S648" s="272"/>
      <c r="T648" s="272"/>
      <c r="U648" s="272"/>
      <c r="V648" s="272"/>
      <c r="W648" s="272"/>
      <c r="X648" s="272"/>
      <c r="Y648" s="272"/>
      <c r="Z648" s="272"/>
    </row>
    <row r="649" spans="1:26" ht="15.75" customHeight="1">
      <c r="A649" s="50"/>
      <c r="B649" s="50"/>
      <c r="C649" s="50"/>
      <c r="D649" s="50"/>
      <c r="E649" s="50"/>
      <c r="F649" s="50"/>
      <c r="G649" s="50"/>
      <c r="H649" s="50"/>
      <c r="I649" s="50"/>
      <c r="J649" s="50"/>
      <c r="K649" s="36"/>
      <c r="L649" s="272"/>
      <c r="M649" s="272"/>
      <c r="N649" s="272"/>
      <c r="O649" s="272"/>
      <c r="P649" s="272"/>
      <c r="Q649" s="272"/>
      <c r="R649" s="272"/>
      <c r="S649" s="272"/>
      <c r="T649" s="272"/>
      <c r="U649" s="272"/>
      <c r="V649" s="272"/>
      <c r="W649" s="272"/>
      <c r="X649" s="272"/>
      <c r="Y649" s="272"/>
      <c r="Z649" s="272"/>
    </row>
    <row r="650" spans="1:26" ht="15.75" customHeight="1">
      <c r="A650" s="50"/>
      <c r="B650" s="50"/>
      <c r="C650" s="50"/>
      <c r="D650" s="50"/>
      <c r="E650" s="50"/>
      <c r="F650" s="50"/>
      <c r="G650" s="50"/>
      <c r="H650" s="50"/>
      <c r="I650" s="50"/>
      <c r="J650" s="50"/>
      <c r="K650" s="36"/>
      <c r="L650" s="272"/>
      <c r="M650" s="272"/>
      <c r="N650" s="272"/>
      <c r="O650" s="272"/>
      <c r="P650" s="272"/>
      <c r="Q650" s="272"/>
      <c r="R650" s="272"/>
      <c r="S650" s="272"/>
      <c r="T650" s="272"/>
      <c r="U650" s="272"/>
      <c r="V650" s="272"/>
      <c r="W650" s="272"/>
      <c r="X650" s="272"/>
      <c r="Y650" s="272"/>
      <c r="Z650" s="272"/>
    </row>
    <row r="651" spans="1:26" ht="15.75" customHeight="1">
      <c r="A651" s="50"/>
      <c r="B651" s="50"/>
      <c r="C651" s="50"/>
      <c r="D651" s="50"/>
      <c r="E651" s="50"/>
      <c r="F651" s="50"/>
      <c r="G651" s="50"/>
      <c r="H651" s="50"/>
      <c r="I651" s="50"/>
      <c r="J651" s="50"/>
      <c r="K651" s="36"/>
      <c r="L651" s="272"/>
      <c r="M651" s="272"/>
      <c r="N651" s="272"/>
      <c r="O651" s="272"/>
      <c r="P651" s="272"/>
      <c r="Q651" s="272"/>
      <c r="R651" s="272"/>
      <c r="S651" s="272"/>
      <c r="T651" s="272"/>
      <c r="U651" s="272"/>
      <c r="V651" s="272"/>
      <c r="W651" s="272"/>
      <c r="X651" s="272"/>
      <c r="Y651" s="272"/>
      <c r="Z651" s="272"/>
    </row>
    <row r="652" spans="1:26" ht="15.75" customHeight="1">
      <c r="A652" s="50"/>
      <c r="B652" s="50"/>
      <c r="C652" s="50"/>
      <c r="D652" s="50"/>
      <c r="E652" s="50"/>
      <c r="F652" s="50"/>
      <c r="G652" s="50"/>
      <c r="H652" s="50"/>
      <c r="I652" s="50"/>
      <c r="J652" s="50"/>
      <c r="K652" s="36"/>
      <c r="L652" s="272"/>
      <c r="M652" s="272"/>
      <c r="N652" s="272"/>
      <c r="O652" s="272"/>
      <c r="P652" s="272"/>
      <c r="Q652" s="272"/>
      <c r="R652" s="272"/>
      <c r="S652" s="272"/>
      <c r="T652" s="272"/>
      <c r="U652" s="272"/>
      <c r="V652" s="272"/>
      <c r="W652" s="272"/>
      <c r="X652" s="272"/>
      <c r="Y652" s="272"/>
      <c r="Z652" s="272"/>
    </row>
    <row r="653" spans="1:26" ht="15.75" customHeight="1">
      <c r="A653" s="50"/>
      <c r="B653" s="50"/>
      <c r="C653" s="50"/>
      <c r="D653" s="50"/>
      <c r="E653" s="50"/>
      <c r="F653" s="50"/>
      <c r="G653" s="50"/>
      <c r="H653" s="50"/>
      <c r="I653" s="50"/>
      <c r="J653" s="50"/>
      <c r="K653" s="36"/>
      <c r="L653" s="272"/>
      <c r="M653" s="272"/>
      <c r="N653" s="272"/>
      <c r="O653" s="272"/>
      <c r="P653" s="272"/>
      <c r="Q653" s="272"/>
      <c r="R653" s="272"/>
      <c r="S653" s="272"/>
      <c r="T653" s="272"/>
      <c r="U653" s="272"/>
      <c r="V653" s="272"/>
      <c r="W653" s="272"/>
      <c r="X653" s="272"/>
      <c r="Y653" s="272"/>
      <c r="Z653" s="272"/>
    </row>
    <row r="654" spans="1:26" ht="15.75" customHeight="1">
      <c r="A654" s="50"/>
      <c r="B654" s="50"/>
      <c r="C654" s="50"/>
      <c r="D654" s="50"/>
      <c r="E654" s="50"/>
      <c r="F654" s="50"/>
      <c r="G654" s="50"/>
      <c r="H654" s="50"/>
      <c r="I654" s="50"/>
      <c r="J654" s="50"/>
      <c r="K654" s="36"/>
      <c r="L654" s="272"/>
      <c r="M654" s="272"/>
      <c r="N654" s="272"/>
      <c r="O654" s="272"/>
      <c r="P654" s="272"/>
      <c r="Q654" s="272"/>
      <c r="R654" s="272"/>
      <c r="S654" s="272"/>
      <c r="T654" s="272"/>
      <c r="U654" s="272"/>
      <c r="V654" s="272"/>
      <c r="W654" s="272"/>
      <c r="X654" s="272"/>
      <c r="Y654" s="272"/>
      <c r="Z654" s="272"/>
    </row>
    <row r="655" spans="1:26" ht="15.75" customHeight="1">
      <c r="A655" s="50"/>
      <c r="B655" s="50"/>
      <c r="C655" s="50"/>
      <c r="D655" s="50"/>
      <c r="E655" s="50"/>
      <c r="F655" s="50"/>
      <c r="G655" s="50"/>
      <c r="H655" s="50"/>
      <c r="I655" s="50"/>
      <c r="J655" s="50"/>
      <c r="K655" s="36"/>
      <c r="L655" s="272"/>
      <c r="M655" s="272"/>
      <c r="N655" s="272"/>
      <c r="O655" s="272"/>
      <c r="P655" s="272"/>
      <c r="Q655" s="272"/>
      <c r="R655" s="272"/>
      <c r="S655" s="272"/>
      <c r="T655" s="272"/>
      <c r="U655" s="272"/>
      <c r="V655" s="272"/>
      <c r="W655" s="272"/>
      <c r="X655" s="272"/>
      <c r="Y655" s="272"/>
      <c r="Z655" s="272"/>
    </row>
    <row r="656" spans="1:26" ht="15.75" customHeight="1">
      <c r="A656" s="50"/>
      <c r="B656" s="50"/>
      <c r="C656" s="50"/>
      <c r="D656" s="50"/>
      <c r="E656" s="50"/>
      <c r="F656" s="50"/>
      <c r="G656" s="50"/>
      <c r="H656" s="50"/>
      <c r="I656" s="50"/>
      <c r="J656" s="50"/>
      <c r="K656" s="36"/>
      <c r="L656" s="272"/>
      <c r="M656" s="272"/>
      <c r="N656" s="272"/>
      <c r="O656" s="272"/>
      <c r="P656" s="272"/>
      <c r="Q656" s="272"/>
      <c r="R656" s="272"/>
      <c r="S656" s="272"/>
      <c r="T656" s="272"/>
      <c r="U656" s="272"/>
      <c r="V656" s="272"/>
      <c r="W656" s="272"/>
      <c r="X656" s="272"/>
      <c r="Y656" s="272"/>
      <c r="Z656" s="272"/>
    </row>
    <row r="657" spans="1:26" ht="15.75" customHeight="1">
      <c r="A657" s="50"/>
      <c r="B657" s="50"/>
      <c r="C657" s="50"/>
      <c r="D657" s="50"/>
      <c r="E657" s="50"/>
      <c r="F657" s="50"/>
      <c r="G657" s="50"/>
      <c r="H657" s="50"/>
      <c r="I657" s="50"/>
      <c r="J657" s="50"/>
      <c r="K657" s="36"/>
      <c r="L657" s="272"/>
      <c r="M657" s="272"/>
      <c r="N657" s="272"/>
      <c r="O657" s="272"/>
      <c r="P657" s="272"/>
      <c r="Q657" s="272"/>
      <c r="R657" s="272"/>
      <c r="S657" s="272"/>
      <c r="T657" s="272"/>
      <c r="U657" s="272"/>
      <c r="V657" s="272"/>
      <c r="W657" s="272"/>
      <c r="X657" s="272"/>
      <c r="Y657" s="272"/>
      <c r="Z657" s="272"/>
    </row>
    <row r="658" spans="1:26" ht="15.75" customHeight="1">
      <c r="A658" s="50"/>
      <c r="B658" s="50"/>
      <c r="C658" s="50"/>
      <c r="D658" s="50"/>
      <c r="E658" s="50"/>
      <c r="F658" s="50"/>
      <c r="G658" s="50"/>
      <c r="H658" s="50"/>
      <c r="I658" s="50"/>
      <c r="J658" s="50"/>
      <c r="K658" s="36"/>
      <c r="L658" s="272"/>
      <c r="M658" s="272"/>
      <c r="N658" s="272"/>
      <c r="O658" s="272"/>
      <c r="P658" s="272"/>
      <c r="Q658" s="272"/>
      <c r="R658" s="272"/>
      <c r="S658" s="272"/>
      <c r="T658" s="272"/>
      <c r="U658" s="272"/>
      <c r="V658" s="272"/>
      <c r="W658" s="272"/>
      <c r="X658" s="272"/>
      <c r="Y658" s="272"/>
      <c r="Z658" s="272"/>
    </row>
    <row r="659" spans="1:26" ht="15.75" customHeight="1">
      <c r="A659" s="50"/>
      <c r="B659" s="50"/>
      <c r="C659" s="50"/>
      <c r="D659" s="50"/>
      <c r="E659" s="50"/>
      <c r="F659" s="50"/>
      <c r="G659" s="50"/>
      <c r="H659" s="50"/>
      <c r="I659" s="50"/>
      <c r="J659" s="50"/>
      <c r="K659" s="36"/>
      <c r="L659" s="272"/>
      <c r="M659" s="272"/>
      <c r="N659" s="272"/>
      <c r="O659" s="272"/>
      <c r="P659" s="272"/>
      <c r="Q659" s="272"/>
      <c r="R659" s="272"/>
      <c r="S659" s="272"/>
      <c r="T659" s="272"/>
      <c r="U659" s="272"/>
      <c r="V659" s="272"/>
      <c r="W659" s="272"/>
      <c r="X659" s="272"/>
      <c r="Y659" s="272"/>
      <c r="Z659" s="272"/>
    </row>
    <row r="660" spans="1:26" ht="15.75" customHeight="1">
      <c r="A660" s="50"/>
      <c r="B660" s="50"/>
      <c r="C660" s="50"/>
      <c r="D660" s="50"/>
      <c r="E660" s="50"/>
      <c r="F660" s="50"/>
      <c r="G660" s="50"/>
      <c r="H660" s="50"/>
      <c r="I660" s="50"/>
      <c r="J660" s="50"/>
      <c r="K660" s="36"/>
      <c r="L660" s="272"/>
      <c r="M660" s="272"/>
      <c r="N660" s="272"/>
      <c r="O660" s="272"/>
      <c r="P660" s="272"/>
      <c r="Q660" s="272"/>
      <c r="R660" s="272"/>
      <c r="S660" s="272"/>
      <c r="T660" s="272"/>
      <c r="U660" s="272"/>
      <c r="V660" s="272"/>
      <c r="W660" s="272"/>
      <c r="X660" s="272"/>
      <c r="Y660" s="272"/>
      <c r="Z660" s="272"/>
    </row>
    <row r="661" spans="1:26" ht="15.75" customHeight="1">
      <c r="A661" s="50"/>
      <c r="B661" s="50"/>
      <c r="C661" s="50"/>
      <c r="D661" s="50"/>
      <c r="E661" s="50"/>
      <c r="F661" s="50"/>
      <c r="G661" s="50"/>
      <c r="H661" s="50"/>
      <c r="I661" s="50"/>
      <c r="J661" s="50"/>
      <c r="K661" s="36"/>
      <c r="L661" s="272"/>
      <c r="M661" s="272"/>
      <c r="N661" s="272"/>
      <c r="O661" s="272"/>
      <c r="P661" s="272"/>
      <c r="Q661" s="272"/>
      <c r="R661" s="272"/>
      <c r="S661" s="272"/>
      <c r="T661" s="272"/>
      <c r="U661" s="272"/>
      <c r="V661" s="272"/>
      <c r="W661" s="272"/>
      <c r="X661" s="272"/>
      <c r="Y661" s="272"/>
      <c r="Z661" s="272"/>
    </row>
    <row r="662" spans="1:26" ht="15.75" customHeight="1">
      <c r="A662" s="50"/>
      <c r="B662" s="50"/>
      <c r="C662" s="50"/>
      <c r="D662" s="50"/>
      <c r="E662" s="50"/>
      <c r="F662" s="50"/>
      <c r="G662" s="50"/>
      <c r="H662" s="50"/>
      <c r="I662" s="50"/>
      <c r="J662" s="50"/>
      <c r="K662" s="36"/>
      <c r="L662" s="272"/>
      <c r="M662" s="272"/>
      <c r="N662" s="272"/>
      <c r="O662" s="272"/>
      <c r="P662" s="272"/>
      <c r="Q662" s="272"/>
      <c r="R662" s="272"/>
      <c r="S662" s="272"/>
      <c r="T662" s="272"/>
      <c r="U662" s="272"/>
      <c r="V662" s="272"/>
      <c r="W662" s="272"/>
      <c r="X662" s="272"/>
      <c r="Y662" s="272"/>
      <c r="Z662" s="272"/>
    </row>
    <row r="663" spans="1:26" ht="15.75" customHeight="1">
      <c r="A663" s="50"/>
      <c r="B663" s="50"/>
      <c r="C663" s="50"/>
      <c r="D663" s="50"/>
      <c r="E663" s="50"/>
      <c r="F663" s="50"/>
      <c r="G663" s="50"/>
      <c r="H663" s="50"/>
      <c r="I663" s="50"/>
      <c r="J663" s="50"/>
      <c r="K663" s="36"/>
      <c r="L663" s="272"/>
      <c r="M663" s="272"/>
      <c r="N663" s="272"/>
      <c r="O663" s="272"/>
      <c r="P663" s="272"/>
      <c r="Q663" s="272"/>
      <c r="R663" s="272"/>
      <c r="S663" s="272"/>
      <c r="T663" s="272"/>
      <c r="U663" s="272"/>
      <c r="V663" s="272"/>
      <c r="W663" s="272"/>
      <c r="X663" s="272"/>
      <c r="Y663" s="272"/>
      <c r="Z663" s="272"/>
    </row>
    <row r="664" spans="1:26" ht="15.75" customHeight="1">
      <c r="A664" s="50"/>
      <c r="B664" s="50"/>
      <c r="C664" s="50"/>
      <c r="D664" s="50"/>
      <c r="E664" s="50"/>
      <c r="F664" s="50"/>
      <c r="G664" s="50"/>
      <c r="H664" s="50"/>
      <c r="I664" s="50"/>
      <c r="J664" s="50"/>
      <c r="K664" s="36"/>
      <c r="L664" s="272"/>
      <c r="M664" s="272"/>
      <c r="N664" s="272"/>
      <c r="O664" s="272"/>
      <c r="P664" s="272"/>
      <c r="Q664" s="272"/>
      <c r="R664" s="272"/>
      <c r="S664" s="272"/>
      <c r="T664" s="272"/>
      <c r="U664" s="272"/>
      <c r="V664" s="272"/>
      <c r="W664" s="272"/>
      <c r="X664" s="272"/>
      <c r="Y664" s="272"/>
      <c r="Z664" s="272"/>
    </row>
    <row r="665" spans="1:26" ht="15.75" customHeight="1">
      <c r="A665" s="50"/>
      <c r="B665" s="50"/>
      <c r="C665" s="50"/>
      <c r="D665" s="50"/>
      <c r="E665" s="50"/>
      <c r="F665" s="50"/>
      <c r="G665" s="50"/>
      <c r="H665" s="50"/>
      <c r="I665" s="50"/>
      <c r="J665" s="50"/>
      <c r="K665" s="36"/>
      <c r="L665" s="272"/>
      <c r="M665" s="272"/>
      <c r="N665" s="272"/>
      <c r="O665" s="272"/>
      <c r="P665" s="272"/>
      <c r="Q665" s="272"/>
      <c r="R665" s="272"/>
      <c r="S665" s="272"/>
      <c r="T665" s="272"/>
      <c r="U665" s="272"/>
      <c r="V665" s="272"/>
      <c r="W665" s="272"/>
      <c r="X665" s="272"/>
      <c r="Y665" s="272"/>
      <c r="Z665" s="272"/>
    </row>
    <row r="666" spans="1:26" ht="15.75" customHeight="1">
      <c r="A666" s="50"/>
      <c r="B666" s="50"/>
      <c r="C666" s="50"/>
      <c r="D666" s="50"/>
      <c r="E666" s="50"/>
      <c r="F666" s="50"/>
      <c r="G666" s="50"/>
      <c r="H666" s="50"/>
      <c r="I666" s="50"/>
      <c r="J666" s="50"/>
      <c r="K666" s="36"/>
      <c r="L666" s="272"/>
      <c r="M666" s="272"/>
      <c r="N666" s="272"/>
      <c r="O666" s="272"/>
      <c r="P666" s="272"/>
      <c r="Q666" s="272"/>
      <c r="R666" s="272"/>
      <c r="S666" s="272"/>
      <c r="T666" s="272"/>
      <c r="U666" s="272"/>
      <c r="V666" s="272"/>
      <c r="W666" s="272"/>
      <c r="X666" s="272"/>
      <c r="Y666" s="272"/>
      <c r="Z666" s="272"/>
    </row>
    <row r="667" spans="1:26" ht="15.75" customHeight="1">
      <c r="A667" s="50"/>
      <c r="B667" s="50"/>
      <c r="C667" s="50"/>
      <c r="D667" s="50"/>
      <c r="E667" s="50"/>
      <c r="F667" s="50"/>
      <c r="G667" s="50"/>
      <c r="H667" s="50"/>
      <c r="I667" s="50"/>
      <c r="J667" s="50"/>
      <c r="K667" s="36"/>
      <c r="L667" s="272"/>
      <c r="M667" s="272"/>
      <c r="N667" s="272"/>
      <c r="O667" s="272"/>
      <c r="P667" s="272"/>
      <c r="Q667" s="272"/>
      <c r="R667" s="272"/>
      <c r="S667" s="272"/>
      <c r="T667" s="272"/>
      <c r="U667" s="272"/>
      <c r="V667" s="272"/>
      <c r="W667" s="272"/>
      <c r="X667" s="272"/>
      <c r="Y667" s="272"/>
      <c r="Z667" s="272"/>
    </row>
    <row r="668" spans="1:26" ht="15.75" customHeight="1">
      <c r="A668" s="50"/>
      <c r="B668" s="50"/>
      <c r="C668" s="50"/>
      <c r="D668" s="50"/>
      <c r="E668" s="50"/>
      <c r="F668" s="50"/>
      <c r="G668" s="50"/>
      <c r="H668" s="50"/>
      <c r="I668" s="50"/>
      <c r="J668" s="50"/>
      <c r="K668" s="36"/>
      <c r="L668" s="272"/>
      <c r="M668" s="272"/>
      <c r="N668" s="272"/>
      <c r="O668" s="272"/>
      <c r="P668" s="272"/>
      <c r="Q668" s="272"/>
      <c r="R668" s="272"/>
      <c r="S668" s="272"/>
      <c r="T668" s="272"/>
      <c r="U668" s="272"/>
      <c r="V668" s="272"/>
      <c r="W668" s="272"/>
      <c r="X668" s="272"/>
      <c r="Y668" s="272"/>
      <c r="Z668" s="272"/>
    </row>
    <row r="669" spans="1:26" ht="15.75" customHeight="1">
      <c r="A669" s="50"/>
      <c r="B669" s="50"/>
      <c r="C669" s="50"/>
      <c r="D669" s="50"/>
      <c r="E669" s="50"/>
      <c r="F669" s="50"/>
      <c r="G669" s="50"/>
      <c r="H669" s="50"/>
      <c r="I669" s="50"/>
      <c r="J669" s="50"/>
      <c r="K669" s="36"/>
      <c r="L669" s="272"/>
      <c r="M669" s="272"/>
      <c r="N669" s="272"/>
      <c r="O669" s="272"/>
      <c r="P669" s="272"/>
      <c r="Q669" s="272"/>
      <c r="R669" s="272"/>
      <c r="S669" s="272"/>
      <c r="T669" s="272"/>
      <c r="U669" s="272"/>
      <c r="V669" s="272"/>
      <c r="W669" s="272"/>
      <c r="X669" s="272"/>
      <c r="Y669" s="272"/>
      <c r="Z669" s="272"/>
    </row>
    <row r="670" spans="1:26" ht="15.75" customHeight="1">
      <c r="A670" s="50"/>
      <c r="B670" s="50"/>
      <c r="C670" s="50"/>
      <c r="D670" s="50"/>
      <c r="E670" s="50"/>
      <c r="F670" s="50"/>
      <c r="G670" s="50"/>
      <c r="H670" s="50"/>
      <c r="I670" s="50"/>
      <c r="J670" s="50"/>
      <c r="K670" s="36"/>
      <c r="L670" s="272"/>
      <c r="M670" s="272"/>
      <c r="N670" s="272"/>
      <c r="O670" s="272"/>
      <c r="P670" s="272"/>
      <c r="Q670" s="272"/>
      <c r="R670" s="272"/>
      <c r="S670" s="272"/>
      <c r="T670" s="272"/>
      <c r="U670" s="272"/>
      <c r="V670" s="272"/>
      <c r="W670" s="272"/>
      <c r="X670" s="272"/>
      <c r="Y670" s="272"/>
      <c r="Z670" s="272"/>
    </row>
    <row r="671" spans="1:26" ht="15.75" customHeight="1">
      <c r="A671" s="50"/>
      <c r="B671" s="50"/>
      <c r="C671" s="50"/>
      <c r="D671" s="50"/>
      <c r="E671" s="50"/>
      <c r="F671" s="50"/>
      <c r="G671" s="50"/>
      <c r="H671" s="50"/>
      <c r="I671" s="50"/>
      <c r="J671" s="50"/>
      <c r="K671" s="36"/>
      <c r="L671" s="272"/>
      <c r="M671" s="272"/>
      <c r="N671" s="272"/>
      <c r="O671" s="272"/>
      <c r="P671" s="272"/>
      <c r="Q671" s="272"/>
      <c r="R671" s="272"/>
      <c r="S671" s="272"/>
      <c r="T671" s="272"/>
      <c r="U671" s="272"/>
      <c r="V671" s="272"/>
      <c r="W671" s="272"/>
      <c r="X671" s="272"/>
      <c r="Y671" s="272"/>
      <c r="Z671" s="272"/>
    </row>
    <row r="672" spans="1:26" ht="15.75" customHeight="1">
      <c r="A672" s="50"/>
      <c r="B672" s="50"/>
      <c r="C672" s="50"/>
      <c r="D672" s="50"/>
      <c r="E672" s="50"/>
      <c r="F672" s="50"/>
      <c r="G672" s="50"/>
      <c r="H672" s="50"/>
      <c r="I672" s="50"/>
      <c r="J672" s="50"/>
      <c r="K672" s="36"/>
      <c r="L672" s="272"/>
      <c r="M672" s="272"/>
      <c r="N672" s="272"/>
      <c r="O672" s="272"/>
      <c r="P672" s="272"/>
      <c r="Q672" s="272"/>
      <c r="R672" s="272"/>
      <c r="S672" s="272"/>
      <c r="T672" s="272"/>
      <c r="U672" s="272"/>
      <c r="V672" s="272"/>
      <c r="W672" s="272"/>
      <c r="X672" s="272"/>
      <c r="Y672" s="272"/>
      <c r="Z672" s="272"/>
    </row>
    <row r="673" spans="1:26" ht="15.75" customHeight="1">
      <c r="A673" s="50"/>
      <c r="B673" s="50"/>
      <c r="C673" s="50"/>
      <c r="D673" s="50"/>
      <c r="E673" s="50"/>
      <c r="F673" s="50"/>
      <c r="G673" s="50"/>
      <c r="H673" s="50"/>
      <c r="I673" s="50"/>
      <c r="J673" s="50"/>
      <c r="K673" s="36"/>
      <c r="L673" s="272"/>
      <c r="M673" s="272"/>
      <c r="N673" s="272"/>
      <c r="O673" s="272"/>
      <c r="P673" s="272"/>
      <c r="Q673" s="272"/>
      <c r="R673" s="272"/>
      <c r="S673" s="272"/>
      <c r="T673" s="272"/>
      <c r="U673" s="272"/>
      <c r="V673" s="272"/>
      <c r="W673" s="272"/>
      <c r="X673" s="272"/>
      <c r="Y673" s="272"/>
      <c r="Z673" s="272"/>
    </row>
    <row r="674" spans="1:26" ht="15.75" customHeight="1">
      <c r="A674" s="50"/>
      <c r="B674" s="50"/>
      <c r="C674" s="50"/>
      <c r="D674" s="50"/>
      <c r="E674" s="50"/>
      <c r="F674" s="50"/>
      <c r="G674" s="50"/>
      <c r="H674" s="50"/>
      <c r="I674" s="50"/>
      <c r="J674" s="50"/>
      <c r="K674" s="36"/>
      <c r="L674" s="272"/>
      <c r="M674" s="272"/>
      <c r="N674" s="272"/>
      <c r="O674" s="272"/>
      <c r="P674" s="272"/>
      <c r="Q674" s="272"/>
      <c r="R674" s="272"/>
      <c r="S674" s="272"/>
      <c r="T674" s="272"/>
      <c r="U674" s="272"/>
      <c r="V674" s="272"/>
      <c r="W674" s="272"/>
      <c r="X674" s="272"/>
      <c r="Y674" s="272"/>
      <c r="Z674" s="272"/>
    </row>
    <row r="675" spans="1:26" ht="15.75" customHeight="1">
      <c r="A675" s="50"/>
      <c r="B675" s="50"/>
      <c r="C675" s="50"/>
      <c r="D675" s="50"/>
      <c r="E675" s="50"/>
      <c r="F675" s="50"/>
      <c r="G675" s="50"/>
      <c r="H675" s="50"/>
      <c r="I675" s="50"/>
      <c r="J675" s="50"/>
      <c r="K675" s="36"/>
      <c r="L675" s="272"/>
      <c r="M675" s="272"/>
      <c r="N675" s="272"/>
      <c r="O675" s="272"/>
      <c r="P675" s="272"/>
      <c r="Q675" s="272"/>
      <c r="R675" s="272"/>
      <c r="S675" s="272"/>
      <c r="T675" s="272"/>
      <c r="U675" s="272"/>
      <c r="V675" s="272"/>
      <c r="W675" s="272"/>
      <c r="X675" s="272"/>
      <c r="Y675" s="272"/>
      <c r="Z675" s="272"/>
    </row>
    <row r="676" spans="1:26" ht="15.75" customHeight="1">
      <c r="A676" s="50"/>
      <c r="B676" s="50"/>
      <c r="C676" s="50"/>
      <c r="D676" s="50"/>
      <c r="E676" s="50"/>
      <c r="F676" s="50"/>
      <c r="G676" s="50"/>
      <c r="H676" s="50"/>
      <c r="I676" s="50"/>
      <c r="J676" s="50"/>
      <c r="K676" s="36"/>
      <c r="L676" s="272"/>
      <c r="M676" s="272"/>
      <c r="N676" s="272"/>
      <c r="O676" s="272"/>
      <c r="P676" s="272"/>
      <c r="Q676" s="272"/>
      <c r="R676" s="272"/>
      <c r="S676" s="272"/>
      <c r="T676" s="272"/>
      <c r="U676" s="272"/>
      <c r="V676" s="272"/>
      <c r="W676" s="272"/>
      <c r="X676" s="272"/>
      <c r="Y676" s="272"/>
      <c r="Z676" s="272"/>
    </row>
    <row r="677" spans="1:26" ht="15.75" customHeight="1">
      <c r="A677" s="50"/>
      <c r="B677" s="50"/>
      <c r="C677" s="50"/>
      <c r="D677" s="50"/>
      <c r="E677" s="50"/>
      <c r="F677" s="50"/>
      <c r="G677" s="50"/>
      <c r="H677" s="50"/>
      <c r="I677" s="50"/>
      <c r="J677" s="50"/>
      <c r="K677" s="36"/>
      <c r="L677" s="272"/>
      <c r="M677" s="272"/>
      <c r="N677" s="272"/>
      <c r="O677" s="272"/>
      <c r="P677" s="272"/>
      <c r="Q677" s="272"/>
      <c r="R677" s="272"/>
      <c r="S677" s="272"/>
      <c r="T677" s="272"/>
      <c r="U677" s="272"/>
      <c r="V677" s="272"/>
      <c r="W677" s="272"/>
      <c r="X677" s="272"/>
      <c r="Y677" s="272"/>
      <c r="Z677" s="272"/>
    </row>
    <row r="678" spans="1:26" ht="15.75" customHeight="1">
      <c r="A678" s="50"/>
      <c r="B678" s="50"/>
      <c r="C678" s="50"/>
      <c r="D678" s="50"/>
      <c r="E678" s="50"/>
      <c r="F678" s="50"/>
      <c r="G678" s="50"/>
      <c r="H678" s="50"/>
      <c r="I678" s="50"/>
      <c r="J678" s="50"/>
      <c r="K678" s="36"/>
      <c r="L678" s="272"/>
      <c r="M678" s="272"/>
      <c r="N678" s="272"/>
      <c r="O678" s="272"/>
      <c r="P678" s="272"/>
      <c r="Q678" s="272"/>
      <c r="R678" s="272"/>
      <c r="S678" s="272"/>
      <c r="T678" s="272"/>
      <c r="U678" s="272"/>
      <c r="V678" s="272"/>
      <c r="W678" s="272"/>
      <c r="X678" s="272"/>
      <c r="Y678" s="272"/>
      <c r="Z678" s="272"/>
    </row>
    <row r="679" spans="1:26" ht="15.75" customHeight="1">
      <c r="A679" s="50"/>
      <c r="B679" s="50"/>
      <c r="C679" s="50"/>
      <c r="D679" s="50"/>
      <c r="E679" s="50"/>
      <c r="F679" s="50"/>
      <c r="G679" s="50"/>
      <c r="H679" s="50"/>
      <c r="I679" s="50"/>
      <c r="J679" s="50"/>
      <c r="K679" s="36"/>
      <c r="L679" s="272"/>
      <c r="M679" s="272"/>
      <c r="N679" s="272"/>
      <c r="O679" s="272"/>
      <c r="P679" s="272"/>
      <c r="Q679" s="272"/>
      <c r="R679" s="272"/>
      <c r="S679" s="272"/>
      <c r="T679" s="272"/>
      <c r="U679" s="272"/>
      <c r="V679" s="272"/>
      <c r="W679" s="272"/>
      <c r="X679" s="272"/>
      <c r="Y679" s="272"/>
      <c r="Z679" s="272"/>
    </row>
    <row r="680" spans="1:26" ht="15.75" customHeight="1">
      <c r="A680" s="50"/>
      <c r="B680" s="50"/>
      <c r="C680" s="50"/>
      <c r="D680" s="50"/>
      <c r="E680" s="50"/>
      <c r="F680" s="50"/>
      <c r="G680" s="50"/>
      <c r="H680" s="50"/>
      <c r="I680" s="50"/>
      <c r="J680" s="50"/>
      <c r="K680" s="36"/>
      <c r="L680" s="272"/>
      <c r="M680" s="272"/>
      <c r="N680" s="272"/>
      <c r="O680" s="272"/>
      <c r="P680" s="272"/>
      <c r="Q680" s="272"/>
      <c r="R680" s="272"/>
      <c r="S680" s="272"/>
      <c r="T680" s="272"/>
      <c r="U680" s="272"/>
      <c r="V680" s="272"/>
      <c r="W680" s="272"/>
      <c r="X680" s="272"/>
      <c r="Y680" s="272"/>
      <c r="Z680" s="272"/>
    </row>
    <row r="681" spans="1:26" ht="15.75" customHeight="1">
      <c r="A681" s="50"/>
      <c r="B681" s="50"/>
      <c r="C681" s="50"/>
      <c r="D681" s="50"/>
      <c r="E681" s="50"/>
      <c r="F681" s="50"/>
      <c r="G681" s="50"/>
      <c r="H681" s="50"/>
      <c r="I681" s="50"/>
      <c r="J681" s="50"/>
      <c r="K681" s="36"/>
      <c r="L681" s="272"/>
      <c r="M681" s="272"/>
      <c r="N681" s="272"/>
      <c r="O681" s="272"/>
      <c r="P681" s="272"/>
      <c r="Q681" s="272"/>
      <c r="R681" s="272"/>
      <c r="S681" s="272"/>
      <c r="T681" s="272"/>
      <c r="U681" s="272"/>
      <c r="V681" s="272"/>
      <c r="W681" s="272"/>
      <c r="X681" s="272"/>
      <c r="Y681" s="272"/>
      <c r="Z681" s="272"/>
    </row>
    <row r="682" spans="1:26" ht="15.75" customHeight="1">
      <c r="A682" s="50"/>
      <c r="B682" s="50"/>
      <c r="C682" s="50"/>
      <c r="D682" s="50"/>
      <c r="E682" s="50"/>
      <c r="F682" s="50"/>
      <c r="G682" s="50"/>
      <c r="H682" s="50"/>
      <c r="I682" s="50"/>
      <c r="J682" s="50"/>
      <c r="K682" s="36"/>
      <c r="L682" s="272"/>
      <c r="M682" s="272"/>
      <c r="N682" s="272"/>
      <c r="O682" s="272"/>
      <c r="P682" s="272"/>
      <c r="Q682" s="272"/>
      <c r="R682" s="272"/>
      <c r="S682" s="272"/>
      <c r="T682" s="272"/>
      <c r="U682" s="272"/>
      <c r="V682" s="272"/>
      <c r="W682" s="272"/>
      <c r="X682" s="272"/>
      <c r="Y682" s="272"/>
      <c r="Z682" s="272"/>
    </row>
    <row r="683" spans="1:26" ht="15.75" customHeight="1">
      <c r="A683" s="50"/>
      <c r="B683" s="50"/>
      <c r="C683" s="50"/>
      <c r="D683" s="50"/>
      <c r="E683" s="50"/>
      <c r="F683" s="50"/>
      <c r="G683" s="50"/>
      <c r="H683" s="50"/>
      <c r="I683" s="50"/>
      <c r="J683" s="50"/>
      <c r="K683" s="36"/>
      <c r="L683" s="272"/>
      <c r="M683" s="272"/>
      <c r="N683" s="272"/>
      <c r="O683" s="272"/>
      <c r="P683" s="272"/>
      <c r="Q683" s="272"/>
      <c r="R683" s="272"/>
      <c r="S683" s="272"/>
      <c r="T683" s="272"/>
      <c r="U683" s="272"/>
      <c r="V683" s="272"/>
      <c r="W683" s="272"/>
      <c r="X683" s="272"/>
      <c r="Y683" s="272"/>
      <c r="Z683" s="272"/>
    </row>
    <row r="684" spans="1:26" ht="15.75" customHeight="1">
      <c r="A684" s="50"/>
      <c r="B684" s="50"/>
      <c r="C684" s="50"/>
      <c r="D684" s="50"/>
      <c r="E684" s="50"/>
      <c r="F684" s="50"/>
      <c r="G684" s="50"/>
      <c r="H684" s="50"/>
      <c r="I684" s="50"/>
      <c r="J684" s="50"/>
      <c r="K684" s="36"/>
      <c r="L684" s="272"/>
      <c r="M684" s="272"/>
      <c r="N684" s="272"/>
      <c r="O684" s="272"/>
      <c r="P684" s="272"/>
      <c r="Q684" s="272"/>
      <c r="R684" s="272"/>
      <c r="S684" s="272"/>
      <c r="T684" s="272"/>
      <c r="U684" s="272"/>
      <c r="V684" s="272"/>
      <c r="W684" s="272"/>
      <c r="X684" s="272"/>
      <c r="Y684" s="272"/>
      <c r="Z684" s="272"/>
    </row>
    <row r="685" spans="1:26" ht="15.75" customHeight="1">
      <c r="A685" s="50"/>
      <c r="B685" s="50"/>
      <c r="C685" s="50"/>
      <c r="D685" s="50"/>
      <c r="E685" s="50"/>
      <c r="F685" s="50"/>
      <c r="G685" s="50"/>
      <c r="H685" s="50"/>
      <c r="I685" s="50"/>
      <c r="J685" s="50"/>
      <c r="K685" s="36"/>
      <c r="L685" s="272"/>
      <c r="M685" s="272"/>
      <c r="N685" s="272"/>
      <c r="O685" s="272"/>
      <c r="P685" s="272"/>
      <c r="Q685" s="272"/>
      <c r="R685" s="272"/>
      <c r="S685" s="272"/>
      <c r="T685" s="272"/>
      <c r="U685" s="272"/>
      <c r="V685" s="272"/>
      <c r="W685" s="272"/>
      <c r="X685" s="272"/>
      <c r="Y685" s="272"/>
      <c r="Z685" s="272"/>
    </row>
    <row r="686" spans="1:26" ht="15.75" customHeight="1">
      <c r="A686" s="50"/>
      <c r="B686" s="50"/>
      <c r="C686" s="50"/>
      <c r="D686" s="50"/>
      <c r="E686" s="50"/>
      <c r="F686" s="50"/>
      <c r="G686" s="50"/>
      <c r="H686" s="50"/>
      <c r="I686" s="50"/>
      <c r="J686" s="50"/>
      <c r="K686" s="36"/>
      <c r="L686" s="272"/>
      <c r="M686" s="272"/>
      <c r="N686" s="272"/>
      <c r="O686" s="272"/>
      <c r="P686" s="272"/>
      <c r="Q686" s="272"/>
      <c r="R686" s="272"/>
      <c r="S686" s="272"/>
      <c r="T686" s="272"/>
      <c r="U686" s="272"/>
      <c r="V686" s="272"/>
      <c r="W686" s="272"/>
      <c r="X686" s="272"/>
      <c r="Y686" s="272"/>
      <c r="Z686" s="272"/>
    </row>
    <row r="687" spans="1:26" ht="15.75" customHeight="1">
      <c r="A687" s="50"/>
      <c r="B687" s="50"/>
      <c r="C687" s="50"/>
      <c r="D687" s="50"/>
      <c r="E687" s="50"/>
      <c r="F687" s="50"/>
      <c r="G687" s="50"/>
      <c r="H687" s="50"/>
      <c r="I687" s="50"/>
      <c r="J687" s="50"/>
      <c r="K687" s="36"/>
      <c r="L687" s="272"/>
      <c r="M687" s="272"/>
      <c r="N687" s="272"/>
      <c r="O687" s="272"/>
      <c r="P687" s="272"/>
      <c r="Q687" s="272"/>
      <c r="R687" s="272"/>
      <c r="S687" s="272"/>
      <c r="T687" s="272"/>
      <c r="U687" s="272"/>
      <c r="V687" s="272"/>
      <c r="W687" s="272"/>
      <c r="X687" s="272"/>
      <c r="Y687" s="272"/>
      <c r="Z687" s="272"/>
    </row>
    <row r="688" spans="1:26" ht="15.75" customHeight="1">
      <c r="A688" s="50"/>
      <c r="B688" s="50"/>
      <c r="C688" s="50"/>
      <c r="D688" s="50"/>
      <c r="E688" s="50"/>
      <c r="F688" s="50"/>
      <c r="G688" s="50"/>
      <c r="H688" s="50"/>
      <c r="I688" s="50"/>
      <c r="J688" s="50"/>
      <c r="K688" s="36"/>
      <c r="L688" s="272"/>
      <c r="M688" s="272"/>
      <c r="N688" s="272"/>
      <c r="O688" s="272"/>
      <c r="P688" s="272"/>
      <c r="Q688" s="272"/>
      <c r="R688" s="272"/>
      <c r="S688" s="272"/>
      <c r="T688" s="272"/>
      <c r="U688" s="272"/>
      <c r="V688" s="272"/>
      <c r="W688" s="272"/>
      <c r="X688" s="272"/>
      <c r="Y688" s="272"/>
      <c r="Z688" s="272"/>
    </row>
    <row r="689" spans="1:26" ht="15.75" customHeight="1">
      <c r="A689" s="50"/>
      <c r="B689" s="50"/>
      <c r="C689" s="50"/>
      <c r="D689" s="50"/>
      <c r="E689" s="50"/>
      <c r="F689" s="50"/>
      <c r="G689" s="50"/>
      <c r="H689" s="50"/>
      <c r="I689" s="50"/>
      <c r="J689" s="50"/>
      <c r="K689" s="36"/>
      <c r="L689" s="272"/>
      <c r="M689" s="272"/>
      <c r="N689" s="272"/>
      <c r="O689" s="272"/>
      <c r="P689" s="272"/>
      <c r="Q689" s="272"/>
      <c r="R689" s="272"/>
      <c r="S689" s="272"/>
      <c r="T689" s="272"/>
      <c r="U689" s="272"/>
      <c r="V689" s="272"/>
      <c r="W689" s="272"/>
      <c r="X689" s="272"/>
      <c r="Y689" s="272"/>
      <c r="Z689" s="272"/>
    </row>
    <row r="690" spans="1:26" ht="15.75" customHeight="1">
      <c r="A690" s="50"/>
      <c r="B690" s="50"/>
      <c r="C690" s="50"/>
      <c r="D690" s="50"/>
      <c r="E690" s="50"/>
      <c r="F690" s="50"/>
      <c r="G690" s="50"/>
      <c r="H690" s="50"/>
      <c r="I690" s="50"/>
      <c r="J690" s="50"/>
      <c r="K690" s="36"/>
      <c r="L690" s="272"/>
      <c r="M690" s="272"/>
      <c r="N690" s="272"/>
      <c r="O690" s="272"/>
      <c r="P690" s="272"/>
      <c r="Q690" s="272"/>
      <c r="R690" s="272"/>
      <c r="S690" s="272"/>
      <c r="T690" s="272"/>
      <c r="U690" s="272"/>
      <c r="V690" s="272"/>
      <c r="W690" s="272"/>
      <c r="X690" s="272"/>
      <c r="Y690" s="272"/>
      <c r="Z690" s="272"/>
    </row>
    <row r="691" spans="1:26" ht="15.75" customHeight="1">
      <c r="A691" s="50"/>
      <c r="B691" s="50"/>
      <c r="C691" s="50"/>
      <c r="D691" s="50"/>
      <c r="E691" s="50"/>
      <c r="F691" s="50"/>
      <c r="G691" s="50"/>
      <c r="H691" s="50"/>
      <c r="I691" s="50"/>
      <c r="J691" s="50"/>
      <c r="K691" s="36"/>
      <c r="L691" s="272"/>
      <c r="M691" s="272"/>
      <c r="N691" s="272"/>
      <c r="O691" s="272"/>
      <c r="P691" s="272"/>
      <c r="Q691" s="272"/>
      <c r="R691" s="272"/>
      <c r="S691" s="272"/>
      <c r="T691" s="272"/>
      <c r="U691" s="272"/>
      <c r="V691" s="272"/>
      <c r="W691" s="272"/>
      <c r="X691" s="272"/>
      <c r="Y691" s="272"/>
      <c r="Z691" s="272"/>
    </row>
    <row r="692" spans="1:26" ht="15.75" customHeight="1">
      <c r="A692" s="50"/>
      <c r="B692" s="50"/>
      <c r="C692" s="50"/>
      <c r="D692" s="50"/>
      <c r="E692" s="50"/>
      <c r="F692" s="50"/>
      <c r="G692" s="50"/>
      <c r="H692" s="50"/>
      <c r="I692" s="50"/>
      <c r="J692" s="50"/>
      <c r="K692" s="36"/>
      <c r="L692" s="272"/>
      <c r="M692" s="272"/>
      <c r="N692" s="272"/>
      <c r="O692" s="272"/>
      <c r="P692" s="272"/>
      <c r="Q692" s="272"/>
      <c r="R692" s="272"/>
      <c r="S692" s="272"/>
      <c r="T692" s="272"/>
      <c r="U692" s="272"/>
      <c r="V692" s="272"/>
      <c r="W692" s="272"/>
      <c r="X692" s="272"/>
      <c r="Y692" s="272"/>
      <c r="Z692" s="272"/>
    </row>
    <row r="693" spans="1:26" ht="15.75" customHeight="1">
      <c r="A693" s="50"/>
      <c r="B693" s="50"/>
      <c r="C693" s="50"/>
      <c r="D693" s="50"/>
      <c r="E693" s="50"/>
      <c r="F693" s="50"/>
      <c r="G693" s="50"/>
      <c r="H693" s="50"/>
      <c r="I693" s="50"/>
      <c r="J693" s="50"/>
      <c r="K693" s="36"/>
      <c r="L693" s="272"/>
      <c r="M693" s="272"/>
      <c r="N693" s="272"/>
      <c r="O693" s="272"/>
      <c r="P693" s="272"/>
      <c r="Q693" s="272"/>
      <c r="R693" s="272"/>
      <c r="S693" s="272"/>
      <c r="T693" s="272"/>
      <c r="U693" s="272"/>
      <c r="V693" s="272"/>
      <c r="W693" s="272"/>
      <c r="X693" s="272"/>
      <c r="Y693" s="272"/>
      <c r="Z693" s="272"/>
    </row>
    <row r="694" spans="1:26" ht="15.75" customHeight="1">
      <c r="A694" s="50"/>
      <c r="B694" s="50"/>
      <c r="C694" s="50"/>
      <c r="D694" s="50"/>
      <c r="E694" s="50"/>
      <c r="F694" s="50"/>
      <c r="G694" s="50"/>
      <c r="H694" s="50"/>
      <c r="I694" s="50"/>
      <c r="J694" s="50"/>
      <c r="K694" s="36"/>
      <c r="L694" s="272"/>
      <c r="M694" s="272"/>
      <c r="N694" s="272"/>
      <c r="O694" s="272"/>
      <c r="P694" s="272"/>
      <c r="Q694" s="272"/>
      <c r="R694" s="272"/>
      <c r="S694" s="272"/>
      <c r="T694" s="272"/>
      <c r="U694" s="272"/>
      <c r="V694" s="272"/>
      <c r="W694" s="272"/>
      <c r="X694" s="272"/>
      <c r="Y694" s="272"/>
      <c r="Z694" s="272"/>
    </row>
    <row r="695" spans="1:26" ht="15.75" customHeight="1">
      <c r="A695" s="50"/>
      <c r="B695" s="50"/>
      <c r="C695" s="50"/>
      <c r="D695" s="50"/>
      <c r="E695" s="50"/>
      <c r="F695" s="50"/>
      <c r="G695" s="50"/>
      <c r="H695" s="50"/>
      <c r="I695" s="50"/>
      <c r="J695" s="50"/>
      <c r="K695" s="36"/>
      <c r="L695" s="272"/>
      <c r="M695" s="272"/>
      <c r="N695" s="272"/>
      <c r="O695" s="272"/>
      <c r="P695" s="272"/>
      <c r="Q695" s="272"/>
      <c r="R695" s="272"/>
      <c r="S695" s="272"/>
      <c r="T695" s="272"/>
      <c r="U695" s="272"/>
      <c r="V695" s="272"/>
      <c r="W695" s="272"/>
      <c r="X695" s="272"/>
      <c r="Y695" s="272"/>
      <c r="Z695" s="272"/>
    </row>
    <row r="696" spans="1:26" ht="15.75" customHeight="1">
      <c r="A696" s="50"/>
      <c r="B696" s="50"/>
      <c r="C696" s="50"/>
      <c r="D696" s="50"/>
      <c r="E696" s="50"/>
      <c r="F696" s="50"/>
      <c r="G696" s="50"/>
      <c r="H696" s="50"/>
      <c r="I696" s="50"/>
      <c r="J696" s="50"/>
      <c r="K696" s="36"/>
      <c r="L696" s="272"/>
      <c r="M696" s="272"/>
      <c r="N696" s="272"/>
      <c r="O696" s="272"/>
      <c r="P696" s="272"/>
      <c r="Q696" s="272"/>
      <c r="R696" s="272"/>
      <c r="S696" s="272"/>
      <c r="T696" s="272"/>
      <c r="U696" s="272"/>
      <c r="V696" s="272"/>
      <c r="W696" s="272"/>
      <c r="X696" s="272"/>
      <c r="Y696" s="272"/>
      <c r="Z696" s="272"/>
    </row>
    <row r="697" spans="1:26" ht="15.75" customHeight="1">
      <c r="A697" s="50"/>
      <c r="B697" s="50"/>
      <c r="C697" s="50"/>
      <c r="D697" s="50"/>
      <c r="E697" s="50"/>
      <c r="F697" s="50"/>
      <c r="G697" s="50"/>
      <c r="H697" s="50"/>
      <c r="I697" s="50"/>
      <c r="J697" s="50"/>
      <c r="K697" s="36"/>
      <c r="L697" s="272"/>
      <c r="M697" s="272"/>
      <c r="N697" s="272"/>
      <c r="O697" s="272"/>
      <c r="P697" s="272"/>
      <c r="Q697" s="272"/>
      <c r="R697" s="272"/>
      <c r="S697" s="272"/>
      <c r="T697" s="272"/>
      <c r="U697" s="272"/>
      <c r="V697" s="272"/>
      <c r="W697" s="272"/>
      <c r="X697" s="272"/>
      <c r="Y697" s="272"/>
      <c r="Z697" s="272"/>
    </row>
    <row r="698" spans="1:26" ht="15.75" customHeight="1">
      <c r="A698" s="50"/>
      <c r="B698" s="50"/>
      <c r="C698" s="50"/>
      <c r="D698" s="50"/>
      <c r="E698" s="50"/>
      <c r="F698" s="50"/>
      <c r="G698" s="50"/>
      <c r="H698" s="50"/>
      <c r="I698" s="50"/>
      <c r="J698" s="50"/>
      <c r="K698" s="36"/>
      <c r="L698" s="272"/>
      <c r="M698" s="272"/>
      <c r="N698" s="272"/>
      <c r="O698" s="272"/>
      <c r="P698" s="272"/>
      <c r="Q698" s="272"/>
      <c r="R698" s="272"/>
      <c r="S698" s="272"/>
      <c r="T698" s="272"/>
      <c r="U698" s="272"/>
      <c r="V698" s="272"/>
      <c r="W698" s="272"/>
      <c r="X698" s="272"/>
      <c r="Y698" s="272"/>
      <c r="Z698" s="272"/>
    </row>
    <row r="699" spans="1:26" ht="15.75" customHeight="1">
      <c r="A699" s="50"/>
      <c r="B699" s="50"/>
      <c r="C699" s="50"/>
      <c r="D699" s="50"/>
      <c r="E699" s="50"/>
      <c r="F699" s="50"/>
      <c r="G699" s="50"/>
      <c r="H699" s="50"/>
      <c r="I699" s="50"/>
      <c r="J699" s="50"/>
      <c r="K699" s="36"/>
      <c r="L699" s="272"/>
      <c r="M699" s="272"/>
      <c r="N699" s="272"/>
      <c r="O699" s="272"/>
      <c r="P699" s="272"/>
      <c r="Q699" s="272"/>
      <c r="R699" s="272"/>
      <c r="S699" s="272"/>
      <c r="T699" s="272"/>
      <c r="U699" s="272"/>
      <c r="V699" s="272"/>
      <c r="W699" s="272"/>
      <c r="X699" s="272"/>
      <c r="Y699" s="272"/>
      <c r="Z699" s="272"/>
    </row>
    <row r="700" spans="1:26" ht="15.75" customHeight="1">
      <c r="A700" s="50"/>
      <c r="B700" s="50"/>
      <c r="C700" s="50"/>
      <c r="D700" s="50"/>
      <c r="E700" s="50"/>
      <c r="F700" s="50"/>
      <c r="G700" s="50"/>
      <c r="H700" s="50"/>
      <c r="I700" s="50"/>
      <c r="J700" s="50"/>
      <c r="K700" s="36"/>
      <c r="L700" s="272"/>
      <c r="M700" s="272"/>
      <c r="N700" s="272"/>
      <c r="O700" s="272"/>
      <c r="P700" s="272"/>
      <c r="Q700" s="272"/>
      <c r="R700" s="272"/>
      <c r="S700" s="272"/>
      <c r="T700" s="272"/>
      <c r="U700" s="272"/>
      <c r="V700" s="272"/>
      <c r="W700" s="272"/>
      <c r="X700" s="272"/>
      <c r="Y700" s="272"/>
      <c r="Z700" s="272"/>
    </row>
    <row r="701" spans="1:26" ht="15.75" customHeight="1">
      <c r="A701" s="50"/>
      <c r="B701" s="50"/>
      <c r="C701" s="50"/>
      <c r="D701" s="50"/>
      <c r="E701" s="50"/>
      <c r="F701" s="50"/>
      <c r="G701" s="50"/>
      <c r="H701" s="50"/>
      <c r="I701" s="50"/>
      <c r="J701" s="50"/>
      <c r="K701" s="36"/>
      <c r="L701" s="272"/>
      <c r="M701" s="272"/>
      <c r="N701" s="272"/>
      <c r="O701" s="272"/>
      <c r="P701" s="272"/>
      <c r="Q701" s="272"/>
      <c r="R701" s="272"/>
      <c r="S701" s="272"/>
      <c r="T701" s="272"/>
      <c r="U701" s="272"/>
      <c r="V701" s="272"/>
      <c r="W701" s="272"/>
      <c r="X701" s="272"/>
      <c r="Y701" s="272"/>
      <c r="Z701" s="272"/>
    </row>
    <row r="702" spans="1:26" ht="15.75" customHeight="1">
      <c r="A702" s="50"/>
      <c r="B702" s="50"/>
      <c r="C702" s="50"/>
      <c r="D702" s="50"/>
      <c r="E702" s="50"/>
      <c r="F702" s="50"/>
      <c r="G702" s="50"/>
      <c r="H702" s="50"/>
      <c r="I702" s="50"/>
      <c r="J702" s="50"/>
      <c r="K702" s="36"/>
      <c r="L702" s="272"/>
      <c r="M702" s="272"/>
      <c r="N702" s="272"/>
      <c r="O702" s="272"/>
      <c r="P702" s="272"/>
      <c r="Q702" s="272"/>
      <c r="R702" s="272"/>
      <c r="S702" s="272"/>
      <c r="T702" s="272"/>
      <c r="U702" s="272"/>
      <c r="V702" s="272"/>
      <c r="W702" s="272"/>
      <c r="X702" s="272"/>
      <c r="Y702" s="272"/>
      <c r="Z702" s="272"/>
    </row>
    <row r="703" spans="1:26" ht="15.75" customHeight="1">
      <c r="A703" s="50"/>
      <c r="B703" s="50"/>
      <c r="C703" s="50"/>
      <c r="D703" s="50"/>
      <c r="E703" s="50"/>
      <c r="F703" s="50"/>
      <c r="G703" s="50"/>
      <c r="H703" s="50"/>
      <c r="I703" s="50"/>
      <c r="J703" s="50"/>
      <c r="K703" s="36"/>
      <c r="L703" s="272"/>
      <c r="M703" s="272"/>
      <c r="N703" s="272"/>
      <c r="O703" s="272"/>
      <c r="P703" s="272"/>
      <c r="Q703" s="272"/>
      <c r="R703" s="272"/>
      <c r="S703" s="272"/>
      <c r="T703" s="272"/>
      <c r="U703" s="272"/>
      <c r="V703" s="272"/>
      <c r="W703" s="272"/>
      <c r="X703" s="272"/>
      <c r="Y703" s="272"/>
      <c r="Z703" s="272"/>
    </row>
    <row r="704" spans="1:26" ht="15.75" customHeight="1">
      <c r="A704" s="50"/>
      <c r="B704" s="50"/>
      <c r="C704" s="50"/>
      <c r="D704" s="50"/>
      <c r="E704" s="50"/>
      <c r="F704" s="50"/>
      <c r="G704" s="50"/>
      <c r="H704" s="50"/>
      <c r="I704" s="50"/>
      <c r="J704" s="50"/>
      <c r="K704" s="36"/>
      <c r="L704" s="272"/>
      <c r="M704" s="272"/>
      <c r="N704" s="272"/>
      <c r="O704" s="272"/>
      <c r="P704" s="272"/>
      <c r="Q704" s="272"/>
      <c r="R704" s="272"/>
      <c r="S704" s="272"/>
      <c r="T704" s="272"/>
      <c r="U704" s="272"/>
      <c r="V704" s="272"/>
      <c r="W704" s="272"/>
      <c r="X704" s="272"/>
      <c r="Y704" s="272"/>
      <c r="Z704" s="272"/>
    </row>
    <row r="705" spans="1:26" ht="15.75" customHeight="1">
      <c r="A705" s="50"/>
      <c r="B705" s="50"/>
      <c r="C705" s="50"/>
      <c r="D705" s="50"/>
      <c r="E705" s="50"/>
      <c r="F705" s="50"/>
      <c r="G705" s="50"/>
      <c r="H705" s="50"/>
      <c r="I705" s="50"/>
      <c r="J705" s="50"/>
      <c r="K705" s="36"/>
      <c r="L705" s="272"/>
      <c r="M705" s="272"/>
      <c r="N705" s="272"/>
      <c r="O705" s="272"/>
      <c r="P705" s="272"/>
      <c r="Q705" s="272"/>
      <c r="R705" s="272"/>
      <c r="S705" s="272"/>
      <c r="T705" s="272"/>
      <c r="U705" s="272"/>
      <c r="V705" s="272"/>
      <c r="W705" s="272"/>
      <c r="X705" s="272"/>
      <c r="Y705" s="272"/>
      <c r="Z705" s="272"/>
    </row>
    <row r="706" spans="1:26" ht="15.75" customHeight="1">
      <c r="A706" s="50"/>
      <c r="B706" s="50"/>
      <c r="C706" s="50"/>
      <c r="D706" s="50"/>
      <c r="E706" s="50"/>
      <c r="F706" s="50"/>
      <c r="G706" s="50"/>
      <c r="H706" s="50"/>
      <c r="I706" s="50"/>
      <c r="J706" s="50"/>
      <c r="K706" s="36"/>
      <c r="L706" s="272"/>
      <c r="M706" s="272"/>
      <c r="N706" s="272"/>
      <c r="O706" s="272"/>
      <c r="P706" s="272"/>
      <c r="Q706" s="272"/>
      <c r="R706" s="272"/>
      <c r="S706" s="272"/>
      <c r="T706" s="272"/>
      <c r="U706" s="272"/>
      <c r="V706" s="272"/>
      <c r="W706" s="272"/>
      <c r="X706" s="272"/>
      <c r="Y706" s="272"/>
      <c r="Z706" s="272"/>
    </row>
    <row r="707" spans="1:26" ht="15.75" customHeight="1">
      <c r="A707" s="50"/>
      <c r="B707" s="50"/>
      <c r="C707" s="50"/>
      <c r="D707" s="50"/>
      <c r="E707" s="50"/>
      <c r="F707" s="50"/>
      <c r="G707" s="50"/>
      <c r="H707" s="50"/>
      <c r="I707" s="50"/>
      <c r="J707" s="50"/>
      <c r="K707" s="36"/>
      <c r="L707" s="272"/>
      <c r="M707" s="272"/>
      <c r="N707" s="272"/>
      <c r="O707" s="272"/>
      <c r="P707" s="272"/>
      <c r="Q707" s="272"/>
      <c r="R707" s="272"/>
      <c r="S707" s="272"/>
      <c r="T707" s="272"/>
      <c r="U707" s="272"/>
      <c r="V707" s="272"/>
      <c r="W707" s="272"/>
      <c r="X707" s="272"/>
      <c r="Y707" s="272"/>
      <c r="Z707" s="272"/>
    </row>
    <row r="708" spans="1:26" ht="15.75" customHeight="1">
      <c r="A708" s="50"/>
      <c r="B708" s="50"/>
      <c r="C708" s="50"/>
      <c r="D708" s="50"/>
      <c r="E708" s="50"/>
      <c r="F708" s="50"/>
      <c r="G708" s="50"/>
      <c r="H708" s="50"/>
      <c r="I708" s="50"/>
      <c r="J708" s="50"/>
      <c r="K708" s="36"/>
      <c r="L708" s="272"/>
      <c r="M708" s="272"/>
      <c r="N708" s="272"/>
      <c r="O708" s="272"/>
      <c r="P708" s="272"/>
      <c r="Q708" s="272"/>
      <c r="R708" s="272"/>
      <c r="S708" s="272"/>
      <c r="T708" s="272"/>
      <c r="U708" s="272"/>
      <c r="V708" s="272"/>
      <c r="W708" s="272"/>
      <c r="X708" s="272"/>
      <c r="Y708" s="272"/>
      <c r="Z708" s="272"/>
    </row>
    <row r="709" spans="1:26" ht="15.75" customHeight="1">
      <c r="A709" s="50"/>
      <c r="B709" s="50"/>
      <c r="C709" s="50"/>
      <c r="D709" s="50"/>
      <c r="E709" s="50"/>
      <c r="F709" s="50"/>
      <c r="G709" s="50"/>
      <c r="H709" s="50"/>
      <c r="I709" s="50"/>
      <c r="J709" s="50"/>
      <c r="K709" s="36"/>
      <c r="L709" s="272"/>
      <c r="M709" s="272"/>
      <c r="N709" s="272"/>
      <c r="O709" s="272"/>
      <c r="P709" s="272"/>
      <c r="Q709" s="272"/>
      <c r="R709" s="272"/>
      <c r="S709" s="272"/>
      <c r="T709" s="272"/>
      <c r="U709" s="272"/>
      <c r="V709" s="272"/>
      <c r="W709" s="272"/>
      <c r="X709" s="272"/>
      <c r="Y709" s="272"/>
      <c r="Z709" s="272"/>
    </row>
    <row r="710" spans="1:26" ht="15.75" customHeight="1">
      <c r="A710" s="50"/>
      <c r="B710" s="50"/>
      <c r="C710" s="50"/>
      <c r="D710" s="50"/>
      <c r="E710" s="50"/>
      <c r="F710" s="50"/>
      <c r="G710" s="50"/>
      <c r="H710" s="50"/>
      <c r="I710" s="50"/>
      <c r="J710" s="50"/>
      <c r="K710" s="36"/>
      <c r="L710" s="272"/>
      <c r="M710" s="272"/>
      <c r="N710" s="272"/>
      <c r="O710" s="272"/>
      <c r="P710" s="272"/>
      <c r="Q710" s="272"/>
      <c r="R710" s="272"/>
      <c r="S710" s="272"/>
      <c r="T710" s="272"/>
      <c r="U710" s="272"/>
      <c r="V710" s="272"/>
      <c r="W710" s="272"/>
      <c r="X710" s="272"/>
      <c r="Y710" s="272"/>
      <c r="Z710" s="272"/>
    </row>
    <row r="711" spans="1:26" ht="15.75" customHeight="1">
      <c r="A711" s="50"/>
      <c r="B711" s="50"/>
      <c r="C711" s="50"/>
      <c r="D711" s="50"/>
      <c r="E711" s="50"/>
      <c r="F711" s="50"/>
      <c r="G711" s="50"/>
      <c r="H711" s="50"/>
      <c r="I711" s="50"/>
      <c r="J711" s="50"/>
      <c r="K711" s="36"/>
      <c r="L711" s="272"/>
      <c r="M711" s="272"/>
      <c r="N711" s="272"/>
      <c r="O711" s="272"/>
      <c r="P711" s="272"/>
      <c r="Q711" s="272"/>
      <c r="R711" s="272"/>
      <c r="S711" s="272"/>
      <c r="T711" s="272"/>
      <c r="U711" s="272"/>
      <c r="V711" s="272"/>
      <c r="W711" s="272"/>
      <c r="X711" s="272"/>
      <c r="Y711" s="272"/>
      <c r="Z711" s="272"/>
    </row>
    <row r="712" spans="1:26" ht="15.75" customHeight="1">
      <c r="A712" s="50"/>
      <c r="B712" s="50"/>
      <c r="C712" s="50"/>
      <c r="D712" s="50"/>
      <c r="E712" s="50"/>
      <c r="F712" s="50"/>
      <c r="G712" s="50"/>
      <c r="H712" s="50"/>
      <c r="I712" s="50"/>
      <c r="J712" s="50"/>
      <c r="K712" s="36"/>
      <c r="L712" s="272"/>
      <c r="M712" s="272"/>
      <c r="N712" s="272"/>
      <c r="O712" s="272"/>
      <c r="P712" s="272"/>
      <c r="Q712" s="272"/>
      <c r="R712" s="272"/>
      <c r="S712" s="272"/>
      <c r="T712" s="272"/>
      <c r="U712" s="272"/>
      <c r="V712" s="272"/>
      <c r="W712" s="272"/>
      <c r="X712" s="272"/>
      <c r="Y712" s="272"/>
      <c r="Z712" s="272"/>
    </row>
    <row r="713" spans="1:26" ht="15.75" customHeight="1">
      <c r="A713" s="50"/>
      <c r="B713" s="50"/>
      <c r="C713" s="50"/>
      <c r="D713" s="50"/>
      <c r="E713" s="50"/>
      <c r="F713" s="50"/>
      <c r="G713" s="50"/>
      <c r="H713" s="50"/>
      <c r="I713" s="50"/>
      <c r="J713" s="50"/>
      <c r="K713" s="36"/>
      <c r="L713" s="272"/>
      <c r="M713" s="272"/>
      <c r="N713" s="272"/>
      <c r="O713" s="272"/>
      <c r="P713" s="272"/>
      <c r="Q713" s="272"/>
      <c r="R713" s="272"/>
      <c r="S713" s="272"/>
      <c r="T713" s="272"/>
      <c r="U713" s="272"/>
      <c r="V713" s="272"/>
      <c r="W713" s="272"/>
      <c r="X713" s="272"/>
      <c r="Y713" s="272"/>
      <c r="Z713" s="272"/>
    </row>
    <row r="714" spans="1:26" ht="15.75" customHeight="1">
      <c r="A714" s="50"/>
      <c r="B714" s="50"/>
      <c r="C714" s="50"/>
      <c r="D714" s="50"/>
      <c r="E714" s="50"/>
      <c r="F714" s="50"/>
      <c r="G714" s="50"/>
      <c r="H714" s="50"/>
      <c r="I714" s="50"/>
      <c r="J714" s="50"/>
      <c r="K714" s="36"/>
      <c r="L714" s="272"/>
      <c r="M714" s="272"/>
      <c r="N714" s="272"/>
      <c r="O714" s="272"/>
      <c r="P714" s="272"/>
      <c r="Q714" s="272"/>
      <c r="R714" s="272"/>
      <c r="S714" s="272"/>
      <c r="T714" s="272"/>
      <c r="U714" s="272"/>
      <c r="V714" s="272"/>
      <c r="W714" s="272"/>
      <c r="X714" s="272"/>
      <c r="Y714" s="272"/>
      <c r="Z714" s="272"/>
    </row>
    <row r="715" spans="1:26" ht="15.75" customHeight="1">
      <c r="A715" s="50"/>
      <c r="B715" s="50"/>
      <c r="C715" s="50"/>
      <c r="D715" s="50"/>
      <c r="E715" s="50"/>
      <c r="F715" s="50"/>
      <c r="G715" s="50"/>
      <c r="H715" s="50"/>
      <c r="I715" s="50"/>
      <c r="J715" s="50"/>
      <c r="K715" s="36"/>
      <c r="L715" s="272"/>
      <c r="M715" s="272"/>
      <c r="N715" s="272"/>
      <c r="O715" s="272"/>
      <c r="P715" s="272"/>
      <c r="Q715" s="272"/>
      <c r="R715" s="272"/>
      <c r="S715" s="272"/>
      <c r="T715" s="272"/>
      <c r="U715" s="272"/>
      <c r="V715" s="272"/>
      <c r="W715" s="272"/>
      <c r="X715" s="272"/>
      <c r="Y715" s="272"/>
      <c r="Z715" s="272"/>
    </row>
    <row r="716" spans="1:26" ht="15.75" customHeight="1">
      <c r="A716" s="50"/>
      <c r="B716" s="50"/>
      <c r="C716" s="50"/>
      <c r="D716" s="50"/>
      <c r="E716" s="50"/>
      <c r="F716" s="50"/>
      <c r="G716" s="50"/>
      <c r="H716" s="50"/>
      <c r="I716" s="50"/>
      <c r="J716" s="50"/>
      <c r="K716" s="36"/>
      <c r="L716" s="272"/>
      <c r="M716" s="272"/>
      <c r="N716" s="272"/>
      <c r="O716" s="272"/>
      <c r="P716" s="272"/>
      <c r="Q716" s="272"/>
      <c r="R716" s="272"/>
      <c r="S716" s="272"/>
      <c r="T716" s="272"/>
      <c r="U716" s="272"/>
      <c r="V716" s="272"/>
      <c r="W716" s="272"/>
      <c r="X716" s="272"/>
      <c r="Y716" s="272"/>
      <c r="Z716" s="272"/>
    </row>
    <row r="717" spans="1:26" ht="15.75" customHeight="1">
      <c r="A717" s="50"/>
      <c r="B717" s="50"/>
      <c r="C717" s="50"/>
      <c r="D717" s="50"/>
      <c r="E717" s="50"/>
      <c r="F717" s="50"/>
      <c r="G717" s="50"/>
      <c r="H717" s="50"/>
      <c r="I717" s="50"/>
      <c r="J717" s="50"/>
      <c r="K717" s="36"/>
      <c r="L717" s="272"/>
      <c r="M717" s="272"/>
      <c r="N717" s="272"/>
      <c r="O717" s="272"/>
      <c r="P717" s="272"/>
      <c r="Q717" s="272"/>
      <c r="R717" s="272"/>
      <c r="S717" s="272"/>
      <c r="T717" s="272"/>
      <c r="U717" s="272"/>
      <c r="V717" s="272"/>
      <c r="W717" s="272"/>
      <c r="X717" s="272"/>
      <c r="Y717" s="272"/>
      <c r="Z717" s="272"/>
    </row>
    <row r="718" spans="1:26" ht="15.75" customHeight="1">
      <c r="A718" s="50"/>
      <c r="B718" s="50"/>
      <c r="C718" s="50"/>
      <c r="D718" s="50"/>
      <c r="E718" s="50"/>
      <c r="F718" s="50"/>
      <c r="G718" s="50"/>
      <c r="H718" s="50"/>
      <c r="I718" s="50"/>
      <c r="J718" s="50"/>
      <c r="K718" s="36"/>
      <c r="L718" s="272"/>
      <c r="M718" s="272"/>
      <c r="N718" s="272"/>
      <c r="O718" s="272"/>
      <c r="P718" s="272"/>
      <c r="Q718" s="272"/>
      <c r="R718" s="272"/>
      <c r="S718" s="272"/>
      <c r="T718" s="272"/>
      <c r="U718" s="272"/>
      <c r="V718" s="272"/>
      <c r="W718" s="272"/>
      <c r="X718" s="272"/>
      <c r="Y718" s="272"/>
      <c r="Z718" s="272"/>
    </row>
    <row r="719" spans="1:26" ht="15.75" customHeight="1">
      <c r="A719" s="50"/>
      <c r="B719" s="50"/>
      <c r="C719" s="50"/>
      <c r="D719" s="50"/>
      <c r="E719" s="50"/>
      <c r="F719" s="50"/>
      <c r="G719" s="50"/>
      <c r="H719" s="50"/>
      <c r="I719" s="50"/>
      <c r="J719" s="50"/>
      <c r="K719" s="36"/>
      <c r="L719" s="272"/>
      <c r="M719" s="272"/>
      <c r="N719" s="272"/>
      <c r="O719" s="272"/>
      <c r="P719" s="272"/>
      <c r="Q719" s="272"/>
      <c r="R719" s="272"/>
      <c r="S719" s="272"/>
      <c r="T719" s="272"/>
      <c r="U719" s="272"/>
      <c r="V719" s="272"/>
      <c r="W719" s="272"/>
      <c r="X719" s="272"/>
      <c r="Y719" s="272"/>
      <c r="Z719" s="272"/>
    </row>
    <row r="720" spans="1:26" ht="15.75" customHeight="1">
      <c r="A720" s="50"/>
      <c r="B720" s="50"/>
      <c r="C720" s="50"/>
      <c r="D720" s="50"/>
      <c r="E720" s="50"/>
      <c r="F720" s="50"/>
      <c r="G720" s="50"/>
      <c r="H720" s="50"/>
      <c r="I720" s="50"/>
      <c r="J720" s="50"/>
      <c r="K720" s="36"/>
      <c r="L720" s="272"/>
      <c r="M720" s="272"/>
      <c r="N720" s="272"/>
      <c r="O720" s="272"/>
      <c r="P720" s="272"/>
      <c r="Q720" s="272"/>
      <c r="R720" s="272"/>
      <c r="S720" s="272"/>
      <c r="T720" s="272"/>
      <c r="U720" s="272"/>
      <c r="V720" s="272"/>
      <c r="W720" s="272"/>
      <c r="X720" s="272"/>
      <c r="Y720" s="272"/>
      <c r="Z720" s="272"/>
    </row>
    <row r="721" spans="1:26" ht="15.75" customHeight="1">
      <c r="A721" s="50"/>
      <c r="B721" s="50"/>
      <c r="C721" s="50"/>
      <c r="D721" s="50"/>
      <c r="E721" s="50"/>
      <c r="F721" s="50"/>
      <c r="G721" s="50"/>
      <c r="H721" s="50"/>
      <c r="I721" s="50"/>
      <c r="J721" s="50"/>
      <c r="K721" s="36"/>
      <c r="L721" s="272"/>
      <c r="M721" s="272"/>
      <c r="N721" s="272"/>
      <c r="O721" s="272"/>
      <c r="P721" s="272"/>
      <c r="Q721" s="272"/>
      <c r="R721" s="272"/>
      <c r="S721" s="272"/>
      <c r="T721" s="272"/>
      <c r="U721" s="272"/>
      <c r="V721" s="272"/>
      <c r="W721" s="272"/>
      <c r="X721" s="272"/>
      <c r="Y721" s="272"/>
      <c r="Z721" s="272"/>
    </row>
    <row r="722" spans="1:26" ht="15.75" customHeight="1">
      <c r="A722" s="50"/>
      <c r="B722" s="50"/>
      <c r="C722" s="50"/>
      <c r="D722" s="50"/>
      <c r="E722" s="50"/>
      <c r="F722" s="50"/>
      <c r="G722" s="50"/>
      <c r="H722" s="50"/>
      <c r="I722" s="50"/>
      <c r="J722" s="50"/>
      <c r="K722" s="36"/>
      <c r="L722" s="272"/>
      <c r="M722" s="272"/>
      <c r="N722" s="272"/>
      <c r="O722" s="272"/>
      <c r="P722" s="272"/>
      <c r="Q722" s="272"/>
      <c r="R722" s="272"/>
      <c r="S722" s="272"/>
      <c r="T722" s="272"/>
      <c r="U722" s="272"/>
      <c r="V722" s="272"/>
      <c r="W722" s="272"/>
      <c r="X722" s="272"/>
      <c r="Y722" s="272"/>
      <c r="Z722" s="272"/>
    </row>
    <row r="723" spans="1:26" ht="15.75" customHeight="1">
      <c r="A723" s="50"/>
      <c r="B723" s="50"/>
      <c r="C723" s="50"/>
      <c r="D723" s="50"/>
      <c r="E723" s="50"/>
      <c r="F723" s="50"/>
      <c r="G723" s="50"/>
      <c r="H723" s="50"/>
      <c r="I723" s="50"/>
      <c r="J723" s="50"/>
      <c r="K723" s="36"/>
      <c r="L723" s="272"/>
      <c r="M723" s="272"/>
      <c r="N723" s="272"/>
      <c r="O723" s="272"/>
      <c r="P723" s="272"/>
      <c r="Q723" s="272"/>
      <c r="R723" s="272"/>
      <c r="S723" s="272"/>
      <c r="T723" s="272"/>
      <c r="U723" s="272"/>
      <c r="V723" s="272"/>
      <c r="W723" s="272"/>
      <c r="X723" s="272"/>
      <c r="Y723" s="272"/>
      <c r="Z723" s="272"/>
    </row>
    <row r="724" spans="1:26" ht="15.75" customHeight="1">
      <c r="A724" s="50"/>
      <c r="B724" s="50"/>
      <c r="C724" s="50"/>
      <c r="D724" s="50"/>
      <c r="E724" s="50"/>
      <c r="F724" s="50"/>
      <c r="G724" s="50"/>
      <c r="H724" s="50"/>
      <c r="I724" s="50"/>
      <c r="J724" s="50"/>
      <c r="K724" s="36"/>
      <c r="L724" s="272"/>
      <c r="M724" s="272"/>
      <c r="N724" s="272"/>
      <c r="O724" s="272"/>
      <c r="P724" s="272"/>
      <c r="Q724" s="272"/>
      <c r="R724" s="272"/>
      <c r="S724" s="272"/>
      <c r="T724" s="272"/>
      <c r="U724" s="272"/>
      <c r="V724" s="272"/>
      <c r="W724" s="272"/>
      <c r="X724" s="272"/>
      <c r="Y724" s="272"/>
      <c r="Z724" s="272"/>
    </row>
    <row r="725" spans="1:26" ht="15.75" customHeight="1">
      <c r="A725" s="50"/>
      <c r="B725" s="50"/>
      <c r="C725" s="50"/>
      <c r="D725" s="50"/>
      <c r="E725" s="50"/>
      <c r="F725" s="50"/>
      <c r="G725" s="50"/>
      <c r="H725" s="50"/>
      <c r="I725" s="50"/>
      <c r="J725" s="50"/>
      <c r="K725" s="36"/>
      <c r="L725" s="272"/>
      <c r="M725" s="272"/>
      <c r="N725" s="272"/>
      <c r="O725" s="272"/>
      <c r="P725" s="272"/>
      <c r="Q725" s="272"/>
      <c r="R725" s="272"/>
      <c r="S725" s="272"/>
      <c r="T725" s="272"/>
      <c r="U725" s="272"/>
      <c r="V725" s="272"/>
      <c r="W725" s="272"/>
      <c r="X725" s="272"/>
      <c r="Y725" s="272"/>
      <c r="Z725" s="272"/>
    </row>
    <row r="726" spans="1:26" ht="15.75" customHeight="1">
      <c r="A726" s="50"/>
      <c r="B726" s="50"/>
      <c r="C726" s="50"/>
      <c r="D726" s="50"/>
      <c r="E726" s="50"/>
      <c r="F726" s="50"/>
      <c r="G726" s="50"/>
      <c r="H726" s="50"/>
      <c r="I726" s="50"/>
      <c r="J726" s="50"/>
      <c r="K726" s="36"/>
      <c r="L726" s="272"/>
      <c r="M726" s="272"/>
      <c r="N726" s="272"/>
      <c r="O726" s="272"/>
      <c r="P726" s="272"/>
      <c r="Q726" s="272"/>
      <c r="R726" s="272"/>
      <c r="S726" s="272"/>
      <c r="T726" s="272"/>
      <c r="U726" s="272"/>
      <c r="V726" s="272"/>
      <c r="W726" s="272"/>
      <c r="X726" s="272"/>
      <c r="Y726" s="272"/>
      <c r="Z726" s="272"/>
    </row>
    <row r="727" spans="1:26" ht="15.75" customHeight="1">
      <c r="A727" s="50"/>
      <c r="B727" s="50"/>
      <c r="C727" s="50"/>
      <c r="D727" s="50"/>
      <c r="E727" s="50"/>
      <c r="F727" s="50"/>
      <c r="G727" s="50"/>
      <c r="H727" s="50"/>
      <c r="I727" s="50"/>
      <c r="J727" s="50"/>
      <c r="K727" s="36"/>
      <c r="L727" s="272"/>
      <c r="M727" s="272"/>
      <c r="N727" s="272"/>
      <c r="O727" s="272"/>
      <c r="P727" s="272"/>
      <c r="Q727" s="272"/>
      <c r="R727" s="272"/>
      <c r="S727" s="272"/>
      <c r="T727" s="272"/>
      <c r="U727" s="272"/>
      <c r="V727" s="272"/>
      <c r="W727" s="272"/>
      <c r="X727" s="272"/>
      <c r="Y727" s="272"/>
      <c r="Z727" s="272"/>
    </row>
    <row r="728" spans="1:26" ht="15.75" customHeight="1">
      <c r="A728" s="50"/>
      <c r="B728" s="50"/>
      <c r="C728" s="50"/>
      <c r="D728" s="50"/>
      <c r="E728" s="50"/>
      <c r="F728" s="50"/>
      <c r="G728" s="50"/>
      <c r="H728" s="50"/>
      <c r="I728" s="50"/>
      <c r="J728" s="50"/>
      <c r="K728" s="36"/>
      <c r="L728" s="272"/>
      <c r="M728" s="272"/>
      <c r="N728" s="272"/>
      <c r="O728" s="272"/>
      <c r="P728" s="272"/>
      <c r="Q728" s="272"/>
      <c r="R728" s="272"/>
      <c r="S728" s="272"/>
      <c r="T728" s="272"/>
      <c r="U728" s="272"/>
      <c r="V728" s="272"/>
      <c r="W728" s="272"/>
      <c r="X728" s="272"/>
      <c r="Y728" s="272"/>
      <c r="Z728" s="272"/>
    </row>
    <row r="729" spans="1:26" ht="15.75" customHeight="1">
      <c r="A729" s="50"/>
      <c r="B729" s="50"/>
      <c r="C729" s="50"/>
      <c r="D729" s="50"/>
      <c r="E729" s="50"/>
      <c r="F729" s="50"/>
      <c r="G729" s="50"/>
      <c r="H729" s="50"/>
      <c r="I729" s="50"/>
      <c r="J729" s="50"/>
      <c r="K729" s="36"/>
      <c r="L729" s="272"/>
      <c r="M729" s="272"/>
      <c r="N729" s="272"/>
      <c r="O729" s="272"/>
      <c r="P729" s="272"/>
      <c r="Q729" s="272"/>
      <c r="R729" s="272"/>
      <c r="S729" s="272"/>
      <c r="T729" s="272"/>
      <c r="U729" s="272"/>
      <c r="V729" s="272"/>
      <c r="W729" s="272"/>
      <c r="X729" s="272"/>
      <c r="Y729" s="272"/>
      <c r="Z729" s="272"/>
    </row>
    <row r="730" spans="1:26" ht="15.75" customHeight="1">
      <c r="A730" s="50"/>
      <c r="B730" s="50"/>
      <c r="C730" s="50"/>
      <c r="D730" s="50"/>
      <c r="E730" s="50"/>
      <c r="F730" s="50"/>
      <c r="G730" s="50"/>
      <c r="H730" s="50"/>
      <c r="I730" s="50"/>
      <c r="J730" s="50"/>
      <c r="K730" s="36"/>
      <c r="L730" s="272"/>
      <c r="M730" s="272"/>
      <c r="N730" s="272"/>
      <c r="O730" s="272"/>
      <c r="P730" s="272"/>
      <c r="Q730" s="272"/>
      <c r="R730" s="272"/>
      <c r="S730" s="272"/>
      <c r="T730" s="272"/>
      <c r="U730" s="272"/>
      <c r="V730" s="272"/>
      <c r="W730" s="272"/>
      <c r="X730" s="272"/>
      <c r="Y730" s="272"/>
      <c r="Z730" s="272"/>
    </row>
    <row r="731" spans="1:26" ht="15.75" customHeight="1">
      <c r="A731" s="50"/>
      <c r="B731" s="50"/>
      <c r="C731" s="50"/>
      <c r="D731" s="50"/>
      <c r="E731" s="50"/>
      <c r="F731" s="50"/>
      <c r="G731" s="50"/>
      <c r="H731" s="50"/>
      <c r="I731" s="50"/>
      <c r="J731" s="50"/>
      <c r="K731" s="36"/>
      <c r="L731" s="272"/>
      <c r="M731" s="272"/>
      <c r="N731" s="272"/>
      <c r="O731" s="272"/>
      <c r="P731" s="272"/>
      <c r="Q731" s="272"/>
      <c r="R731" s="272"/>
      <c r="S731" s="272"/>
      <c r="T731" s="272"/>
      <c r="U731" s="272"/>
      <c r="V731" s="272"/>
      <c r="W731" s="272"/>
      <c r="X731" s="272"/>
      <c r="Y731" s="272"/>
      <c r="Z731" s="272"/>
    </row>
    <row r="732" spans="1:26" ht="15.75" customHeight="1">
      <c r="A732" s="50"/>
      <c r="B732" s="50"/>
      <c r="C732" s="50"/>
      <c r="D732" s="50"/>
      <c r="E732" s="50"/>
      <c r="F732" s="50"/>
      <c r="G732" s="50"/>
      <c r="H732" s="50"/>
      <c r="I732" s="50"/>
      <c r="J732" s="50"/>
      <c r="K732" s="36"/>
      <c r="L732" s="272"/>
      <c r="M732" s="272"/>
      <c r="N732" s="272"/>
      <c r="O732" s="272"/>
      <c r="P732" s="272"/>
      <c r="Q732" s="272"/>
      <c r="R732" s="272"/>
      <c r="S732" s="272"/>
      <c r="T732" s="272"/>
      <c r="U732" s="272"/>
      <c r="V732" s="272"/>
      <c r="W732" s="272"/>
      <c r="X732" s="272"/>
      <c r="Y732" s="272"/>
      <c r="Z732" s="272"/>
    </row>
    <row r="733" spans="1:26" ht="15.75" customHeight="1">
      <c r="A733" s="50"/>
      <c r="B733" s="50"/>
      <c r="C733" s="50"/>
      <c r="D733" s="50"/>
      <c r="E733" s="50"/>
      <c r="F733" s="50"/>
      <c r="G733" s="50"/>
      <c r="H733" s="50"/>
      <c r="I733" s="50"/>
      <c r="J733" s="50"/>
      <c r="K733" s="36"/>
      <c r="L733" s="272"/>
      <c r="M733" s="272"/>
      <c r="N733" s="272"/>
      <c r="O733" s="272"/>
      <c r="P733" s="272"/>
      <c r="Q733" s="272"/>
      <c r="R733" s="272"/>
      <c r="S733" s="272"/>
      <c r="T733" s="272"/>
      <c r="U733" s="272"/>
      <c r="V733" s="272"/>
      <c r="W733" s="272"/>
      <c r="X733" s="272"/>
      <c r="Y733" s="272"/>
      <c r="Z733" s="272"/>
    </row>
    <row r="734" spans="1:26" ht="15.75" customHeight="1">
      <c r="A734" s="50"/>
      <c r="B734" s="50"/>
      <c r="C734" s="50"/>
      <c r="D734" s="50"/>
      <c r="E734" s="50"/>
      <c r="F734" s="50"/>
      <c r="G734" s="50"/>
      <c r="H734" s="50"/>
      <c r="I734" s="50"/>
      <c r="J734" s="50"/>
      <c r="K734" s="36"/>
      <c r="L734" s="272"/>
      <c r="M734" s="272"/>
      <c r="N734" s="272"/>
      <c r="O734" s="272"/>
      <c r="P734" s="272"/>
      <c r="Q734" s="272"/>
      <c r="R734" s="272"/>
      <c r="S734" s="272"/>
      <c r="T734" s="272"/>
      <c r="U734" s="272"/>
      <c r="V734" s="272"/>
      <c r="W734" s="272"/>
      <c r="X734" s="272"/>
      <c r="Y734" s="272"/>
      <c r="Z734" s="272"/>
    </row>
    <row r="735" spans="1:26" ht="15.75" customHeight="1">
      <c r="A735" s="50"/>
      <c r="B735" s="50"/>
      <c r="C735" s="50"/>
      <c r="D735" s="50"/>
      <c r="E735" s="50"/>
      <c r="F735" s="50"/>
      <c r="G735" s="50"/>
      <c r="H735" s="50"/>
      <c r="I735" s="50"/>
      <c r="J735" s="50"/>
      <c r="K735" s="36"/>
      <c r="L735" s="272"/>
      <c r="M735" s="272"/>
      <c r="N735" s="272"/>
      <c r="O735" s="272"/>
      <c r="P735" s="272"/>
      <c r="Q735" s="272"/>
      <c r="R735" s="272"/>
      <c r="S735" s="272"/>
      <c r="T735" s="272"/>
      <c r="U735" s="272"/>
      <c r="V735" s="272"/>
      <c r="W735" s="272"/>
      <c r="X735" s="272"/>
      <c r="Y735" s="272"/>
      <c r="Z735" s="272"/>
    </row>
    <row r="736" spans="1:26" ht="15.75" customHeight="1">
      <c r="A736" s="50"/>
      <c r="B736" s="50"/>
      <c r="C736" s="50"/>
      <c r="D736" s="50"/>
      <c r="E736" s="50"/>
      <c r="F736" s="50"/>
      <c r="G736" s="50"/>
      <c r="H736" s="50"/>
      <c r="I736" s="50"/>
      <c r="J736" s="50"/>
      <c r="K736" s="36"/>
      <c r="L736" s="272"/>
      <c r="M736" s="272"/>
      <c r="N736" s="272"/>
      <c r="O736" s="272"/>
      <c r="P736" s="272"/>
      <c r="Q736" s="272"/>
      <c r="R736" s="272"/>
      <c r="S736" s="272"/>
      <c r="T736" s="272"/>
      <c r="U736" s="272"/>
      <c r="V736" s="272"/>
      <c r="W736" s="272"/>
      <c r="X736" s="272"/>
      <c r="Y736" s="272"/>
      <c r="Z736" s="272"/>
    </row>
    <row r="737" spans="1:26" ht="15.75" customHeight="1">
      <c r="A737" s="50"/>
      <c r="B737" s="50"/>
      <c r="C737" s="50"/>
      <c r="D737" s="50"/>
      <c r="E737" s="50"/>
      <c r="F737" s="50"/>
      <c r="G737" s="50"/>
      <c r="H737" s="50"/>
      <c r="I737" s="50"/>
      <c r="J737" s="50"/>
      <c r="K737" s="36"/>
      <c r="L737" s="272"/>
      <c r="M737" s="272"/>
      <c r="N737" s="272"/>
      <c r="O737" s="272"/>
      <c r="P737" s="272"/>
      <c r="Q737" s="272"/>
      <c r="R737" s="272"/>
      <c r="S737" s="272"/>
      <c r="T737" s="272"/>
      <c r="U737" s="272"/>
      <c r="V737" s="272"/>
      <c r="W737" s="272"/>
      <c r="X737" s="272"/>
      <c r="Y737" s="272"/>
      <c r="Z737" s="272"/>
    </row>
    <row r="738" spans="1:26" ht="15.75" customHeight="1">
      <c r="A738" s="50"/>
      <c r="B738" s="50"/>
      <c r="C738" s="50"/>
      <c r="D738" s="50"/>
      <c r="E738" s="50"/>
      <c r="F738" s="50"/>
      <c r="G738" s="50"/>
      <c r="H738" s="50"/>
      <c r="I738" s="50"/>
      <c r="J738" s="50"/>
      <c r="K738" s="36"/>
      <c r="L738" s="272"/>
      <c r="M738" s="272"/>
      <c r="N738" s="272"/>
      <c r="O738" s="272"/>
      <c r="P738" s="272"/>
      <c r="Q738" s="272"/>
      <c r="R738" s="272"/>
      <c r="S738" s="272"/>
      <c r="T738" s="272"/>
      <c r="U738" s="272"/>
      <c r="V738" s="272"/>
      <c r="W738" s="272"/>
      <c r="X738" s="272"/>
      <c r="Y738" s="272"/>
      <c r="Z738" s="272"/>
    </row>
    <row r="739" spans="1:26" ht="15.75" customHeight="1">
      <c r="A739" s="50"/>
      <c r="B739" s="50"/>
      <c r="C739" s="50"/>
      <c r="D739" s="50"/>
      <c r="E739" s="50"/>
      <c r="F739" s="50"/>
      <c r="G739" s="50"/>
      <c r="H739" s="50"/>
      <c r="I739" s="50"/>
      <c r="J739" s="50"/>
      <c r="K739" s="36"/>
      <c r="L739" s="272"/>
      <c r="M739" s="272"/>
      <c r="N739" s="272"/>
      <c r="O739" s="272"/>
      <c r="P739" s="272"/>
      <c r="Q739" s="272"/>
      <c r="R739" s="272"/>
      <c r="S739" s="272"/>
      <c r="T739" s="272"/>
      <c r="U739" s="272"/>
      <c r="V739" s="272"/>
      <c r="W739" s="272"/>
      <c r="X739" s="272"/>
      <c r="Y739" s="272"/>
      <c r="Z739" s="272"/>
    </row>
    <row r="740" spans="1:26" ht="15.75" customHeight="1">
      <c r="A740" s="50"/>
      <c r="B740" s="50"/>
      <c r="C740" s="50"/>
      <c r="D740" s="50"/>
      <c r="E740" s="50"/>
      <c r="F740" s="50"/>
      <c r="G740" s="50"/>
      <c r="H740" s="50"/>
      <c r="I740" s="50"/>
      <c r="J740" s="50"/>
      <c r="K740" s="36"/>
      <c r="L740" s="272"/>
      <c r="M740" s="272"/>
      <c r="N740" s="272"/>
      <c r="O740" s="272"/>
      <c r="P740" s="272"/>
      <c r="Q740" s="272"/>
      <c r="R740" s="272"/>
      <c r="S740" s="272"/>
      <c r="T740" s="272"/>
      <c r="U740" s="272"/>
      <c r="V740" s="272"/>
      <c r="W740" s="272"/>
      <c r="X740" s="272"/>
      <c r="Y740" s="272"/>
      <c r="Z740" s="272"/>
    </row>
    <row r="741" spans="1:26" ht="15.75" customHeight="1">
      <c r="A741" s="50"/>
      <c r="B741" s="50"/>
      <c r="C741" s="50"/>
      <c r="D741" s="50"/>
      <c r="E741" s="50"/>
      <c r="F741" s="50"/>
      <c r="G741" s="50"/>
      <c r="H741" s="50"/>
      <c r="I741" s="50"/>
      <c r="J741" s="50"/>
      <c r="K741" s="36"/>
      <c r="L741" s="272"/>
      <c r="M741" s="272"/>
      <c r="N741" s="272"/>
      <c r="O741" s="272"/>
      <c r="P741" s="272"/>
      <c r="Q741" s="272"/>
      <c r="R741" s="272"/>
      <c r="S741" s="272"/>
      <c r="T741" s="272"/>
      <c r="U741" s="272"/>
      <c r="V741" s="272"/>
      <c r="W741" s="272"/>
      <c r="X741" s="272"/>
      <c r="Y741" s="272"/>
      <c r="Z741" s="272"/>
    </row>
    <row r="742" spans="1:26" ht="15.75" customHeight="1">
      <c r="A742" s="50"/>
      <c r="B742" s="50"/>
      <c r="C742" s="50"/>
      <c r="D742" s="50"/>
      <c r="E742" s="50"/>
      <c r="F742" s="50"/>
      <c r="G742" s="50"/>
      <c r="H742" s="50"/>
      <c r="I742" s="50"/>
      <c r="J742" s="50"/>
      <c r="K742" s="36"/>
      <c r="L742" s="272"/>
      <c r="M742" s="272"/>
      <c r="N742" s="272"/>
      <c r="O742" s="272"/>
      <c r="P742" s="272"/>
      <c r="Q742" s="272"/>
      <c r="R742" s="272"/>
      <c r="S742" s="272"/>
      <c r="T742" s="272"/>
      <c r="U742" s="272"/>
      <c r="V742" s="272"/>
      <c r="W742" s="272"/>
      <c r="X742" s="272"/>
      <c r="Y742" s="272"/>
      <c r="Z742" s="272"/>
    </row>
    <row r="743" spans="1:26" ht="15.75" customHeight="1">
      <c r="A743" s="50"/>
      <c r="B743" s="50"/>
      <c r="C743" s="50"/>
      <c r="D743" s="50"/>
      <c r="E743" s="50"/>
      <c r="F743" s="50"/>
      <c r="G743" s="50"/>
      <c r="H743" s="50"/>
      <c r="I743" s="50"/>
      <c r="J743" s="50"/>
      <c r="K743" s="36"/>
      <c r="L743" s="272"/>
      <c r="M743" s="272"/>
      <c r="N743" s="272"/>
      <c r="O743" s="272"/>
      <c r="P743" s="272"/>
      <c r="Q743" s="272"/>
      <c r="R743" s="272"/>
      <c r="S743" s="272"/>
      <c r="T743" s="272"/>
      <c r="U743" s="272"/>
      <c r="V743" s="272"/>
      <c r="W743" s="272"/>
      <c r="X743" s="272"/>
      <c r="Y743" s="272"/>
      <c r="Z743" s="272"/>
    </row>
    <row r="744" spans="1:26" ht="15.75" customHeight="1">
      <c r="A744" s="50"/>
      <c r="B744" s="50"/>
      <c r="C744" s="50"/>
      <c r="D744" s="50"/>
      <c r="E744" s="50"/>
      <c r="F744" s="50"/>
      <c r="G744" s="50"/>
      <c r="H744" s="50"/>
      <c r="I744" s="50"/>
      <c r="J744" s="50"/>
      <c r="K744" s="36"/>
      <c r="L744" s="272"/>
      <c r="M744" s="272"/>
      <c r="N744" s="272"/>
      <c r="O744" s="272"/>
      <c r="P744" s="272"/>
      <c r="Q744" s="272"/>
      <c r="R744" s="272"/>
      <c r="S744" s="272"/>
      <c r="T744" s="272"/>
      <c r="U744" s="272"/>
      <c r="V744" s="272"/>
      <c r="W744" s="272"/>
      <c r="X744" s="272"/>
      <c r="Y744" s="272"/>
      <c r="Z744" s="272"/>
    </row>
    <row r="745" spans="1:26" ht="15.75" customHeight="1">
      <c r="A745" s="50"/>
      <c r="B745" s="50"/>
      <c r="C745" s="50"/>
      <c r="D745" s="50"/>
      <c r="E745" s="50"/>
      <c r="F745" s="50"/>
      <c r="G745" s="50"/>
      <c r="H745" s="50"/>
      <c r="I745" s="50"/>
      <c r="J745" s="50"/>
      <c r="K745" s="36"/>
      <c r="L745" s="272"/>
      <c r="M745" s="272"/>
      <c r="N745" s="272"/>
      <c r="O745" s="272"/>
      <c r="P745" s="272"/>
      <c r="Q745" s="272"/>
      <c r="R745" s="272"/>
      <c r="S745" s="272"/>
      <c r="T745" s="272"/>
      <c r="U745" s="272"/>
      <c r="V745" s="272"/>
      <c r="W745" s="272"/>
      <c r="X745" s="272"/>
      <c r="Y745" s="272"/>
      <c r="Z745" s="272"/>
    </row>
    <row r="746" spans="1:26" ht="15.75" customHeight="1">
      <c r="A746" s="50"/>
      <c r="B746" s="50"/>
      <c r="C746" s="50"/>
      <c r="D746" s="50"/>
      <c r="E746" s="50"/>
      <c r="F746" s="50"/>
      <c r="G746" s="50"/>
      <c r="H746" s="50"/>
      <c r="I746" s="50"/>
      <c r="J746" s="50"/>
      <c r="K746" s="36"/>
      <c r="L746" s="272"/>
      <c r="M746" s="272"/>
      <c r="N746" s="272"/>
      <c r="O746" s="272"/>
      <c r="P746" s="272"/>
      <c r="Q746" s="272"/>
      <c r="R746" s="272"/>
      <c r="S746" s="272"/>
      <c r="T746" s="272"/>
      <c r="U746" s="272"/>
      <c r="V746" s="272"/>
      <c r="W746" s="272"/>
      <c r="X746" s="272"/>
      <c r="Y746" s="272"/>
      <c r="Z746" s="272"/>
    </row>
    <row r="747" spans="1:26" ht="15.75" customHeight="1">
      <c r="A747" s="50"/>
      <c r="B747" s="50"/>
      <c r="C747" s="50"/>
      <c r="D747" s="50"/>
      <c r="E747" s="50"/>
      <c r="F747" s="50"/>
      <c r="G747" s="50"/>
      <c r="H747" s="50"/>
      <c r="I747" s="50"/>
      <c r="J747" s="50"/>
      <c r="K747" s="36"/>
      <c r="L747" s="272"/>
      <c r="M747" s="272"/>
      <c r="N747" s="272"/>
      <c r="O747" s="272"/>
      <c r="P747" s="272"/>
      <c r="Q747" s="272"/>
      <c r="R747" s="272"/>
      <c r="S747" s="272"/>
      <c r="T747" s="272"/>
      <c r="U747" s="272"/>
      <c r="V747" s="272"/>
      <c r="W747" s="272"/>
      <c r="X747" s="272"/>
      <c r="Y747" s="272"/>
      <c r="Z747" s="272"/>
    </row>
    <row r="748" spans="1:26" ht="15.75" customHeight="1">
      <c r="A748" s="50"/>
      <c r="B748" s="50"/>
      <c r="C748" s="50"/>
      <c r="D748" s="50"/>
      <c r="E748" s="50"/>
      <c r="F748" s="50"/>
      <c r="G748" s="50"/>
      <c r="H748" s="50"/>
      <c r="I748" s="50"/>
      <c r="J748" s="50"/>
      <c r="K748" s="36"/>
      <c r="L748" s="272"/>
      <c r="M748" s="272"/>
      <c r="N748" s="272"/>
      <c r="O748" s="272"/>
      <c r="P748" s="272"/>
      <c r="Q748" s="272"/>
      <c r="R748" s="272"/>
      <c r="S748" s="272"/>
      <c r="T748" s="272"/>
      <c r="U748" s="272"/>
      <c r="V748" s="272"/>
      <c r="W748" s="272"/>
      <c r="X748" s="272"/>
      <c r="Y748" s="272"/>
      <c r="Z748" s="272"/>
    </row>
    <row r="749" spans="1:26" ht="15.75" customHeight="1">
      <c r="A749" s="50"/>
      <c r="B749" s="50"/>
      <c r="C749" s="50"/>
      <c r="D749" s="50"/>
      <c r="E749" s="50"/>
      <c r="F749" s="50"/>
      <c r="G749" s="50"/>
      <c r="H749" s="50"/>
      <c r="I749" s="50"/>
      <c r="J749" s="50"/>
      <c r="K749" s="36"/>
      <c r="L749" s="272"/>
      <c r="M749" s="272"/>
      <c r="N749" s="272"/>
      <c r="O749" s="272"/>
      <c r="P749" s="272"/>
      <c r="Q749" s="272"/>
      <c r="R749" s="272"/>
      <c r="S749" s="272"/>
      <c r="T749" s="272"/>
      <c r="U749" s="272"/>
      <c r="V749" s="272"/>
      <c r="W749" s="272"/>
      <c r="X749" s="272"/>
      <c r="Y749" s="272"/>
      <c r="Z749" s="272"/>
    </row>
    <row r="750" spans="1:26" ht="15.75" customHeight="1">
      <c r="A750" s="50"/>
      <c r="B750" s="50"/>
      <c r="C750" s="50"/>
      <c r="D750" s="50"/>
      <c r="E750" s="50"/>
      <c r="F750" s="50"/>
      <c r="G750" s="50"/>
      <c r="H750" s="50"/>
      <c r="I750" s="50"/>
      <c r="J750" s="50"/>
      <c r="K750" s="36"/>
      <c r="L750" s="272"/>
      <c r="M750" s="272"/>
      <c r="N750" s="272"/>
      <c r="O750" s="272"/>
      <c r="P750" s="272"/>
      <c r="Q750" s="272"/>
      <c r="R750" s="272"/>
      <c r="S750" s="272"/>
      <c r="T750" s="272"/>
      <c r="U750" s="272"/>
      <c r="V750" s="272"/>
      <c r="W750" s="272"/>
      <c r="X750" s="272"/>
      <c r="Y750" s="272"/>
      <c r="Z750" s="272"/>
    </row>
    <row r="751" spans="1:26" ht="15.75" customHeight="1">
      <c r="A751" s="50"/>
      <c r="B751" s="50"/>
      <c r="C751" s="50"/>
      <c r="D751" s="50"/>
      <c r="E751" s="50"/>
      <c r="F751" s="50"/>
      <c r="G751" s="50"/>
      <c r="H751" s="50"/>
      <c r="I751" s="50"/>
      <c r="J751" s="50"/>
      <c r="K751" s="36"/>
      <c r="L751" s="272"/>
      <c r="M751" s="272"/>
      <c r="N751" s="272"/>
      <c r="O751" s="272"/>
      <c r="P751" s="272"/>
      <c r="Q751" s="272"/>
      <c r="R751" s="272"/>
      <c r="S751" s="272"/>
      <c r="T751" s="272"/>
      <c r="U751" s="272"/>
      <c r="V751" s="272"/>
      <c r="W751" s="272"/>
      <c r="X751" s="272"/>
      <c r="Y751" s="272"/>
      <c r="Z751" s="272"/>
    </row>
    <row r="752" spans="1:26" ht="15.75" customHeight="1">
      <c r="A752" s="50"/>
      <c r="B752" s="50"/>
      <c r="C752" s="50"/>
      <c r="D752" s="50"/>
      <c r="E752" s="50"/>
      <c r="F752" s="50"/>
      <c r="G752" s="50"/>
      <c r="H752" s="50"/>
      <c r="I752" s="50"/>
      <c r="J752" s="50"/>
      <c r="K752" s="36"/>
      <c r="L752" s="272"/>
      <c r="M752" s="272"/>
      <c r="N752" s="272"/>
      <c r="O752" s="272"/>
      <c r="P752" s="272"/>
      <c r="Q752" s="272"/>
      <c r="R752" s="272"/>
      <c r="S752" s="272"/>
      <c r="T752" s="272"/>
      <c r="U752" s="272"/>
      <c r="V752" s="272"/>
      <c r="W752" s="272"/>
      <c r="X752" s="272"/>
      <c r="Y752" s="272"/>
      <c r="Z752" s="272"/>
    </row>
    <row r="753" spans="1:26" ht="15.75" customHeight="1">
      <c r="A753" s="50"/>
      <c r="B753" s="50"/>
      <c r="C753" s="50"/>
      <c r="D753" s="50"/>
      <c r="E753" s="50"/>
      <c r="F753" s="50"/>
      <c r="G753" s="50"/>
      <c r="H753" s="50"/>
      <c r="I753" s="50"/>
      <c r="J753" s="50"/>
      <c r="K753" s="36"/>
      <c r="L753" s="272"/>
      <c r="M753" s="272"/>
      <c r="N753" s="272"/>
      <c r="O753" s="272"/>
      <c r="P753" s="272"/>
      <c r="Q753" s="272"/>
      <c r="R753" s="272"/>
      <c r="S753" s="272"/>
      <c r="T753" s="272"/>
      <c r="U753" s="272"/>
      <c r="V753" s="272"/>
      <c r="W753" s="272"/>
      <c r="X753" s="272"/>
      <c r="Y753" s="272"/>
      <c r="Z753" s="272"/>
    </row>
    <row r="754" spans="1:26" ht="15.75" customHeight="1">
      <c r="A754" s="50"/>
      <c r="B754" s="50"/>
      <c r="C754" s="50"/>
      <c r="D754" s="50"/>
      <c r="E754" s="50"/>
      <c r="F754" s="50"/>
      <c r="G754" s="50"/>
      <c r="H754" s="50"/>
      <c r="I754" s="50"/>
      <c r="J754" s="50"/>
      <c r="K754" s="36"/>
      <c r="L754" s="272"/>
      <c r="M754" s="272"/>
      <c r="N754" s="272"/>
      <c r="O754" s="272"/>
      <c r="P754" s="272"/>
      <c r="Q754" s="272"/>
      <c r="R754" s="272"/>
      <c r="S754" s="272"/>
      <c r="T754" s="272"/>
      <c r="U754" s="272"/>
      <c r="V754" s="272"/>
      <c r="W754" s="272"/>
      <c r="X754" s="272"/>
      <c r="Y754" s="272"/>
      <c r="Z754" s="272"/>
    </row>
    <row r="755" spans="1:26" ht="15.75" customHeight="1">
      <c r="A755" s="50"/>
      <c r="B755" s="50"/>
      <c r="C755" s="50"/>
      <c r="D755" s="50"/>
      <c r="E755" s="50"/>
      <c r="F755" s="50"/>
      <c r="G755" s="50"/>
      <c r="H755" s="50"/>
      <c r="I755" s="50"/>
      <c r="J755" s="50"/>
      <c r="K755" s="36"/>
      <c r="L755" s="272"/>
      <c r="M755" s="272"/>
      <c r="N755" s="272"/>
      <c r="O755" s="272"/>
      <c r="P755" s="272"/>
      <c r="Q755" s="272"/>
      <c r="R755" s="272"/>
      <c r="S755" s="272"/>
      <c r="T755" s="272"/>
      <c r="U755" s="272"/>
      <c r="V755" s="272"/>
      <c r="W755" s="272"/>
      <c r="X755" s="272"/>
      <c r="Y755" s="272"/>
      <c r="Z755" s="272"/>
    </row>
    <row r="756" spans="1:26" ht="15.75" customHeight="1">
      <c r="A756" s="50"/>
      <c r="B756" s="50"/>
      <c r="C756" s="50"/>
      <c r="D756" s="50"/>
      <c r="E756" s="50"/>
      <c r="F756" s="50"/>
      <c r="G756" s="50"/>
      <c r="H756" s="50"/>
      <c r="I756" s="50"/>
      <c r="J756" s="50"/>
      <c r="K756" s="36"/>
      <c r="L756" s="272"/>
      <c r="M756" s="272"/>
      <c r="N756" s="272"/>
      <c r="O756" s="272"/>
      <c r="P756" s="272"/>
      <c r="Q756" s="272"/>
      <c r="R756" s="272"/>
      <c r="S756" s="272"/>
      <c r="T756" s="272"/>
      <c r="U756" s="272"/>
      <c r="V756" s="272"/>
      <c r="W756" s="272"/>
      <c r="X756" s="272"/>
      <c r="Y756" s="272"/>
      <c r="Z756" s="272"/>
    </row>
    <row r="757" spans="1:26" ht="15.75" customHeight="1">
      <c r="A757" s="50"/>
      <c r="B757" s="50"/>
      <c r="C757" s="50"/>
      <c r="D757" s="50"/>
      <c r="E757" s="50"/>
      <c r="F757" s="50"/>
      <c r="G757" s="50"/>
      <c r="H757" s="50"/>
      <c r="I757" s="50"/>
      <c r="J757" s="50"/>
      <c r="K757" s="36"/>
      <c r="L757" s="272"/>
      <c r="M757" s="272"/>
      <c r="N757" s="272"/>
      <c r="O757" s="272"/>
      <c r="P757" s="272"/>
      <c r="Q757" s="272"/>
      <c r="R757" s="272"/>
      <c r="S757" s="272"/>
      <c r="T757" s="272"/>
      <c r="U757" s="272"/>
      <c r="V757" s="272"/>
      <c r="W757" s="272"/>
      <c r="X757" s="272"/>
      <c r="Y757" s="272"/>
      <c r="Z757" s="272"/>
    </row>
    <row r="758" spans="1:26" ht="15.75" customHeight="1">
      <c r="A758" s="50"/>
      <c r="B758" s="50"/>
      <c r="C758" s="50"/>
      <c r="D758" s="50"/>
      <c r="E758" s="50"/>
      <c r="F758" s="50"/>
      <c r="G758" s="50"/>
      <c r="H758" s="50"/>
      <c r="I758" s="50"/>
      <c r="J758" s="50"/>
      <c r="K758" s="36"/>
      <c r="L758" s="272"/>
      <c r="M758" s="272"/>
      <c r="N758" s="272"/>
      <c r="O758" s="272"/>
      <c r="P758" s="272"/>
      <c r="Q758" s="272"/>
      <c r="R758" s="272"/>
      <c r="S758" s="272"/>
      <c r="T758" s="272"/>
      <c r="U758" s="272"/>
      <c r="V758" s="272"/>
      <c r="W758" s="272"/>
      <c r="X758" s="272"/>
      <c r="Y758" s="272"/>
      <c r="Z758" s="272"/>
    </row>
    <row r="759" spans="1:26" ht="15.75" customHeight="1">
      <c r="A759" s="50"/>
      <c r="B759" s="50"/>
      <c r="C759" s="50"/>
      <c r="D759" s="50"/>
      <c r="E759" s="50"/>
      <c r="F759" s="50"/>
      <c r="G759" s="50"/>
      <c r="H759" s="50"/>
      <c r="I759" s="50"/>
      <c r="J759" s="50"/>
      <c r="K759" s="36"/>
      <c r="L759" s="272"/>
      <c r="M759" s="272"/>
      <c r="N759" s="272"/>
      <c r="O759" s="272"/>
      <c r="P759" s="272"/>
      <c r="Q759" s="272"/>
      <c r="R759" s="272"/>
      <c r="S759" s="272"/>
      <c r="T759" s="272"/>
      <c r="U759" s="272"/>
      <c r="V759" s="272"/>
      <c r="W759" s="272"/>
      <c r="X759" s="272"/>
      <c r="Y759" s="272"/>
      <c r="Z759" s="272"/>
    </row>
    <row r="760" spans="1:26" ht="15.75" customHeight="1">
      <c r="A760" s="50"/>
      <c r="B760" s="50"/>
      <c r="C760" s="50"/>
      <c r="D760" s="50"/>
      <c r="E760" s="50"/>
      <c r="F760" s="50"/>
      <c r="G760" s="50"/>
      <c r="H760" s="50"/>
      <c r="I760" s="50"/>
      <c r="J760" s="50"/>
      <c r="K760" s="36"/>
      <c r="L760" s="272"/>
      <c r="M760" s="272"/>
      <c r="N760" s="272"/>
      <c r="O760" s="272"/>
      <c r="P760" s="272"/>
      <c r="Q760" s="272"/>
      <c r="R760" s="272"/>
      <c r="S760" s="272"/>
      <c r="T760" s="272"/>
      <c r="U760" s="272"/>
      <c r="V760" s="272"/>
      <c r="W760" s="272"/>
      <c r="X760" s="272"/>
      <c r="Y760" s="272"/>
      <c r="Z760" s="272"/>
    </row>
    <row r="761" spans="1:26" ht="15.75" customHeight="1">
      <c r="A761" s="50"/>
      <c r="B761" s="50"/>
      <c r="C761" s="50"/>
      <c r="D761" s="50"/>
      <c r="E761" s="50"/>
      <c r="F761" s="50"/>
      <c r="G761" s="50"/>
      <c r="H761" s="50"/>
      <c r="I761" s="50"/>
      <c r="J761" s="50"/>
      <c r="K761" s="36"/>
      <c r="L761" s="272"/>
      <c r="M761" s="272"/>
      <c r="N761" s="272"/>
      <c r="O761" s="272"/>
      <c r="P761" s="272"/>
      <c r="Q761" s="272"/>
      <c r="R761" s="272"/>
      <c r="S761" s="272"/>
      <c r="T761" s="272"/>
      <c r="U761" s="272"/>
      <c r="V761" s="272"/>
      <c r="W761" s="272"/>
      <c r="X761" s="272"/>
      <c r="Y761" s="272"/>
      <c r="Z761" s="272"/>
    </row>
    <row r="762" spans="1:26" ht="15.75" customHeight="1">
      <c r="A762" s="50"/>
      <c r="B762" s="50"/>
      <c r="C762" s="50"/>
      <c r="D762" s="50"/>
      <c r="E762" s="50"/>
      <c r="F762" s="50"/>
      <c r="G762" s="50"/>
      <c r="H762" s="50"/>
      <c r="I762" s="50"/>
      <c r="J762" s="50"/>
      <c r="K762" s="36"/>
      <c r="L762" s="272"/>
      <c r="M762" s="272"/>
      <c r="N762" s="272"/>
      <c r="O762" s="272"/>
      <c r="P762" s="272"/>
      <c r="Q762" s="272"/>
      <c r="R762" s="272"/>
      <c r="S762" s="272"/>
      <c r="T762" s="272"/>
      <c r="U762" s="272"/>
      <c r="V762" s="272"/>
      <c r="W762" s="272"/>
      <c r="X762" s="272"/>
      <c r="Y762" s="272"/>
      <c r="Z762" s="272"/>
    </row>
    <row r="763" spans="1:26" ht="15.75" customHeight="1">
      <c r="A763" s="50"/>
      <c r="B763" s="50"/>
      <c r="C763" s="50"/>
      <c r="D763" s="50"/>
      <c r="E763" s="50"/>
      <c r="F763" s="50"/>
      <c r="G763" s="50"/>
      <c r="H763" s="50"/>
      <c r="I763" s="50"/>
      <c r="J763" s="50"/>
      <c r="K763" s="36"/>
      <c r="L763" s="272"/>
      <c r="M763" s="272"/>
      <c r="N763" s="272"/>
      <c r="O763" s="272"/>
      <c r="P763" s="272"/>
      <c r="Q763" s="272"/>
      <c r="R763" s="272"/>
      <c r="S763" s="272"/>
      <c r="T763" s="272"/>
      <c r="U763" s="272"/>
      <c r="V763" s="272"/>
      <c r="W763" s="272"/>
      <c r="X763" s="272"/>
      <c r="Y763" s="272"/>
      <c r="Z763" s="272"/>
    </row>
    <row r="764" spans="1:26" ht="15.75" customHeight="1">
      <c r="A764" s="50"/>
      <c r="B764" s="50"/>
      <c r="C764" s="50"/>
      <c r="D764" s="50"/>
      <c r="E764" s="50"/>
      <c r="F764" s="50"/>
      <c r="G764" s="50"/>
      <c r="H764" s="50"/>
      <c r="I764" s="50"/>
      <c r="J764" s="50"/>
      <c r="K764" s="36"/>
      <c r="L764" s="272"/>
      <c r="M764" s="272"/>
      <c r="N764" s="272"/>
      <c r="O764" s="272"/>
      <c r="P764" s="272"/>
      <c r="Q764" s="272"/>
      <c r="R764" s="272"/>
      <c r="S764" s="272"/>
      <c r="T764" s="272"/>
      <c r="U764" s="272"/>
      <c r="V764" s="272"/>
      <c r="W764" s="272"/>
      <c r="X764" s="272"/>
      <c r="Y764" s="272"/>
      <c r="Z764" s="272"/>
    </row>
    <row r="765" spans="1:26" ht="15.75" customHeight="1">
      <c r="A765" s="50"/>
      <c r="B765" s="50"/>
      <c r="C765" s="50"/>
      <c r="D765" s="50"/>
      <c r="E765" s="50"/>
      <c r="F765" s="50"/>
      <c r="G765" s="50"/>
      <c r="H765" s="50"/>
      <c r="I765" s="50"/>
      <c r="J765" s="50"/>
      <c r="K765" s="36"/>
      <c r="L765" s="272"/>
      <c r="M765" s="272"/>
      <c r="N765" s="272"/>
      <c r="O765" s="272"/>
      <c r="P765" s="272"/>
      <c r="Q765" s="272"/>
      <c r="R765" s="272"/>
      <c r="S765" s="272"/>
      <c r="T765" s="272"/>
      <c r="U765" s="272"/>
      <c r="V765" s="272"/>
      <c r="W765" s="272"/>
      <c r="X765" s="272"/>
      <c r="Y765" s="272"/>
      <c r="Z765" s="272"/>
    </row>
    <row r="766" spans="1:26" ht="15.75" customHeight="1">
      <c r="A766" s="50"/>
      <c r="B766" s="50"/>
      <c r="C766" s="50"/>
      <c r="D766" s="50"/>
      <c r="E766" s="50"/>
      <c r="F766" s="50"/>
      <c r="G766" s="50"/>
      <c r="H766" s="50"/>
      <c r="I766" s="50"/>
      <c r="J766" s="50"/>
      <c r="K766" s="36"/>
      <c r="L766" s="272"/>
      <c r="M766" s="272"/>
      <c r="N766" s="272"/>
      <c r="O766" s="272"/>
      <c r="P766" s="272"/>
      <c r="Q766" s="272"/>
      <c r="R766" s="272"/>
      <c r="S766" s="272"/>
      <c r="T766" s="272"/>
      <c r="U766" s="272"/>
      <c r="V766" s="272"/>
      <c r="W766" s="272"/>
      <c r="X766" s="272"/>
      <c r="Y766" s="272"/>
      <c r="Z766" s="272"/>
    </row>
    <row r="767" spans="1:26" ht="15.75" customHeight="1">
      <c r="A767" s="50"/>
      <c r="B767" s="50"/>
      <c r="C767" s="50"/>
      <c r="D767" s="50"/>
      <c r="E767" s="50"/>
      <c r="F767" s="50"/>
      <c r="G767" s="50"/>
      <c r="H767" s="50"/>
      <c r="I767" s="50"/>
      <c r="J767" s="50"/>
      <c r="K767" s="36"/>
      <c r="L767" s="272"/>
      <c r="M767" s="272"/>
      <c r="N767" s="272"/>
      <c r="O767" s="272"/>
      <c r="P767" s="272"/>
      <c r="Q767" s="272"/>
      <c r="R767" s="272"/>
      <c r="S767" s="272"/>
      <c r="T767" s="272"/>
      <c r="U767" s="272"/>
      <c r="V767" s="272"/>
      <c r="W767" s="272"/>
      <c r="X767" s="272"/>
      <c r="Y767" s="272"/>
      <c r="Z767" s="272"/>
    </row>
    <row r="768" spans="1:26" ht="15.75" customHeight="1">
      <c r="A768" s="50"/>
      <c r="B768" s="50"/>
      <c r="C768" s="50"/>
      <c r="D768" s="50"/>
      <c r="E768" s="50"/>
      <c r="F768" s="50"/>
      <c r="G768" s="50"/>
      <c r="H768" s="50"/>
      <c r="I768" s="50"/>
      <c r="J768" s="50"/>
      <c r="K768" s="36"/>
      <c r="L768" s="272"/>
      <c r="M768" s="272"/>
      <c r="N768" s="272"/>
      <c r="O768" s="272"/>
      <c r="P768" s="272"/>
      <c r="Q768" s="272"/>
      <c r="R768" s="272"/>
      <c r="S768" s="272"/>
      <c r="T768" s="272"/>
      <c r="U768" s="272"/>
      <c r="V768" s="272"/>
      <c r="W768" s="272"/>
      <c r="X768" s="272"/>
      <c r="Y768" s="272"/>
      <c r="Z768" s="272"/>
    </row>
    <row r="769" spans="1:26" ht="15.75" customHeight="1">
      <c r="A769" s="50"/>
      <c r="B769" s="50"/>
      <c r="C769" s="50"/>
      <c r="D769" s="50"/>
      <c r="E769" s="50"/>
      <c r="F769" s="50"/>
      <c r="G769" s="50"/>
      <c r="H769" s="50"/>
      <c r="I769" s="50"/>
      <c r="J769" s="50"/>
      <c r="K769" s="36"/>
      <c r="L769" s="272"/>
      <c r="M769" s="272"/>
      <c r="N769" s="272"/>
      <c r="O769" s="272"/>
      <c r="P769" s="272"/>
      <c r="Q769" s="272"/>
      <c r="R769" s="272"/>
      <c r="S769" s="272"/>
      <c r="T769" s="272"/>
      <c r="U769" s="272"/>
      <c r="V769" s="272"/>
      <c r="W769" s="272"/>
      <c r="X769" s="272"/>
      <c r="Y769" s="272"/>
      <c r="Z769" s="272"/>
    </row>
    <row r="770" spans="1:26" ht="15.75" customHeight="1">
      <c r="A770" s="50"/>
      <c r="B770" s="50"/>
      <c r="C770" s="50"/>
      <c r="D770" s="50"/>
      <c r="E770" s="50"/>
      <c r="F770" s="50"/>
      <c r="G770" s="50"/>
      <c r="H770" s="50"/>
      <c r="I770" s="50"/>
      <c r="J770" s="50"/>
      <c r="K770" s="36"/>
      <c r="L770" s="272"/>
      <c r="M770" s="272"/>
      <c r="N770" s="272"/>
      <c r="O770" s="272"/>
      <c r="P770" s="272"/>
      <c r="Q770" s="272"/>
      <c r="R770" s="272"/>
      <c r="S770" s="272"/>
      <c r="T770" s="272"/>
      <c r="U770" s="272"/>
      <c r="V770" s="272"/>
      <c r="W770" s="272"/>
      <c r="X770" s="272"/>
      <c r="Y770" s="272"/>
      <c r="Z770" s="272"/>
    </row>
    <row r="771" spans="1:26" ht="15.75" customHeight="1">
      <c r="A771" s="50"/>
      <c r="B771" s="50"/>
      <c r="C771" s="50"/>
      <c r="D771" s="50"/>
      <c r="E771" s="50"/>
      <c r="F771" s="50"/>
      <c r="G771" s="50"/>
      <c r="H771" s="50"/>
      <c r="I771" s="50"/>
      <c r="J771" s="50"/>
      <c r="K771" s="36"/>
      <c r="L771" s="272"/>
      <c r="M771" s="272"/>
      <c r="N771" s="272"/>
      <c r="O771" s="272"/>
      <c r="P771" s="272"/>
      <c r="Q771" s="272"/>
      <c r="R771" s="272"/>
      <c r="S771" s="272"/>
      <c r="T771" s="272"/>
      <c r="U771" s="272"/>
      <c r="V771" s="272"/>
      <c r="W771" s="272"/>
      <c r="X771" s="272"/>
      <c r="Y771" s="272"/>
      <c r="Z771" s="272"/>
    </row>
    <row r="772" spans="1:26" ht="15.75" customHeight="1">
      <c r="A772" s="50"/>
      <c r="B772" s="50"/>
      <c r="C772" s="50"/>
      <c r="D772" s="50"/>
      <c r="E772" s="50"/>
      <c r="F772" s="50"/>
      <c r="G772" s="50"/>
      <c r="H772" s="50"/>
      <c r="I772" s="50"/>
      <c r="J772" s="50"/>
      <c r="K772" s="36"/>
      <c r="L772" s="272"/>
      <c r="M772" s="272"/>
      <c r="N772" s="272"/>
      <c r="O772" s="272"/>
      <c r="P772" s="272"/>
      <c r="Q772" s="272"/>
      <c r="R772" s="272"/>
      <c r="S772" s="272"/>
      <c r="T772" s="272"/>
      <c r="U772" s="272"/>
      <c r="V772" s="272"/>
      <c r="W772" s="272"/>
      <c r="X772" s="272"/>
      <c r="Y772" s="272"/>
      <c r="Z772" s="272"/>
    </row>
    <row r="773" spans="1:26" ht="15.75" customHeight="1">
      <c r="A773" s="50"/>
      <c r="B773" s="50"/>
      <c r="C773" s="50"/>
      <c r="D773" s="50"/>
      <c r="E773" s="50"/>
      <c r="F773" s="50"/>
      <c r="G773" s="50"/>
      <c r="H773" s="50"/>
      <c r="I773" s="50"/>
      <c r="J773" s="50"/>
      <c r="K773" s="36"/>
      <c r="L773" s="272"/>
      <c r="M773" s="272"/>
      <c r="N773" s="272"/>
      <c r="O773" s="272"/>
      <c r="P773" s="272"/>
      <c r="Q773" s="272"/>
      <c r="R773" s="272"/>
      <c r="S773" s="272"/>
      <c r="T773" s="272"/>
      <c r="U773" s="272"/>
      <c r="V773" s="272"/>
      <c r="W773" s="272"/>
      <c r="X773" s="272"/>
      <c r="Y773" s="272"/>
      <c r="Z773" s="272"/>
    </row>
    <row r="774" spans="1:26" ht="15.75" customHeight="1">
      <c r="A774" s="50"/>
      <c r="B774" s="50"/>
      <c r="C774" s="50"/>
      <c r="D774" s="50"/>
      <c r="E774" s="50"/>
      <c r="F774" s="50"/>
      <c r="G774" s="50"/>
      <c r="H774" s="50"/>
      <c r="I774" s="50"/>
      <c r="J774" s="50"/>
      <c r="K774" s="36"/>
      <c r="L774" s="272"/>
      <c r="M774" s="272"/>
      <c r="N774" s="272"/>
      <c r="O774" s="272"/>
      <c r="P774" s="272"/>
      <c r="Q774" s="272"/>
      <c r="R774" s="272"/>
      <c r="S774" s="272"/>
      <c r="T774" s="272"/>
      <c r="U774" s="272"/>
      <c r="V774" s="272"/>
      <c r="W774" s="272"/>
      <c r="X774" s="272"/>
      <c r="Y774" s="272"/>
      <c r="Z774" s="272"/>
    </row>
    <row r="775" spans="1:26" ht="15.75" customHeight="1">
      <c r="A775" s="50"/>
      <c r="B775" s="50"/>
      <c r="C775" s="50"/>
      <c r="D775" s="50"/>
      <c r="E775" s="50"/>
      <c r="F775" s="50"/>
      <c r="G775" s="50"/>
      <c r="H775" s="50"/>
      <c r="I775" s="50"/>
      <c r="J775" s="50"/>
      <c r="K775" s="36"/>
      <c r="L775" s="272"/>
      <c r="M775" s="272"/>
      <c r="N775" s="272"/>
      <c r="O775" s="272"/>
      <c r="P775" s="272"/>
      <c r="Q775" s="272"/>
      <c r="R775" s="272"/>
      <c r="S775" s="272"/>
      <c r="T775" s="272"/>
      <c r="U775" s="272"/>
      <c r="V775" s="272"/>
      <c r="W775" s="272"/>
      <c r="X775" s="272"/>
      <c r="Y775" s="272"/>
      <c r="Z775" s="272"/>
    </row>
    <row r="776" spans="1:26" ht="15.75" customHeight="1">
      <c r="A776" s="50"/>
      <c r="B776" s="50"/>
      <c r="C776" s="50"/>
      <c r="D776" s="50"/>
      <c r="E776" s="50"/>
      <c r="F776" s="50"/>
      <c r="G776" s="50"/>
      <c r="H776" s="50"/>
      <c r="I776" s="50"/>
      <c r="J776" s="50"/>
      <c r="K776" s="36"/>
      <c r="L776" s="272"/>
      <c r="M776" s="272"/>
      <c r="N776" s="272"/>
      <c r="O776" s="272"/>
      <c r="P776" s="272"/>
      <c r="Q776" s="272"/>
      <c r="R776" s="272"/>
      <c r="S776" s="272"/>
      <c r="T776" s="272"/>
      <c r="U776" s="272"/>
      <c r="V776" s="272"/>
      <c r="W776" s="272"/>
      <c r="X776" s="272"/>
      <c r="Y776" s="272"/>
      <c r="Z776" s="272"/>
    </row>
    <row r="777" spans="1:26" ht="15.75" customHeight="1">
      <c r="A777" s="50"/>
      <c r="B777" s="50"/>
      <c r="C777" s="50"/>
      <c r="D777" s="50"/>
      <c r="E777" s="50"/>
      <c r="F777" s="50"/>
      <c r="G777" s="50"/>
      <c r="H777" s="50"/>
      <c r="I777" s="50"/>
      <c r="J777" s="50"/>
      <c r="K777" s="36"/>
      <c r="L777" s="272"/>
      <c r="M777" s="272"/>
      <c r="N777" s="272"/>
      <c r="O777" s="272"/>
      <c r="P777" s="272"/>
      <c r="Q777" s="272"/>
      <c r="R777" s="272"/>
      <c r="S777" s="272"/>
      <c r="T777" s="272"/>
      <c r="U777" s="272"/>
      <c r="V777" s="272"/>
      <c r="W777" s="272"/>
      <c r="X777" s="272"/>
      <c r="Y777" s="272"/>
      <c r="Z777" s="272"/>
    </row>
    <row r="778" spans="1:26" ht="15.75" customHeight="1">
      <c r="A778" s="50"/>
      <c r="B778" s="50"/>
      <c r="C778" s="50"/>
      <c r="D778" s="50"/>
      <c r="E778" s="50"/>
      <c r="F778" s="50"/>
      <c r="G778" s="50"/>
      <c r="H778" s="50"/>
      <c r="I778" s="50"/>
      <c r="J778" s="50"/>
      <c r="K778" s="36"/>
      <c r="L778" s="272"/>
      <c r="M778" s="272"/>
      <c r="N778" s="272"/>
      <c r="O778" s="272"/>
      <c r="P778" s="272"/>
      <c r="Q778" s="272"/>
      <c r="R778" s="272"/>
      <c r="S778" s="272"/>
      <c r="T778" s="272"/>
      <c r="U778" s="272"/>
      <c r="V778" s="272"/>
      <c r="W778" s="272"/>
      <c r="X778" s="272"/>
      <c r="Y778" s="272"/>
      <c r="Z778" s="272"/>
    </row>
    <row r="779" spans="1:26" ht="15.75" customHeight="1">
      <c r="A779" s="50"/>
      <c r="B779" s="50"/>
      <c r="C779" s="50"/>
      <c r="D779" s="50"/>
      <c r="E779" s="50"/>
      <c r="F779" s="50"/>
      <c r="G779" s="50"/>
      <c r="H779" s="50"/>
      <c r="I779" s="50"/>
      <c r="J779" s="50"/>
      <c r="K779" s="36"/>
      <c r="L779" s="272"/>
      <c r="M779" s="272"/>
      <c r="N779" s="272"/>
      <c r="O779" s="272"/>
      <c r="P779" s="272"/>
      <c r="Q779" s="272"/>
      <c r="R779" s="272"/>
      <c r="S779" s="272"/>
      <c r="T779" s="272"/>
      <c r="U779" s="272"/>
      <c r="V779" s="272"/>
      <c r="W779" s="272"/>
      <c r="X779" s="272"/>
      <c r="Y779" s="272"/>
      <c r="Z779" s="272"/>
    </row>
    <row r="780" spans="1:26" ht="15.75" customHeight="1">
      <c r="A780" s="50"/>
      <c r="B780" s="50"/>
      <c r="C780" s="50"/>
      <c r="D780" s="50"/>
      <c r="E780" s="50"/>
      <c r="F780" s="50"/>
      <c r="G780" s="50"/>
      <c r="H780" s="50"/>
      <c r="I780" s="50"/>
      <c r="J780" s="50"/>
      <c r="K780" s="36"/>
      <c r="L780" s="272"/>
      <c r="M780" s="272"/>
      <c r="N780" s="272"/>
      <c r="O780" s="272"/>
      <c r="P780" s="272"/>
      <c r="Q780" s="272"/>
      <c r="R780" s="272"/>
      <c r="S780" s="272"/>
      <c r="T780" s="272"/>
      <c r="U780" s="272"/>
      <c r="V780" s="272"/>
      <c r="W780" s="272"/>
      <c r="X780" s="272"/>
      <c r="Y780" s="272"/>
      <c r="Z780" s="272"/>
    </row>
    <row r="781" spans="1:26" ht="15.75" customHeight="1">
      <c r="A781" s="50"/>
      <c r="B781" s="50"/>
      <c r="C781" s="50"/>
      <c r="D781" s="50"/>
      <c r="E781" s="50"/>
      <c r="F781" s="50"/>
      <c r="G781" s="50"/>
      <c r="H781" s="50"/>
      <c r="I781" s="50"/>
      <c r="J781" s="50"/>
      <c r="K781" s="36"/>
      <c r="L781" s="272"/>
      <c r="M781" s="272"/>
      <c r="N781" s="272"/>
      <c r="O781" s="272"/>
      <c r="P781" s="272"/>
      <c r="Q781" s="272"/>
      <c r="R781" s="272"/>
      <c r="S781" s="272"/>
      <c r="T781" s="272"/>
      <c r="U781" s="272"/>
      <c r="V781" s="272"/>
      <c r="W781" s="272"/>
      <c r="X781" s="272"/>
      <c r="Y781" s="272"/>
      <c r="Z781" s="272"/>
    </row>
    <row r="782" spans="1:26" ht="15.75" customHeight="1">
      <c r="A782" s="50"/>
      <c r="B782" s="50"/>
      <c r="C782" s="50"/>
      <c r="D782" s="50"/>
      <c r="E782" s="50"/>
      <c r="F782" s="50"/>
      <c r="G782" s="50"/>
      <c r="H782" s="50"/>
      <c r="I782" s="50"/>
      <c r="J782" s="50"/>
      <c r="K782" s="36"/>
      <c r="L782" s="272"/>
      <c r="M782" s="272"/>
      <c r="N782" s="272"/>
      <c r="O782" s="272"/>
      <c r="P782" s="272"/>
      <c r="Q782" s="272"/>
      <c r="R782" s="272"/>
      <c r="S782" s="272"/>
      <c r="T782" s="272"/>
      <c r="U782" s="272"/>
      <c r="V782" s="272"/>
      <c r="W782" s="272"/>
      <c r="X782" s="272"/>
      <c r="Y782" s="272"/>
      <c r="Z782" s="272"/>
    </row>
    <row r="783" spans="1:26" ht="15.75" customHeight="1">
      <c r="A783" s="50"/>
      <c r="B783" s="50"/>
      <c r="C783" s="50"/>
      <c r="D783" s="50"/>
      <c r="E783" s="50"/>
      <c r="F783" s="50"/>
      <c r="G783" s="50"/>
      <c r="H783" s="50"/>
      <c r="I783" s="50"/>
      <c r="J783" s="50"/>
      <c r="K783" s="36"/>
      <c r="L783" s="272"/>
      <c r="M783" s="272"/>
      <c r="N783" s="272"/>
      <c r="O783" s="272"/>
      <c r="P783" s="272"/>
      <c r="Q783" s="272"/>
      <c r="R783" s="272"/>
      <c r="S783" s="272"/>
      <c r="T783" s="272"/>
      <c r="U783" s="272"/>
      <c r="V783" s="272"/>
      <c r="W783" s="272"/>
      <c r="X783" s="272"/>
      <c r="Y783" s="272"/>
      <c r="Z783" s="272"/>
    </row>
    <row r="784" spans="1:26" ht="15.75" customHeight="1">
      <c r="A784" s="50"/>
      <c r="B784" s="50"/>
      <c r="C784" s="50"/>
      <c r="D784" s="50"/>
      <c r="E784" s="50"/>
      <c r="F784" s="50"/>
      <c r="G784" s="50"/>
      <c r="H784" s="50"/>
      <c r="I784" s="50"/>
      <c r="J784" s="50"/>
      <c r="K784" s="36"/>
      <c r="L784" s="272"/>
      <c r="M784" s="272"/>
      <c r="N784" s="272"/>
      <c r="O784" s="272"/>
      <c r="P784" s="272"/>
      <c r="Q784" s="272"/>
      <c r="R784" s="272"/>
      <c r="S784" s="272"/>
      <c r="T784" s="272"/>
      <c r="U784" s="272"/>
      <c r="V784" s="272"/>
      <c r="W784" s="272"/>
      <c r="X784" s="272"/>
      <c r="Y784" s="272"/>
      <c r="Z784" s="272"/>
    </row>
    <row r="785" spans="1:26" ht="15.75" customHeight="1">
      <c r="A785" s="50"/>
      <c r="B785" s="50"/>
      <c r="C785" s="50"/>
      <c r="D785" s="50"/>
      <c r="E785" s="50"/>
      <c r="F785" s="50"/>
      <c r="G785" s="50"/>
      <c r="H785" s="50"/>
      <c r="I785" s="50"/>
      <c r="J785" s="50"/>
      <c r="K785" s="36"/>
      <c r="L785" s="272"/>
      <c r="M785" s="272"/>
      <c r="N785" s="272"/>
      <c r="O785" s="272"/>
      <c r="P785" s="272"/>
      <c r="Q785" s="272"/>
      <c r="R785" s="272"/>
      <c r="S785" s="272"/>
      <c r="T785" s="272"/>
      <c r="U785" s="272"/>
      <c r="V785" s="272"/>
      <c r="W785" s="272"/>
      <c r="X785" s="272"/>
      <c r="Y785" s="272"/>
      <c r="Z785" s="272"/>
    </row>
    <row r="786" spans="1:26" ht="15.75" customHeight="1">
      <c r="A786" s="50"/>
      <c r="B786" s="50"/>
      <c r="C786" s="50"/>
      <c r="D786" s="50"/>
      <c r="E786" s="50"/>
      <c r="F786" s="50"/>
      <c r="G786" s="50"/>
      <c r="H786" s="50"/>
      <c r="I786" s="50"/>
      <c r="J786" s="50"/>
      <c r="K786" s="36"/>
      <c r="L786" s="272"/>
      <c r="M786" s="272"/>
      <c r="N786" s="272"/>
      <c r="O786" s="272"/>
      <c r="P786" s="272"/>
      <c r="Q786" s="272"/>
      <c r="R786" s="272"/>
      <c r="S786" s="272"/>
      <c r="T786" s="272"/>
      <c r="U786" s="272"/>
      <c r="V786" s="272"/>
      <c r="W786" s="272"/>
      <c r="X786" s="272"/>
      <c r="Y786" s="272"/>
      <c r="Z786" s="272"/>
    </row>
    <row r="787" spans="1:26" ht="15.75" customHeight="1">
      <c r="A787" s="50"/>
      <c r="B787" s="50"/>
      <c r="C787" s="50"/>
      <c r="D787" s="50"/>
      <c r="E787" s="50"/>
      <c r="F787" s="50"/>
      <c r="G787" s="50"/>
      <c r="H787" s="50"/>
      <c r="I787" s="50"/>
      <c r="J787" s="50"/>
      <c r="K787" s="36"/>
      <c r="L787" s="272"/>
      <c r="M787" s="272"/>
      <c r="N787" s="272"/>
      <c r="O787" s="272"/>
      <c r="P787" s="272"/>
      <c r="Q787" s="272"/>
      <c r="R787" s="272"/>
      <c r="S787" s="272"/>
      <c r="T787" s="272"/>
      <c r="U787" s="272"/>
      <c r="V787" s="272"/>
      <c r="W787" s="272"/>
      <c r="X787" s="272"/>
      <c r="Y787" s="272"/>
      <c r="Z787" s="272"/>
    </row>
    <row r="788" spans="1:26" ht="15.75" customHeight="1">
      <c r="A788" s="50"/>
      <c r="B788" s="50"/>
      <c r="C788" s="50"/>
      <c r="D788" s="50"/>
      <c r="E788" s="50"/>
      <c r="F788" s="50"/>
      <c r="G788" s="50"/>
      <c r="H788" s="50"/>
      <c r="I788" s="50"/>
      <c r="J788" s="50"/>
      <c r="K788" s="36"/>
      <c r="L788" s="272"/>
      <c r="M788" s="272"/>
      <c r="N788" s="272"/>
      <c r="O788" s="272"/>
      <c r="P788" s="272"/>
      <c r="Q788" s="272"/>
      <c r="R788" s="272"/>
      <c r="S788" s="272"/>
      <c r="T788" s="272"/>
      <c r="U788" s="272"/>
      <c r="V788" s="272"/>
      <c r="W788" s="272"/>
      <c r="X788" s="272"/>
      <c r="Y788" s="272"/>
      <c r="Z788" s="272"/>
    </row>
    <row r="789" spans="1:26" ht="15.75" customHeight="1">
      <c r="A789" s="50"/>
      <c r="B789" s="50"/>
      <c r="C789" s="50"/>
      <c r="D789" s="50"/>
      <c r="E789" s="50"/>
      <c r="F789" s="50"/>
      <c r="G789" s="50"/>
      <c r="H789" s="50"/>
      <c r="I789" s="50"/>
      <c r="J789" s="50"/>
      <c r="K789" s="36"/>
      <c r="L789" s="272"/>
      <c r="M789" s="272"/>
      <c r="N789" s="272"/>
      <c r="O789" s="272"/>
      <c r="P789" s="272"/>
      <c r="Q789" s="272"/>
      <c r="R789" s="272"/>
      <c r="S789" s="272"/>
      <c r="T789" s="272"/>
      <c r="U789" s="272"/>
      <c r="V789" s="272"/>
      <c r="W789" s="272"/>
      <c r="X789" s="272"/>
      <c r="Y789" s="272"/>
      <c r="Z789" s="272"/>
    </row>
    <row r="790" spans="1:26" ht="15.75" customHeight="1">
      <c r="A790" s="50"/>
      <c r="B790" s="50"/>
      <c r="C790" s="50"/>
      <c r="D790" s="50"/>
      <c r="E790" s="50"/>
      <c r="F790" s="50"/>
      <c r="G790" s="50"/>
      <c r="H790" s="50"/>
      <c r="I790" s="50"/>
      <c r="J790" s="50"/>
      <c r="K790" s="36"/>
      <c r="L790" s="272"/>
      <c r="M790" s="272"/>
      <c r="N790" s="272"/>
      <c r="O790" s="272"/>
      <c r="P790" s="272"/>
      <c r="Q790" s="272"/>
      <c r="R790" s="272"/>
      <c r="S790" s="272"/>
      <c r="T790" s="272"/>
      <c r="U790" s="272"/>
      <c r="V790" s="272"/>
      <c r="W790" s="272"/>
      <c r="X790" s="272"/>
      <c r="Y790" s="272"/>
      <c r="Z790" s="272"/>
    </row>
    <row r="791" spans="1:26" ht="15.75" customHeight="1">
      <c r="A791" s="50"/>
      <c r="B791" s="50"/>
      <c r="C791" s="50"/>
      <c r="D791" s="50"/>
      <c r="E791" s="50"/>
      <c r="F791" s="50"/>
      <c r="G791" s="50"/>
      <c r="H791" s="50"/>
      <c r="I791" s="50"/>
      <c r="J791" s="50"/>
      <c r="K791" s="36"/>
      <c r="L791" s="272"/>
      <c r="M791" s="272"/>
      <c r="N791" s="272"/>
      <c r="O791" s="272"/>
      <c r="P791" s="272"/>
      <c r="Q791" s="272"/>
      <c r="R791" s="272"/>
      <c r="S791" s="272"/>
      <c r="T791" s="272"/>
      <c r="U791" s="272"/>
      <c r="V791" s="272"/>
      <c r="W791" s="272"/>
      <c r="X791" s="272"/>
      <c r="Y791" s="272"/>
      <c r="Z791" s="272"/>
    </row>
    <row r="792" spans="1:26" ht="15.75" customHeight="1">
      <c r="A792" s="50"/>
      <c r="B792" s="50"/>
      <c r="C792" s="50"/>
      <c r="D792" s="50"/>
      <c r="E792" s="50"/>
      <c r="F792" s="50"/>
      <c r="G792" s="50"/>
      <c r="H792" s="50"/>
      <c r="I792" s="50"/>
      <c r="J792" s="50"/>
      <c r="K792" s="36"/>
      <c r="L792" s="272"/>
      <c r="M792" s="272"/>
      <c r="N792" s="272"/>
      <c r="O792" s="272"/>
      <c r="P792" s="272"/>
      <c r="Q792" s="272"/>
      <c r="R792" s="272"/>
      <c r="S792" s="272"/>
      <c r="T792" s="272"/>
      <c r="U792" s="272"/>
      <c r="V792" s="272"/>
      <c r="W792" s="272"/>
      <c r="X792" s="272"/>
      <c r="Y792" s="272"/>
      <c r="Z792" s="272"/>
    </row>
    <row r="793" spans="1:26" ht="15.75" customHeight="1">
      <c r="A793" s="50"/>
      <c r="B793" s="50"/>
      <c r="C793" s="50"/>
      <c r="D793" s="50"/>
      <c r="E793" s="50"/>
      <c r="F793" s="50"/>
      <c r="G793" s="50"/>
      <c r="H793" s="50"/>
      <c r="I793" s="50"/>
      <c r="J793" s="50"/>
      <c r="K793" s="36"/>
      <c r="L793" s="272"/>
      <c r="M793" s="272"/>
      <c r="N793" s="272"/>
      <c r="O793" s="272"/>
      <c r="P793" s="272"/>
      <c r="Q793" s="272"/>
      <c r="R793" s="272"/>
      <c r="S793" s="272"/>
      <c r="T793" s="272"/>
      <c r="U793" s="272"/>
      <c r="V793" s="272"/>
      <c r="W793" s="272"/>
      <c r="X793" s="272"/>
      <c r="Y793" s="272"/>
      <c r="Z793" s="272"/>
    </row>
    <row r="794" spans="1:26" ht="15.75" customHeight="1">
      <c r="A794" s="50"/>
      <c r="B794" s="50"/>
      <c r="C794" s="50"/>
      <c r="D794" s="50"/>
      <c r="E794" s="50"/>
      <c r="F794" s="50"/>
      <c r="G794" s="50"/>
      <c r="H794" s="50"/>
      <c r="I794" s="50"/>
      <c r="J794" s="50"/>
      <c r="K794" s="36"/>
      <c r="L794" s="272"/>
      <c r="M794" s="272"/>
      <c r="N794" s="272"/>
      <c r="O794" s="272"/>
      <c r="P794" s="272"/>
      <c r="Q794" s="272"/>
      <c r="R794" s="272"/>
      <c r="S794" s="272"/>
      <c r="T794" s="272"/>
      <c r="U794" s="272"/>
      <c r="V794" s="272"/>
      <c r="W794" s="272"/>
      <c r="X794" s="272"/>
      <c r="Y794" s="272"/>
      <c r="Z794" s="272"/>
    </row>
    <row r="795" spans="1:26" ht="15.75" customHeight="1">
      <c r="A795" s="50"/>
      <c r="B795" s="50"/>
      <c r="C795" s="50"/>
      <c r="D795" s="50"/>
      <c r="E795" s="50"/>
      <c r="F795" s="50"/>
      <c r="G795" s="50"/>
      <c r="H795" s="50"/>
      <c r="I795" s="50"/>
      <c r="J795" s="50"/>
      <c r="K795" s="36"/>
      <c r="L795" s="272"/>
      <c r="M795" s="272"/>
      <c r="N795" s="272"/>
      <c r="O795" s="272"/>
      <c r="P795" s="272"/>
      <c r="Q795" s="272"/>
      <c r="R795" s="272"/>
      <c r="S795" s="272"/>
      <c r="T795" s="272"/>
      <c r="U795" s="272"/>
      <c r="V795" s="272"/>
      <c r="W795" s="272"/>
      <c r="X795" s="272"/>
      <c r="Y795" s="272"/>
      <c r="Z795" s="272"/>
    </row>
    <row r="796" spans="1:26" ht="15.75" customHeight="1">
      <c r="A796" s="50"/>
      <c r="B796" s="50"/>
      <c r="C796" s="50"/>
      <c r="D796" s="50"/>
      <c r="E796" s="50"/>
      <c r="F796" s="50"/>
      <c r="G796" s="50"/>
      <c r="H796" s="50"/>
      <c r="I796" s="50"/>
      <c r="J796" s="50"/>
      <c r="K796" s="36"/>
      <c r="L796" s="272"/>
      <c r="M796" s="272"/>
      <c r="N796" s="272"/>
      <c r="O796" s="272"/>
      <c r="P796" s="272"/>
      <c r="Q796" s="272"/>
      <c r="R796" s="272"/>
      <c r="S796" s="272"/>
      <c r="T796" s="272"/>
      <c r="U796" s="272"/>
      <c r="V796" s="272"/>
      <c r="W796" s="272"/>
      <c r="X796" s="272"/>
      <c r="Y796" s="272"/>
      <c r="Z796" s="272"/>
    </row>
    <row r="797" spans="1:26" ht="15.75" customHeight="1">
      <c r="A797" s="50"/>
      <c r="B797" s="50"/>
      <c r="C797" s="50"/>
      <c r="D797" s="50"/>
      <c r="E797" s="50"/>
      <c r="F797" s="50"/>
      <c r="G797" s="50"/>
      <c r="H797" s="50"/>
      <c r="I797" s="50"/>
      <c r="J797" s="50"/>
      <c r="K797" s="36"/>
      <c r="L797" s="272"/>
      <c r="M797" s="272"/>
      <c r="N797" s="272"/>
      <c r="O797" s="272"/>
      <c r="P797" s="272"/>
      <c r="Q797" s="272"/>
      <c r="R797" s="272"/>
      <c r="S797" s="272"/>
      <c r="T797" s="272"/>
      <c r="U797" s="272"/>
      <c r="V797" s="272"/>
      <c r="W797" s="272"/>
      <c r="X797" s="272"/>
      <c r="Y797" s="272"/>
      <c r="Z797" s="272"/>
    </row>
    <row r="798" spans="1:26" ht="15.75" customHeight="1">
      <c r="A798" s="50"/>
      <c r="B798" s="50"/>
      <c r="C798" s="50"/>
      <c r="D798" s="50"/>
      <c r="E798" s="50"/>
      <c r="F798" s="50"/>
      <c r="G798" s="50"/>
      <c r="H798" s="50"/>
      <c r="I798" s="50"/>
      <c r="J798" s="50"/>
      <c r="K798" s="36"/>
      <c r="L798" s="272"/>
      <c r="M798" s="272"/>
      <c r="N798" s="272"/>
      <c r="O798" s="272"/>
      <c r="P798" s="272"/>
      <c r="Q798" s="272"/>
      <c r="R798" s="272"/>
      <c r="S798" s="272"/>
      <c r="T798" s="272"/>
      <c r="U798" s="272"/>
      <c r="V798" s="272"/>
      <c r="W798" s="272"/>
      <c r="X798" s="272"/>
      <c r="Y798" s="272"/>
      <c r="Z798" s="272"/>
    </row>
    <row r="799" spans="1:26" ht="15.75" customHeight="1">
      <c r="A799" s="50"/>
      <c r="B799" s="50"/>
      <c r="C799" s="50"/>
      <c r="D799" s="50"/>
      <c r="E799" s="50"/>
      <c r="F799" s="50"/>
      <c r="G799" s="50"/>
      <c r="H799" s="50"/>
      <c r="I799" s="50"/>
      <c r="J799" s="50"/>
      <c r="K799" s="36"/>
      <c r="L799" s="272"/>
      <c r="M799" s="272"/>
      <c r="N799" s="272"/>
      <c r="O799" s="272"/>
      <c r="P799" s="272"/>
      <c r="Q799" s="272"/>
      <c r="R799" s="272"/>
      <c r="S799" s="272"/>
      <c r="T799" s="272"/>
      <c r="U799" s="272"/>
      <c r="V799" s="272"/>
      <c r="W799" s="272"/>
      <c r="X799" s="272"/>
      <c r="Y799" s="272"/>
      <c r="Z799" s="272"/>
    </row>
    <row r="800" spans="1:26" ht="15.75" customHeight="1">
      <c r="A800" s="50"/>
      <c r="B800" s="50"/>
      <c r="C800" s="50"/>
      <c r="D800" s="50"/>
      <c r="E800" s="50"/>
      <c r="F800" s="50"/>
      <c r="G800" s="50"/>
      <c r="H800" s="50"/>
      <c r="I800" s="50"/>
      <c r="J800" s="50"/>
      <c r="K800" s="36"/>
      <c r="L800" s="272"/>
      <c r="M800" s="272"/>
      <c r="N800" s="272"/>
      <c r="O800" s="272"/>
      <c r="P800" s="272"/>
      <c r="Q800" s="272"/>
      <c r="R800" s="272"/>
      <c r="S800" s="272"/>
      <c r="T800" s="272"/>
      <c r="U800" s="272"/>
      <c r="V800" s="272"/>
      <c r="W800" s="272"/>
      <c r="X800" s="272"/>
      <c r="Y800" s="272"/>
      <c r="Z800" s="272"/>
    </row>
    <row r="801" spans="1:26" ht="15.75" customHeight="1">
      <c r="A801" s="50"/>
      <c r="B801" s="50"/>
      <c r="C801" s="50"/>
      <c r="D801" s="50"/>
      <c r="E801" s="50"/>
      <c r="F801" s="50"/>
      <c r="G801" s="50"/>
      <c r="H801" s="50"/>
      <c r="I801" s="50"/>
      <c r="J801" s="50"/>
      <c r="K801" s="36"/>
      <c r="L801" s="272"/>
      <c r="M801" s="272"/>
      <c r="N801" s="272"/>
      <c r="O801" s="272"/>
      <c r="P801" s="272"/>
      <c r="Q801" s="272"/>
      <c r="R801" s="272"/>
      <c r="S801" s="272"/>
      <c r="T801" s="272"/>
      <c r="U801" s="272"/>
      <c r="V801" s="272"/>
      <c r="W801" s="272"/>
      <c r="X801" s="272"/>
      <c r="Y801" s="272"/>
      <c r="Z801" s="272"/>
    </row>
    <row r="802" spans="1:26" ht="15.75" customHeight="1">
      <c r="A802" s="50"/>
      <c r="B802" s="50"/>
      <c r="C802" s="50"/>
      <c r="D802" s="50"/>
      <c r="E802" s="50"/>
      <c r="F802" s="50"/>
      <c r="G802" s="50"/>
      <c r="H802" s="50"/>
      <c r="I802" s="50"/>
      <c r="J802" s="50"/>
      <c r="K802" s="36"/>
      <c r="L802" s="272"/>
      <c r="M802" s="272"/>
      <c r="N802" s="272"/>
      <c r="O802" s="272"/>
      <c r="P802" s="272"/>
      <c r="Q802" s="272"/>
      <c r="R802" s="272"/>
      <c r="S802" s="272"/>
      <c r="T802" s="272"/>
      <c r="U802" s="272"/>
      <c r="V802" s="272"/>
      <c r="W802" s="272"/>
      <c r="X802" s="272"/>
      <c r="Y802" s="272"/>
      <c r="Z802" s="272"/>
    </row>
    <row r="803" spans="1:26" ht="15.75" customHeight="1">
      <c r="A803" s="50"/>
      <c r="B803" s="50"/>
      <c r="C803" s="50"/>
      <c r="D803" s="50"/>
      <c r="E803" s="50"/>
      <c r="F803" s="50"/>
      <c r="G803" s="50"/>
      <c r="H803" s="50"/>
      <c r="I803" s="50"/>
      <c r="J803" s="50"/>
      <c r="K803" s="36"/>
      <c r="L803" s="272"/>
      <c r="M803" s="272"/>
      <c r="N803" s="272"/>
      <c r="O803" s="272"/>
      <c r="P803" s="272"/>
      <c r="Q803" s="272"/>
      <c r="R803" s="272"/>
      <c r="S803" s="272"/>
      <c r="T803" s="272"/>
      <c r="U803" s="272"/>
      <c r="V803" s="272"/>
      <c r="W803" s="272"/>
      <c r="X803" s="272"/>
      <c r="Y803" s="272"/>
      <c r="Z803" s="272"/>
    </row>
    <row r="804" spans="1:26" ht="15.75" customHeight="1">
      <c r="A804" s="50"/>
      <c r="B804" s="50"/>
      <c r="C804" s="50"/>
      <c r="D804" s="50"/>
      <c r="E804" s="50"/>
      <c r="F804" s="50"/>
      <c r="G804" s="50"/>
      <c r="H804" s="50"/>
      <c r="I804" s="50"/>
      <c r="J804" s="50"/>
      <c r="K804" s="36"/>
      <c r="L804" s="272"/>
      <c r="M804" s="272"/>
      <c r="N804" s="272"/>
      <c r="O804" s="272"/>
      <c r="P804" s="272"/>
      <c r="Q804" s="272"/>
      <c r="R804" s="272"/>
      <c r="S804" s="272"/>
      <c r="T804" s="272"/>
      <c r="U804" s="272"/>
      <c r="V804" s="272"/>
      <c r="W804" s="272"/>
      <c r="X804" s="272"/>
      <c r="Y804" s="272"/>
      <c r="Z804" s="272"/>
    </row>
    <row r="805" spans="1:26" ht="15.75" customHeight="1">
      <c r="A805" s="50"/>
      <c r="B805" s="50"/>
      <c r="C805" s="50"/>
      <c r="D805" s="50"/>
      <c r="E805" s="50"/>
      <c r="F805" s="50"/>
      <c r="G805" s="50"/>
      <c r="H805" s="50"/>
      <c r="I805" s="50"/>
      <c r="J805" s="50"/>
      <c r="K805" s="36"/>
      <c r="L805" s="272"/>
      <c r="M805" s="272"/>
      <c r="N805" s="272"/>
      <c r="O805" s="272"/>
      <c r="P805" s="272"/>
      <c r="Q805" s="272"/>
      <c r="R805" s="272"/>
      <c r="S805" s="272"/>
      <c r="T805" s="272"/>
      <c r="U805" s="272"/>
      <c r="V805" s="272"/>
      <c r="W805" s="272"/>
      <c r="X805" s="272"/>
      <c r="Y805" s="272"/>
      <c r="Z805" s="272"/>
    </row>
    <row r="806" spans="1:26" ht="15.75" customHeight="1">
      <c r="A806" s="50"/>
      <c r="B806" s="50"/>
      <c r="C806" s="50"/>
      <c r="D806" s="50"/>
      <c r="E806" s="50"/>
      <c r="F806" s="50"/>
      <c r="G806" s="50"/>
      <c r="H806" s="50"/>
      <c r="I806" s="50"/>
      <c r="J806" s="50"/>
      <c r="K806" s="36"/>
      <c r="L806" s="272"/>
      <c r="M806" s="272"/>
      <c r="N806" s="272"/>
      <c r="O806" s="272"/>
      <c r="P806" s="272"/>
      <c r="Q806" s="272"/>
      <c r="R806" s="272"/>
      <c r="S806" s="272"/>
      <c r="T806" s="272"/>
      <c r="U806" s="272"/>
      <c r="V806" s="272"/>
      <c r="W806" s="272"/>
      <c r="X806" s="272"/>
      <c r="Y806" s="272"/>
      <c r="Z806" s="272"/>
    </row>
    <row r="807" spans="1:26" ht="15.75" customHeight="1">
      <c r="A807" s="50"/>
      <c r="B807" s="50"/>
      <c r="C807" s="50"/>
      <c r="D807" s="50"/>
      <c r="E807" s="50"/>
      <c r="F807" s="50"/>
      <c r="G807" s="50"/>
      <c r="H807" s="50"/>
      <c r="I807" s="50"/>
      <c r="J807" s="50"/>
      <c r="K807" s="36"/>
      <c r="L807" s="272"/>
      <c r="M807" s="272"/>
      <c r="N807" s="272"/>
      <c r="O807" s="272"/>
      <c r="P807" s="272"/>
      <c r="Q807" s="272"/>
      <c r="R807" s="272"/>
      <c r="S807" s="272"/>
      <c r="T807" s="272"/>
      <c r="U807" s="272"/>
      <c r="V807" s="272"/>
      <c r="W807" s="272"/>
      <c r="X807" s="272"/>
      <c r="Y807" s="272"/>
      <c r="Z807" s="272"/>
    </row>
    <row r="808" spans="1:26" ht="15.75" customHeight="1">
      <c r="A808" s="50"/>
      <c r="B808" s="50"/>
      <c r="C808" s="50"/>
      <c r="D808" s="50"/>
      <c r="E808" s="50"/>
      <c r="F808" s="50"/>
      <c r="G808" s="50"/>
      <c r="H808" s="50"/>
      <c r="I808" s="50"/>
      <c r="J808" s="50"/>
      <c r="K808" s="36"/>
      <c r="L808" s="272"/>
      <c r="M808" s="272"/>
      <c r="N808" s="272"/>
      <c r="O808" s="272"/>
      <c r="P808" s="272"/>
      <c r="Q808" s="272"/>
      <c r="R808" s="272"/>
      <c r="S808" s="272"/>
      <c r="T808" s="272"/>
      <c r="U808" s="272"/>
      <c r="V808" s="272"/>
      <c r="W808" s="272"/>
      <c r="X808" s="272"/>
      <c r="Y808" s="272"/>
      <c r="Z808" s="272"/>
    </row>
    <row r="809" spans="1:26" ht="15.75" customHeight="1">
      <c r="A809" s="50"/>
      <c r="B809" s="50"/>
      <c r="C809" s="50"/>
      <c r="D809" s="50"/>
      <c r="E809" s="50"/>
      <c r="F809" s="50"/>
      <c r="G809" s="50"/>
      <c r="H809" s="50"/>
      <c r="I809" s="50"/>
      <c r="J809" s="50"/>
      <c r="K809" s="36"/>
      <c r="L809" s="272"/>
      <c r="M809" s="272"/>
      <c r="N809" s="272"/>
      <c r="O809" s="272"/>
      <c r="P809" s="272"/>
      <c r="Q809" s="272"/>
      <c r="R809" s="272"/>
      <c r="S809" s="272"/>
      <c r="T809" s="272"/>
      <c r="U809" s="272"/>
      <c r="V809" s="272"/>
      <c r="W809" s="272"/>
      <c r="X809" s="272"/>
      <c r="Y809" s="272"/>
      <c r="Z809" s="272"/>
    </row>
    <row r="810" spans="1:26" ht="15.75" customHeight="1">
      <c r="A810" s="50"/>
      <c r="B810" s="50"/>
      <c r="C810" s="50"/>
      <c r="D810" s="50"/>
      <c r="E810" s="50"/>
      <c r="F810" s="50"/>
      <c r="G810" s="50"/>
      <c r="H810" s="50"/>
      <c r="I810" s="50"/>
      <c r="J810" s="50"/>
      <c r="K810" s="36"/>
      <c r="L810" s="272"/>
      <c r="M810" s="272"/>
      <c r="N810" s="272"/>
      <c r="O810" s="272"/>
      <c r="P810" s="272"/>
      <c r="Q810" s="272"/>
      <c r="R810" s="272"/>
      <c r="S810" s="272"/>
      <c r="T810" s="272"/>
      <c r="U810" s="272"/>
      <c r="V810" s="272"/>
      <c r="W810" s="272"/>
      <c r="X810" s="272"/>
      <c r="Y810" s="272"/>
      <c r="Z810" s="272"/>
    </row>
    <row r="811" spans="1:26" ht="15.75" customHeight="1">
      <c r="A811" s="50"/>
      <c r="B811" s="50"/>
      <c r="C811" s="50"/>
      <c r="D811" s="50"/>
      <c r="E811" s="50"/>
      <c r="F811" s="50"/>
      <c r="G811" s="50"/>
      <c r="H811" s="50"/>
      <c r="I811" s="50"/>
      <c r="J811" s="50"/>
      <c r="K811" s="36"/>
      <c r="L811" s="272"/>
      <c r="M811" s="272"/>
      <c r="N811" s="272"/>
      <c r="O811" s="272"/>
      <c r="P811" s="272"/>
      <c r="Q811" s="272"/>
      <c r="R811" s="272"/>
      <c r="S811" s="272"/>
      <c r="T811" s="272"/>
      <c r="U811" s="272"/>
      <c r="V811" s="272"/>
      <c r="W811" s="272"/>
      <c r="X811" s="272"/>
      <c r="Y811" s="272"/>
      <c r="Z811" s="272"/>
    </row>
    <row r="812" spans="1:26" ht="15.75" customHeight="1">
      <c r="A812" s="50"/>
      <c r="B812" s="50"/>
      <c r="C812" s="50"/>
      <c r="D812" s="50"/>
      <c r="E812" s="50"/>
      <c r="F812" s="50"/>
      <c r="G812" s="50"/>
      <c r="H812" s="50"/>
      <c r="I812" s="50"/>
      <c r="J812" s="50"/>
      <c r="K812" s="36"/>
      <c r="L812" s="272"/>
      <c r="M812" s="272"/>
      <c r="N812" s="272"/>
      <c r="O812" s="272"/>
      <c r="P812" s="272"/>
      <c r="Q812" s="272"/>
      <c r="R812" s="272"/>
      <c r="S812" s="272"/>
      <c r="T812" s="272"/>
      <c r="U812" s="272"/>
      <c r="V812" s="272"/>
      <c r="W812" s="272"/>
      <c r="X812" s="272"/>
      <c r="Y812" s="272"/>
      <c r="Z812" s="272"/>
    </row>
    <row r="813" spans="1:26" ht="15.75" customHeight="1">
      <c r="A813" s="50"/>
      <c r="B813" s="50"/>
      <c r="C813" s="50"/>
      <c r="D813" s="50"/>
      <c r="E813" s="50"/>
      <c r="F813" s="50"/>
      <c r="G813" s="50"/>
      <c r="H813" s="50"/>
      <c r="I813" s="50"/>
      <c r="J813" s="50"/>
      <c r="K813" s="36"/>
      <c r="L813" s="272"/>
      <c r="M813" s="272"/>
      <c r="N813" s="272"/>
      <c r="O813" s="272"/>
      <c r="P813" s="272"/>
      <c r="Q813" s="272"/>
      <c r="R813" s="272"/>
      <c r="S813" s="272"/>
      <c r="T813" s="272"/>
      <c r="U813" s="272"/>
      <c r="V813" s="272"/>
      <c r="W813" s="272"/>
      <c r="X813" s="272"/>
      <c r="Y813" s="272"/>
      <c r="Z813" s="272"/>
    </row>
    <row r="814" spans="1:26" ht="15.75" customHeight="1">
      <c r="A814" s="50"/>
      <c r="B814" s="50"/>
      <c r="C814" s="50"/>
      <c r="D814" s="50"/>
      <c r="E814" s="50"/>
      <c r="F814" s="50"/>
      <c r="G814" s="50"/>
      <c r="H814" s="50"/>
      <c r="I814" s="50"/>
      <c r="J814" s="50"/>
      <c r="K814" s="36"/>
      <c r="L814" s="272"/>
      <c r="M814" s="272"/>
      <c r="N814" s="272"/>
      <c r="O814" s="272"/>
      <c r="P814" s="272"/>
      <c r="Q814" s="272"/>
      <c r="R814" s="272"/>
      <c r="S814" s="272"/>
      <c r="T814" s="272"/>
      <c r="U814" s="272"/>
      <c r="V814" s="272"/>
      <c r="W814" s="272"/>
      <c r="X814" s="272"/>
      <c r="Y814" s="272"/>
      <c r="Z814" s="272"/>
    </row>
    <row r="815" spans="1:26" ht="15.75" customHeight="1">
      <c r="A815" s="50"/>
      <c r="B815" s="50"/>
      <c r="C815" s="50"/>
      <c r="D815" s="50"/>
      <c r="E815" s="50"/>
      <c r="F815" s="50"/>
      <c r="G815" s="50"/>
      <c r="H815" s="50"/>
      <c r="I815" s="50"/>
      <c r="J815" s="50"/>
      <c r="K815" s="36"/>
      <c r="L815" s="272"/>
      <c r="M815" s="272"/>
      <c r="N815" s="272"/>
      <c r="O815" s="272"/>
      <c r="P815" s="272"/>
      <c r="Q815" s="272"/>
      <c r="R815" s="272"/>
      <c r="S815" s="272"/>
      <c r="T815" s="272"/>
      <c r="U815" s="272"/>
      <c r="V815" s="272"/>
      <c r="W815" s="272"/>
      <c r="X815" s="272"/>
      <c r="Y815" s="272"/>
      <c r="Z815" s="272"/>
    </row>
    <row r="816" spans="1:26" ht="15.75" customHeight="1">
      <c r="A816" s="50"/>
      <c r="B816" s="50"/>
      <c r="C816" s="50"/>
      <c r="D816" s="50"/>
      <c r="E816" s="50"/>
      <c r="F816" s="50"/>
      <c r="G816" s="50"/>
      <c r="H816" s="50"/>
      <c r="I816" s="50"/>
      <c r="J816" s="50"/>
      <c r="K816" s="36"/>
      <c r="L816" s="272"/>
      <c r="M816" s="272"/>
      <c r="N816" s="272"/>
      <c r="O816" s="272"/>
      <c r="P816" s="272"/>
      <c r="Q816" s="272"/>
      <c r="R816" s="272"/>
      <c r="S816" s="272"/>
      <c r="T816" s="272"/>
      <c r="U816" s="272"/>
      <c r="V816" s="272"/>
      <c r="W816" s="272"/>
      <c r="X816" s="272"/>
      <c r="Y816" s="272"/>
      <c r="Z816" s="272"/>
    </row>
    <row r="817" spans="1:26" ht="15.75" customHeight="1">
      <c r="A817" s="50"/>
      <c r="B817" s="50"/>
      <c r="C817" s="50"/>
      <c r="D817" s="50"/>
      <c r="E817" s="50"/>
      <c r="F817" s="50"/>
      <c r="G817" s="50"/>
      <c r="H817" s="50"/>
      <c r="I817" s="50"/>
      <c r="J817" s="50"/>
      <c r="K817" s="36"/>
      <c r="L817" s="272"/>
      <c r="M817" s="272"/>
      <c r="N817" s="272"/>
      <c r="O817" s="272"/>
      <c r="P817" s="272"/>
      <c r="Q817" s="272"/>
      <c r="R817" s="272"/>
      <c r="S817" s="272"/>
      <c r="T817" s="272"/>
      <c r="U817" s="272"/>
      <c r="V817" s="272"/>
      <c r="W817" s="272"/>
      <c r="X817" s="272"/>
      <c r="Y817" s="272"/>
      <c r="Z817" s="272"/>
    </row>
    <row r="818" spans="1:26" ht="15.75" customHeight="1">
      <c r="A818" s="50"/>
      <c r="B818" s="50"/>
      <c r="C818" s="50"/>
      <c r="D818" s="50"/>
      <c r="E818" s="50"/>
      <c r="F818" s="50"/>
      <c r="G818" s="50"/>
      <c r="H818" s="50"/>
      <c r="I818" s="50"/>
      <c r="J818" s="50"/>
      <c r="K818" s="36"/>
      <c r="L818" s="272"/>
      <c r="M818" s="272"/>
      <c r="N818" s="272"/>
      <c r="O818" s="272"/>
      <c r="P818" s="272"/>
      <c r="Q818" s="272"/>
      <c r="R818" s="272"/>
      <c r="S818" s="272"/>
      <c r="T818" s="272"/>
      <c r="U818" s="272"/>
      <c r="V818" s="272"/>
      <c r="W818" s="272"/>
      <c r="X818" s="272"/>
      <c r="Y818" s="272"/>
      <c r="Z818" s="272"/>
    </row>
    <row r="819" spans="1:26" ht="15.75" customHeight="1">
      <c r="A819" s="50"/>
      <c r="B819" s="50"/>
      <c r="C819" s="50"/>
      <c r="D819" s="50"/>
      <c r="E819" s="50"/>
      <c r="F819" s="50"/>
      <c r="G819" s="50"/>
      <c r="H819" s="50"/>
      <c r="I819" s="50"/>
      <c r="J819" s="50"/>
      <c r="K819" s="36"/>
      <c r="L819" s="272"/>
      <c r="M819" s="272"/>
      <c r="N819" s="272"/>
      <c r="O819" s="272"/>
      <c r="P819" s="272"/>
      <c r="Q819" s="272"/>
      <c r="R819" s="272"/>
      <c r="S819" s="272"/>
      <c r="T819" s="272"/>
      <c r="U819" s="272"/>
      <c r="V819" s="272"/>
      <c r="W819" s="272"/>
      <c r="X819" s="272"/>
      <c r="Y819" s="272"/>
      <c r="Z819" s="272"/>
    </row>
    <row r="820" spans="1:26" ht="15.75" customHeight="1">
      <c r="A820" s="50"/>
      <c r="B820" s="50"/>
      <c r="C820" s="50"/>
      <c r="D820" s="50"/>
      <c r="E820" s="50"/>
      <c r="F820" s="50"/>
      <c r="G820" s="50"/>
      <c r="H820" s="50"/>
      <c r="I820" s="50"/>
      <c r="J820" s="50"/>
      <c r="K820" s="36"/>
      <c r="L820" s="272"/>
      <c r="M820" s="272"/>
      <c r="N820" s="272"/>
      <c r="O820" s="272"/>
      <c r="P820" s="272"/>
      <c r="Q820" s="272"/>
      <c r="R820" s="272"/>
      <c r="S820" s="272"/>
      <c r="T820" s="272"/>
      <c r="U820" s="272"/>
      <c r="V820" s="272"/>
      <c r="W820" s="272"/>
      <c r="X820" s="272"/>
      <c r="Y820" s="272"/>
      <c r="Z820" s="272"/>
    </row>
    <row r="821" spans="1:26" ht="15.75" customHeight="1">
      <c r="A821" s="50"/>
      <c r="B821" s="50"/>
      <c r="C821" s="50"/>
      <c r="D821" s="50"/>
      <c r="E821" s="50"/>
      <c r="F821" s="50"/>
      <c r="G821" s="50"/>
      <c r="H821" s="50"/>
      <c r="I821" s="50"/>
      <c r="J821" s="50"/>
      <c r="K821" s="36"/>
      <c r="L821" s="272"/>
      <c r="M821" s="272"/>
      <c r="N821" s="272"/>
      <c r="O821" s="272"/>
      <c r="P821" s="272"/>
      <c r="Q821" s="272"/>
      <c r="R821" s="272"/>
      <c r="S821" s="272"/>
      <c r="T821" s="272"/>
      <c r="U821" s="272"/>
      <c r="V821" s="272"/>
      <c r="W821" s="272"/>
      <c r="X821" s="272"/>
      <c r="Y821" s="272"/>
      <c r="Z821" s="272"/>
    </row>
    <row r="822" spans="1:26" ht="15.75" customHeight="1">
      <c r="A822" s="50"/>
      <c r="B822" s="50"/>
      <c r="C822" s="50"/>
      <c r="D822" s="50"/>
      <c r="E822" s="50"/>
      <c r="F822" s="50"/>
      <c r="G822" s="50"/>
      <c r="H822" s="50"/>
      <c r="I822" s="50"/>
      <c r="J822" s="50"/>
      <c r="K822" s="36"/>
      <c r="L822" s="272"/>
      <c r="M822" s="272"/>
      <c r="N822" s="272"/>
      <c r="O822" s="272"/>
      <c r="P822" s="272"/>
      <c r="Q822" s="272"/>
      <c r="R822" s="272"/>
      <c r="S822" s="272"/>
      <c r="T822" s="272"/>
      <c r="U822" s="272"/>
      <c r="V822" s="272"/>
      <c r="W822" s="272"/>
      <c r="X822" s="272"/>
      <c r="Y822" s="272"/>
      <c r="Z822" s="272"/>
    </row>
    <row r="823" spans="1:26" ht="15.75" customHeight="1">
      <c r="A823" s="50"/>
      <c r="B823" s="50"/>
      <c r="C823" s="50"/>
      <c r="D823" s="50"/>
      <c r="E823" s="50"/>
      <c r="F823" s="50"/>
      <c r="G823" s="50"/>
      <c r="H823" s="50"/>
      <c r="I823" s="50"/>
      <c r="J823" s="50"/>
      <c r="K823" s="36"/>
      <c r="L823" s="272"/>
      <c r="M823" s="272"/>
      <c r="N823" s="272"/>
      <c r="O823" s="272"/>
      <c r="P823" s="272"/>
      <c r="Q823" s="272"/>
      <c r="R823" s="272"/>
      <c r="S823" s="272"/>
      <c r="T823" s="272"/>
      <c r="U823" s="272"/>
      <c r="V823" s="272"/>
      <c r="W823" s="272"/>
      <c r="X823" s="272"/>
      <c r="Y823" s="272"/>
      <c r="Z823" s="272"/>
    </row>
    <row r="824" spans="1:26" ht="15.75" customHeight="1">
      <c r="A824" s="50"/>
      <c r="B824" s="50"/>
      <c r="C824" s="50"/>
      <c r="D824" s="50"/>
      <c r="E824" s="50"/>
      <c r="F824" s="50"/>
      <c r="G824" s="50"/>
      <c r="H824" s="50"/>
      <c r="I824" s="50"/>
      <c r="J824" s="50"/>
      <c r="K824" s="36"/>
      <c r="L824" s="272"/>
      <c r="M824" s="272"/>
      <c r="N824" s="272"/>
      <c r="O824" s="272"/>
      <c r="P824" s="272"/>
      <c r="Q824" s="272"/>
      <c r="R824" s="272"/>
      <c r="S824" s="272"/>
      <c r="T824" s="272"/>
      <c r="U824" s="272"/>
      <c r="V824" s="272"/>
      <c r="W824" s="272"/>
      <c r="X824" s="272"/>
      <c r="Y824" s="272"/>
      <c r="Z824" s="272"/>
    </row>
    <row r="825" spans="1:26" ht="15.75" customHeight="1">
      <c r="A825" s="50"/>
      <c r="B825" s="50"/>
      <c r="C825" s="50"/>
      <c r="D825" s="50"/>
      <c r="E825" s="50"/>
      <c r="F825" s="50"/>
      <c r="G825" s="50"/>
      <c r="H825" s="50"/>
      <c r="I825" s="50"/>
      <c r="J825" s="50"/>
      <c r="K825" s="36"/>
      <c r="L825" s="272"/>
      <c r="M825" s="272"/>
      <c r="N825" s="272"/>
      <c r="O825" s="272"/>
      <c r="P825" s="272"/>
      <c r="Q825" s="272"/>
      <c r="R825" s="272"/>
      <c r="S825" s="272"/>
      <c r="T825" s="272"/>
      <c r="U825" s="272"/>
      <c r="V825" s="272"/>
      <c r="W825" s="272"/>
      <c r="X825" s="272"/>
      <c r="Y825" s="272"/>
      <c r="Z825" s="272"/>
    </row>
    <row r="826" spans="1:26" ht="15.75" customHeight="1">
      <c r="A826" s="50"/>
      <c r="B826" s="50"/>
      <c r="C826" s="50"/>
      <c r="D826" s="50"/>
      <c r="E826" s="50"/>
      <c r="F826" s="50"/>
      <c r="G826" s="50"/>
      <c r="H826" s="50"/>
      <c r="I826" s="50"/>
      <c r="J826" s="50"/>
      <c r="K826" s="36"/>
      <c r="L826" s="272"/>
      <c r="M826" s="272"/>
      <c r="N826" s="272"/>
      <c r="O826" s="272"/>
      <c r="P826" s="272"/>
      <c r="Q826" s="272"/>
      <c r="R826" s="272"/>
      <c r="S826" s="272"/>
      <c r="T826" s="272"/>
      <c r="U826" s="272"/>
      <c r="V826" s="272"/>
      <c r="W826" s="272"/>
      <c r="X826" s="272"/>
      <c r="Y826" s="272"/>
      <c r="Z826" s="272"/>
    </row>
    <row r="827" spans="1:26" ht="15.75" customHeight="1">
      <c r="A827" s="50"/>
      <c r="B827" s="50"/>
      <c r="C827" s="50"/>
      <c r="D827" s="50"/>
      <c r="E827" s="50"/>
      <c r="F827" s="50"/>
      <c r="G827" s="50"/>
      <c r="H827" s="50"/>
      <c r="I827" s="50"/>
      <c r="J827" s="50"/>
      <c r="K827" s="36"/>
      <c r="L827" s="272"/>
      <c r="M827" s="272"/>
      <c r="N827" s="272"/>
      <c r="O827" s="272"/>
      <c r="P827" s="272"/>
      <c r="Q827" s="272"/>
      <c r="R827" s="272"/>
      <c r="S827" s="272"/>
      <c r="T827" s="272"/>
      <c r="U827" s="272"/>
      <c r="V827" s="272"/>
      <c r="W827" s="272"/>
      <c r="X827" s="272"/>
      <c r="Y827" s="272"/>
      <c r="Z827" s="272"/>
    </row>
    <row r="828" spans="1:26" ht="15.75" customHeight="1">
      <c r="A828" s="50"/>
      <c r="B828" s="50"/>
      <c r="C828" s="50"/>
      <c r="D828" s="50"/>
      <c r="E828" s="50"/>
      <c r="F828" s="50"/>
      <c r="G828" s="50"/>
      <c r="H828" s="50"/>
      <c r="I828" s="50"/>
      <c r="J828" s="50"/>
      <c r="K828" s="36"/>
      <c r="L828" s="272"/>
      <c r="M828" s="272"/>
      <c r="N828" s="272"/>
      <c r="O828" s="272"/>
      <c r="P828" s="272"/>
      <c r="Q828" s="272"/>
      <c r="R828" s="272"/>
      <c r="S828" s="272"/>
      <c r="T828" s="272"/>
      <c r="U828" s="272"/>
      <c r="V828" s="272"/>
      <c r="W828" s="272"/>
      <c r="X828" s="272"/>
      <c r="Y828" s="272"/>
      <c r="Z828" s="272"/>
    </row>
    <row r="829" spans="1:26" ht="15.75" customHeight="1">
      <c r="A829" s="50"/>
      <c r="B829" s="50"/>
      <c r="C829" s="50"/>
      <c r="D829" s="50"/>
      <c r="E829" s="50"/>
      <c r="F829" s="50"/>
      <c r="G829" s="50"/>
      <c r="H829" s="50"/>
      <c r="I829" s="50"/>
      <c r="J829" s="50"/>
      <c r="K829" s="36"/>
      <c r="L829" s="272"/>
      <c r="M829" s="272"/>
      <c r="N829" s="272"/>
      <c r="O829" s="272"/>
      <c r="P829" s="272"/>
      <c r="Q829" s="272"/>
      <c r="R829" s="272"/>
      <c r="S829" s="272"/>
      <c r="T829" s="272"/>
      <c r="U829" s="272"/>
      <c r="V829" s="272"/>
      <c r="W829" s="272"/>
      <c r="X829" s="272"/>
      <c r="Y829" s="272"/>
      <c r="Z829" s="272"/>
    </row>
    <row r="830" spans="1:26" ht="15.75" customHeight="1">
      <c r="A830" s="50"/>
      <c r="B830" s="50"/>
      <c r="C830" s="50"/>
      <c r="D830" s="50"/>
      <c r="E830" s="50"/>
      <c r="F830" s="50"/>
      <c r="G830" s="50"/>
      <c r="H830" s="50"/>
      <c r="I830" s="50"/>
      <c r="J830" s="50"/>
      <c r="K830" s="36"/>
      <c r="L830" s="272"/>
      <c r="M830" s="272"/>
      <c r="N830" s="272"/>
      <c r="O830" s="272"/>
      <c r="P830" s="272"/>
      <c r="Q830" s="272"/>
      <c r="R830" s="272"/>
      <c r="S830" s="272"/>
      <c r="T830" s="272"/>
      <c r="U830" s="272"/>
      <c r="V830" s="272"/>
      <c r="W830" s="272"/>
      <c r="X830" s="272"/>
      <c r="Y830" s="272"/>
      <c r="Z830" s="272"/>
    </row>
    <row r="831" spans="1:26" ht="15.75" customHeight="1">
      <c r="A831" s="50"/>
      <c r="B831" s="50"/>
      <c r="C831" s="50"/>
      <c r="D831" s="50"/>
      <c r="E831" s="50"/>
      <c r="F831" s="50"/>
      <c r="G831" s="50"/>
      <c r="H831" s="50"/>
      <c r="I831" s="50"/>
      <c r="J831" s="50"/>
      <c r="K831" s="36"/>
      <c r="L831" s="272"/>
      <c r="M831" s="272"/>
      <c r="N831" s="272"/>
      <c r="O831" s="272"/>
      <c r="P831" s="272"/>
      <c r="Q831" s="272"/>
      <c r="R831" s="272"/>
      <c r="S831" s="272"/>
      <c r="T831" s="272"/>
      <c r="U831" s="272"/>
      <c r="V831" s="272"/>
      <c r="W831" s="272"/>
      <c r="X831" s="272"/>
      <c r="Y831" s="272"/>
      <c r="Z831" s="272"/>
    </row>
    <row r="832" spans="1:26" ht="15.75" customHeight="1">
      <c r="A832" s="50"/>
      <c r="B832" s="50"/>
      <c r="C832" s="50"/>
      <c r="D832" s="50"/>
      <c r="E832" s="50"/>
      <c r="F832" s="50"/>
      <c r="G832" s="50"/>
      <c r="H832" s="50"/>
      <c r="I832" s="50"/>
      <c r="J832" s="50"/>
      <c r="K832" s="36"/>
      <c r="L832" s="272"/>
      <c r="M832" s="272"/>
      <c r="N832" s="272"/>
      <c r="O832" s="272"/>
      <c r="P832" s="272"/>
      <c r="Q832" s="272"/>
      <c r="R832" s="272"/>
      <c r="S832" s="272"/>
      <c r="T832" s="272"/>
      <c r="U832" s="272"/>
      <c r="V832" s="272"/>
      <c r="W832" s="272"/>
      <c r="X832" s="272"/>
      <c r="Y832" s="272"/>
      <c r="Z832" s="272"/>
    </row>
    <row r="833" spans="1:26" ht="15.75" customHeight="1">
      <c r="A833" s="50"/>
      <c r="B833" s="50"/>
      <c r="C833" s="50"/>
      <c r="D833" s="50"/>
      <c r="E833" s="50"/>
      <c r="F833" s="50"/>
      <c r="G833" s="50"/>
      <c r="H833" s="50"/>
      <c r="I833" s="50"/>
      <c r="J833" s="50"/>
      <c r="K833" s="36"/>
      <c r="L833" s="272"/>
      <c r="M833" s="272"/>
      <c r="N833" s="272"/>
      <c r="O833" s="272"/>
      <c r="P833" s="272"/>
      <c r="Q833" s="272"/>
      <c r="R833" s="272"/>
      <c r="S833" s="272"/>
      <c r="T833" s="272"/>
      <c r="U833" s="272"/>
      <c r="V833" s="272"/>
      <c r="W833" s="272"/>
      <c r="X833" s="272"/>
      <c r="Y833" s="272"/>
      <c r="Z833" s="272"/>
    </row>
    <row r="834" spans="1:26" ht="15.75" customHeight="1">
      <c r="A834" s="50"/>
      <c r="B834" s="50"/>
      <c r="C834" s="50"/>
      <c r="D834" s="50"/>
      <c r="E834" s="50"/>
      <c r="F834" s="50"/>
      <c r="G834" s="50"/>
      <c r="H834" s="50"/>
      <c r="I834" s="50"/>
      <c r="J834" s="50"/>
      <c r="K834" s="36"/>
      <c r="L834" s="272"/>
      <c r="M834" s="272"/>
      <c r="N834" s="272"/>
      <c r="O834" s="272"/>
      <c r="P834" s="272"/>
      <c r="Q834" s="272"/>
      <c r="R834" s="272"/>
      <c r="S834" s="272"/>
      <c r="T834" s="272"/>
      <c r="U834" s="272"/>
      <c r="V834" s="272"/>
      <c r="W834" s="272"/>
      <c r="X834" s="272"/>
      <c r="Y834" s="272"/>
      <c r="Z834" s="272"/>
    </row>
    <row r="835" spans="1:26" ht="15.75" customHeight="1">
      <c r="A835" s="50"/>
      <c r="B835" s="50"/>
      <c r="C835" s="50"/>
      <c r="D835" s="50"/>
      <c r="E835" s="50"/>
      <c r="F835" s="50"/>
      <c r="G835" s="50"/>
      <c r="H835" s="50"/>
      <c r="I835" s="50"/>
      <c r="J835" s="50"/>
      <c r="K835" s="36"/>
      <c r="L835" s="272"/>
      <c r="M835" s="272"/>
      <c r="N835" s="272"/>
      <c r="O835" s="272"/>
      <c r="P835" s="272"/>
      <c r="Q835" s="272"/>
      <c r="R835" s="272"/>
      <c r="S835" s="272"/>
      <c r="T835" s="272"/>
      <c r="U835" s="272"/>
      <c r="V835" s="272"/>
      <c r="W835" s="272"/>
      <c r="X835" s="272"/>
      <c r="Y835" s="272"/>
      <c r="Z835" s="272"/>
    </row>
    <row r="836" spans="1:26" ht="15.75" customHeight="1">
      <c r="A836" s="50"/>
      <c r="B836" s="50"/>
      <c r="C836" s="50"/>
      <c r="D836" s="50"/>
      <c r="E836" s="50"/>
      <c r="F836" s="50"/>
      <c r="G836" s="50"/>
      <c r="H836" s="50"/>
      <c r="I836" s="50"/>
      <c r="J836" s="50"/>
      <c r="K836" s="36"/>
      <c r="L836" s="272"/>
      <c r="M836" s="272"/>
      <c r="N836" s="272"/>
      <c r="O836" s="272"/>
      <c r="P836" s="272"/>
      <c r="Q836" s="272"/>
      <c r="R836" s="272"/>
      <c r="S836" s="272"/>
      <c r="T836" s="272"/>
      <c r="U836" s="272"/>
      <c r="V836" s="272"/>
      <c r="W836" s="272"/>
      <c r="X836" s="272"/>
      <c r="Y836" s="272"/>
      <c r="Z836" s="272"/>
    </row>
    <row r="837" spans="1:26" ht="15.75" customHeight="1">
      <c r="A837" s="50"/>
      <c r="B837" s="50"/>
      <c r="C837" s="50"/>
      <c r="D837" s="50"/>
      <c r="E837" s="50"/>
      <c r="F837" s="50"/>
      <c r="G837" s="50"/>
      <c r="H837" s="50"/>
      <c r="I837" s="50"/>
      <c r="J837" s="50"/>
      <c r="K837" s="36"/>
      <c r="L837" s="272"/>
      <c r="M837" s="272"/>
      <c r="N837" s="272"/>
      <c r="O837" s="272"/>
      <c r="P837" s="272"/>
      <c r="Q837" s="272"/>
      <c r="R837" s="272"/>
      <c r="S837" s="272"/>
      <c r="T837" s="272"/>
      <c r="U837" s="272"/>
      <c r="V837" s="272"/>
      <c r="W837" s="272"/>
      <c r="X837" s="272"/>
      <c r="Y837" s="272"/>
      <c r="Z837" s="272"/>
    </row>
    <row r="838" spans="1:26" ht="15.75" customHeight="1">
      <c r="A838" s="50"/>
      <c r="B838" s="50"/>
      <c r="C838" s="50"/>
      <c r="D838" s="50"/>
      <c r="E838" s="50"/>
      <c r="F838" s="50"/>
      <c r="G838" s="50"/>
      <c r="H838" s="50"/>
      <c r="I838" s="50"/>
      <c r="J838" s="50"/>
      <c r="K838" s="36"/>
      <c r="L838" s="272"/>
      <c r="M838" s="272"/>
      <c r="N838" s="272"/>
      <c r="O838" s="272"/>
      <c r="P838" s="272"/>
      <c r="Q838" s="272"/>
      <c r="R838" s="272"/>
      <c r="S838" s="272"/>
      <c r="T838" s="272"/>
      <c r="U838" s="272"/>
      <c r="V838" s="272"/>
      <c r="W838" s="272"/>
      <c r="X838" s="272"/>
      <c r="Y838" s="272"/>
      <c r="Z838" s="272"/>
    </row>
    <row r="839" spans="1:26" ht="15.75" customHeight="1">
      <c r="A839" s="50"/>
      <c r="B839" s="50"/>
      <c r="C839" s="50"/>
      <c r="D839" s="50"/>
      <c r="E839" s="50"/>
      <c r="F839" s="50"/>
      <c r="G839" s="50"/>
      <c r="H839" s="50"/>
      <c r="I839" s="50"/>
      <c r="J839" s="50"/>
      <c r="K839" s="36"/>
      <c r="L839" s="272"/>
      <c r="M839" s="272"/>
      <c r="N839" s="272"/>
      <c r="O839" s="272"/>
      <c r="P839" s="272"/>
      <c r="Q839" s="272"/>
      <c r="R839" s="272"/>
      <c r="S839" s="272"/>
      <c r="T839" s="272"/>
      <c r="U839" s="272"/>
      <c r="V839" s="272"/>
      <c r="W839" s="272"/>
      <c r="X839" s="272"/>
      <c r="Y839" s="272"/>
      <c r="Z839" s="272"/>
    </row>
    <row r="840" spans="1:26" ht="15.75" customHeight="1">
      <c r="A840" s="50"/>
      <c r="B840" s="50"/>
      <c r="C840" s="50"/>
      <c r="D840" s="50"/>
      <c r="E840" s="50"/>
      <c r="F840" s="50"/>
      <c r="G840" s="50"/>
      <c r="H840" s="50"/>
      <c r="I840" s="50"/>
      <c r="J840" s="50"/>
      <c r="K840" s="36"/>
      <c r="L840" s="272"/>
      <c r="M840" s="272"/>
      <c r="N840" s="272"/>
      <c r="O840" s="272"/>
      <c r="P840" s="272"/>
      <c r="Q840" s="272"/>
      <c r="R840" s="272"/>
      <c r="S840" s="272"/>
      <c r="T840" s="272"/>
      <c r="U840" s="272"/>
      <c r="V840" s="272"/>
      <c r="W840" s="272"/>
      <c r="X840" s="272"/>
      <c r="Y840" s="272"/>
      <c r="Z840" s="272"/>
    </row>
    <row r="841" spans="1:26" ht="15.75" customHeight="1">
      <c r="A841" s="50"/>
      <c r="B841" s="50"/>
      <c r="C841" s="50"/>
      <c r="D841" s="50"/>
      <c r="E841" s="50"/>
      <c r="F841" s="50"/>
      <c r="G841" s="50"/>
      <c r="H841" s="50"/>
      <c r="I841" s="50"/>
      <c r="J841" s="50"/>
      <c r="K841" s="36"/>
      <c r="L841" s="272"/>
      <c r="M841" s="272"/>
      <c r="N841" s="272"/>
      <c r="O841" s="272"/>
      <c r="P841" s="272"/>
      <c r="Q841" s="272"/>
      <c r="R841" s="272"/>
      <c r="S841" s="272"/>
      <c r="T841" s="272"/>
      <c r="U841" s="272"/>
      <c r="V841" s="272"/>
      <c r="W841" s="272"/>
      <c r="X841" s="272"/>
      <c r="Y841" s="272"/>
      <c r="Z841" s="272"/>
    </row>
    <row r="842" spans="1:26" ht="15.75" customHeight="1">
      <c r="A842" s="50"/>
      <c r="B842" s="50"/>
      <c r="C842" s="50"/>
      <c r="D842" s="50"/>
      <c r="E842" s="50"/>
      <c r="F842" s="50"/>
      <c r="G842" s="50"/>
      <c r="H842" s="50"/>
      <c r="I842" s="50"/>
      <c r="J842" s="50"/>
      <c r="K842" s="36"/>
      <c r="L842" s="272"/>
      <c r="M842" s="272"/>
      <c r="N842" s="272"/>
      <c r="O842" s="272"/>
      <c r="P842" s="272"/>
      <c r="Q842" s="272"/>
      <c r="R842" s="272"/>
      <c r="S842" s="272"/>
      <c r="T842" s="272"/>
      <c r="U842" s="272"/>
      <c r="V842" s="272"/>
      <c r="W842" s="272"/>
      <c r="X842" s="272"/>
      <c r="Y842" s="272"/>
      <c r="Z842" s="272"/>
    </row>
    <row r="843" spans="1:26" ht="15.75" customHeight="1">
      <c r="A843" s="50"/>
      <c r="B843" s="50"/>
      <c r="C843" s="50"/>
      <c r="D843" s="50"/>
      <c r="E843" s="50"/>
      <c r="F843" s="50"/>
      <c r="G843" s="50"/>
      <c r="H843" s="50"/>
      <c r="I843" s="50"/>
      <c r="J843" s="50"/>
      <c r="K843" s="36"/>
      <c r="L843" s="272"/>
      <c r="M843" s="272"/>
      <c r="N843" s="272"/>
      <c r="O843" s="272"/>
      <c r="P843" s="272"/>
      <c r="Q843" s="272"/>
      <c r="R843" s="272"/>
      <c r="S843" s="272"/>
      <c r="T843" s="272"/>
      <c r="U843" s="272"/>
      <c r="V843" s="272"/>
      <c r="W843" s="272"/>
      <c r="X843" s="272"/>
      <c r="Y843" s="272"/>
      <c r="Z843" s="272"/>
    </row>
    <row r="844" spans="1:26" ht="15.75" customHeight="1">
      <c r="A844" s="50"/>
      <c r="B844" s="50"/>
      <c r="C844" s="50"/>
      <c r="D844" s="50"/>
      <c r="E844" s="50"/>
      <c r="F844" s="50"/>
      <c r="G844" s="50"/>
      <c r="H844" s="50"/>
      <c r="I844" s="50"/>
      <c r="J844" s="50"/>
      <c r="K844" s="36"/>
      <c r="L844" s="272"/>
      <c r="M844" s="272"/>
      <c r="N844" s="272"/>
      <c r="O844" s="272"/>
      <c r="P844" s="272"/>
      <c r="Q844" s="272"/>
      <c r="R844" s="272"/>
      <c r="S844" s="272"/>
      <c r="T844" s="272"/>
      <c r="U844" s="272"/>
      <c r="V844" s="272"/>
      <c r="W844" s="272"/>
      <c r="X844" s="272"/>
      <c r="Y844" s="272"/>
      <c r="Z844" s="272"/>
    </row>
    <row r="845" spans="1:26" ht="15.75" customHeight="1">
      <c r="A845" s="50"/>
      <c r="B845" s="50"/>
      <c r="C845" s="50"/>
      <c r="D845" s="50"/>
      <c r="E845" s="50"/>
      <c r="F845" s="50"/>
      <c r="G845" s="50"/>
      <c r="H845" s="50"/>
      <c r="I845" s="50"/>
      <c r="J845" s="50"/>
      <c r="K845" s="36"/>
      <c r="L845" s="272"/>
      <c r="M845" s="272"/>
      <c r="N845" s="272"/>
      <c r="O845" s="272"/>
      <c r="P845" s="272"/>
      <c r="Q845" s="272"/>
      <c r="R845" s="272"/>
      <c r="S845" s="272"/>
      <c r="T845" s="272"/>
      <c r="U845" s="272"/>
      <c r="V845" s="272"/>
      <c r="W845" s="272"/>
      <c r="X845" s="272"/>
      <c r="Y845" s="272"/>
      <c r="Z845" s="272"/>
    </row>
    <row r="846" spans="1:26" ht="15.75" customHeight="1">
      <c r="A846" s="50"/>
      <c r="B846" s="50"/>
      <c r="C846" s="50"/>
      <c r="D846" s="50"/>
      <c r="E846" s="50"/>
      <c r="F846" s="50"/>
      <c r="G846" s="50"/>
      <c r="H846" s="50"/>
      <c r="I846" s="50"/>
      <c r="J846" s="50"/>
      <c r="K846" s="36"/>
      <c r="L846" s="272"/>
      <c r="M846" s="272"/>
      <c r="N846" s="272"/>
      <c r="O846" s="272"/>
      <c r="P846" s="272"/>
      <c r="Q846" s="272"/>
      <c r="R846" s="272"/>
      <c r="S846" s="272"/>
      <c r="T846" s="272"/>
      <c r="U846" s="272"/>
      <c r="V846" s="272"/>
      <c r="W846" s="272"/>
      <c r="X846" s="272"/>
      <c r="Y846" s="272"/>
      <c r="Z846" s="272"/>
    </row>
    <row r="847" spans="1:26" ht="15.75" customHeight="1">
      <c r="A847" s="50"/>
      <c r="B847" s="50"/>
      <c r="C847" s="50"/>
      <c r="D847" s="50"/>
      <c r="E847" s="50"/>
      <c r="F847" s="50"/>
      <c r="G847" s="50"/>
      <c r="H847" s="50"/>
      <c r="I847" s="50"/>
      <c r="J847" s="50"/>
      <c r="K847" s="36"/>
      <c r="L847" s="272"/>
      <c r="M847" s="272"/>
      <c r="N847" s="272"/>
      <c r="O847" s="272"/>
      <c r="P847" s="272"/>
      <c r="Q847" s="272"/>
      <c r="R847" s="272"/>
      <c r="S847" s="272"/>
      <c r="T847" s="272"/>
      <c r="U847" s="272"/>
      <c r="V847" s="272"/>
      <c r="W847" s="272"/>
      <c r="X847" s="272"/>
      <c r="Y847" s="272"/>
      <c r="Z847" s="272"/>
    </row>
    <row r="848" spans="1:26" ht="15.75" customHeight="1">
      <c r="A848" s="50"/>
      <c r="B848" s="50"/>
      <c r="C848" s="50"/>
      <c r="D848" s="50"/>
      <c r="E848" s="50"/>
      <c r="F848" s="50"/>
      <c r="G848" s="50"/>
      <c r="H848" s="50"/>
      <c r="I848" s="50"/>
      <c r="J848" s="50"/>
      <c r="K848" s="36"/>
      <c r="L848" s="272"/>
      <c r="M848" s="272"/>
      <c r="N848" s="272"/>
      <c r="O848" s="272"/>
      <c r="P848" s="272"/>
      <c r="Q848" s="272"/>
      <c r="R848" s="272"/>
      <c r="S848" s="272"/>
      <c r="T848" s="272"/>
      <c r="U848" s="272"/>
      <c r="V848" s="272"/>
      <c r="W848" s="272"/>
      <c r="X848" s="272"/>
      <c r="Y848" s="272"/>
      <c r="Z848" s="272"/>
    </row>
    <row r="849" spans="1:26" ht="15.75" customHeight="1">
      <c r="A849" s="50"/>
      <c r="B849" s="50"/>
      <c r="C849" s="50"/>
      <c r="D849" s="50"/>
      <c r="E849" s="50"/>
      <c r="F849" s="50"/>
      <c r="G849" s="50"/>
      <c r="H849" s="50"/>
      <c r="I849" s="50"/>
      <c r="J849" s="50"/>
      <c r="K849" s="36"/>
      <c r="L849" s="272"/>
      <c r="M849" s="272"/>
      <c r="N849" s="272"/>
      <c r="O849" s="272"/>
      <c r="P849" s="272"/>
      <c r="Q849" s="272"/>
      <c r="R849" s="272"/>
      <c r="S849" s="272"/>
      <c r="T849" s="272"/>
      <c r="U849" s="272"/>
      <c r="V849" s="272"/>
      <c r="W849" s="272"/>
      <c r="X849" s="272"/>
      <c r="Y849" s="272"/>
      <c r="Z849" s="272"/>
    </row>
    <row r="850" spans="1:26" ht="15.75" customHeight="1">
      <c r="A850" s="50"/>
      <c r="B850" s="50"/>
      <c r="C850" s="50"/>
      <c r="D850" s="50"/>
      <c r="E850" s="50"/>
      <c r="F850" s="50"/>
      <c r="G850" s="50"/>
      <c r="H850" s="50"/>
      <c r="I850" s="50"/>
      <c r="J850" s="50"/>
      <c r="K850" s="36"/>
      <c r="L850" s="272"/>
      <c r="M850" s="272"/>
      <c r="N850" s="272"/>
      <c r="O850" s="272"/>
      <c r="P850" s="272"/>
      <c r="Q850" s="272"/>
      <c r="R850" s="272"/>
      <c r="S850" s="272"/>
      <c r="T850" s="272"/>
      <c r="U850" s="272"/>
      <c r="V850" s="272"/>
      <c r="W850" s="272"/>
      <c r="X850" s="272"/>
      <c r="Y850" s="272"/>
      <c r="Z850" s="272"/>
    </row>
    <row r="851" spans="1:26" ht="15.75" customHeight="1">
      <c r="A851" s="50"/>
      <c r="B851" s="50"/>
      <c r="C851" s="50"/>
      <c r="D851" s="50"/>
      <c r="E851" s="50"/>
      <c r="F851" s="50"/>
      <c r="G851" s="50"/>
      <c r="H851" s="50"/>
      <c r="I851" s="50"/>
      <c r="J851" s="50"/>
      <c r="K851" s="36"/>
      <c r="L851" s="272"/>
      <c r="M851" s="272"/>
      <c r="N851" s="272"/>
      <c r="O851" s="272"/>
      <c r="P851" s="272"/>
      <c r="Q851" s="272"/>
      <c r="R851" s="272"/>
      <c r="S851" s="272"/>
      <c r="T851" s="272"/>
      <c r="U851" s="272"/>
      <c r="V851" s="272"/>
      <c r="W851" s="272"/>
      <c r="X851" s="272"/>
      <c r="Y851" s="272"/>
      <c r="Z851" s="272"/>
    </row>
    <row r="852" spans="1:26" ht="15.75" customHeight="1">
      <c r="A852" s="50"/>
      <c r="B852" s="50"/>
      <c r="C852" s="50"/>
      <c r="D852" s="50"/>
      <c r="E852" s="50"/>
      <c r="F852" s="50"/>
      <c r="G852" s="50"/>
      <c r="H852" s="50"/>
      <c r="I852" s="50"/>
      <c r="J852" s="50"/>
      <c r="K852" s="36"/>
      <c r="L852" s="272"/>
      <c r="M852" s="272"/>
      <c r="N852" s="272"/>
      <c r="O852" s="272"/>
      <c r="P852" s="272"/>
      <c r="Q852" s="272"/>
      <c r="R852" s="272"/>
      <c r="S852" s="272"/>
      <c r="T852" s="272"/>
      <c r="U852" s="272"/>
      <c r="V852" s="272"/>
      <c r="W852" s="272"/>
      <c r="X852" s="272"/>
      <c r="Y852" s="272"/>
      <c r="Z852" s="272"/>
    </row>
    <row r="853" spans="1:26" ht="15.75" customHeight="1">
      <c r="A853" s="50"/>
      <c r="B853" s="50"/>
      <c r="C853" s="50"/>
      <c r="D853" s="50"/>
      <c r="E853" s="50"/>
      <c r="F853" s="50"/>
      <c r="G853" s="50"/>
      <c r="H853" s="50"/>
      <c r="I853" s="50"/>
      <c r="J853" s="50"/>
      <c r="K853" s="36"/>
      <c r="L853" s="272"/>
      <c r="M853" s="272"/>
      <c r="N853" s="272"/>
      <c r="O853" s="272"/>
      <c r="P853" s="272"/>
      <c r="Q853" s="272"/>
      <c r="R853" s="272"/>
      <c r="S853" s="272"/>
      <c r="T853" s="272"/>
      <c r="U853" s="272"/>
      <c r="V853" s="272"/>
      <c r="W853" s="272"/>
      <c r="X853" s="272"/>
      <c r="Y853" s="272"/>
      <c r="Z853" s="272"/>
    </row>
    <row r="854" spans="1:26" ht="15.75" customHeight="1">
      <c r="A854" s="50"/>
      <c r="B854" s="50"/>
      <c r="C854" s="50"/>
      <c r="D854" s="50"/>
      <c r="E854" s="50"/>
      <c r="F854" s="50"/>
      <c r="G854" s="50"/>
      <c r="H854" s="50"/>
      <c r="I854" s="50"/>
      <c r="J854" s="50"/>
      <c r="K854" s="36"/>
      <c r="L854" s="272"/>
      <c r="M854" s="272"/>
      <c r="N854" s="272"/>
      <c r="O854" s="272"/>
      <c r="P854" s="272"/>
      <c r="Q854" s="272"/>
      <c r="R854" s="272"/>
      <c r="S854" s="272"/>
      <c r="T854" s="272"/>
      <c r="U854" s="272"/>
      <c r="V854" s="272"/>
      <c r="W854" s="272"/>
      <c r="X854" s="272"/>
      <c r="Y854" s="272"/>
      <c r="Z854" s="272"/>
    </row>
    <row r="855" spans="1:26" ht="15.75" customHeight="1">
      <c r="A855" s="50"/>
      <c r="B855" s="50"/>
      <c r="C855" s="50"/>
      <c r="D855" s="50"/>
      <c r="E855" s="50"/>
      <c r="F855" s="50"/>
      <c r="G855" s="50"/>
      <c r="H855" s="50"/>
      <c r="I855" s="50"/>
      <c r="J855" s="50"/>
      <c r="K855" s="36"/>
      <c r="L855" s="272"/>
      <c r="M855" s="272"/>
      <c r="N855" s="272"/>
      <c r="O855" s="272"/>
      <c r="P855" s="272"/>
      <c r="Q855" s="272"/>
      <c r="R855" s="272"/>
      <c r="S855" s="272"/>
      <c r="T855" s="272"/>
      <c r="U855" s="272"/>
      <c r="V855" s="272"/>
      <c r="W855" s="272"/>
      <c r="X855" s="272"/>
      <c r="Y855" s="272"/>
      <c r="Z855" s="272"/>
    </row>
    <row r="856" spans="1:26" ht="15.75" customHeight="1">
      <c r="A856" s="50"/>
      <c r="B856" s="50"/>
      <c r="C856" s="50"/>
      <c r="D856" s="50"/>
      <c r="E856" s="50"/>
      <c r="F856" s="50"/>
      <c r="G856" s="50"/>
      <c r="H856" s="50"/>
      <c r="I856" s="50"/>
      <c r="J856" s="50"/>
      <c r="K856" s="36"/>
      <c r="L856" s="272"/>
      <c r="M856" s="272"/>
      <c r="N856" s="272"/>
      <c r="O856" s="272"/>
      <c r="P856" s="272"/>
      <c r="Q856" s="272"/>
      <c r="R856" s="272"/>
      <c r="S856" s="272"/>
      <c r="T856" s="272"/>
      <c r="U856" s="272"/>
      <c r="V856" s="272"/>
      <c r="W856" s="272"/>
      <c r="X856" s="272"/>
      <c r="Y856" s="272"/>
      <c r="Z856" s="272"/>
    </row>
    <row r="857" spans="1:26" ht="15.75" customHeight="1">
      <c r="A857" s="50"/>
      <c r="B857" s="50"/>
      <c r="C857" s="50"/>
      <c r="D857" s="50"/>
      <c r="E857" s="50"/>
      <c r="F857" s="50"/>
      <c r="G857" s="50"/>
      <c r="H857" s="50"/>
      <c r="I857" s="50"/>
      <c r="J857" s="50"/>
      <c r="K857" s="36"/>
      <c r="L857" s="272"/>
      <c r="M857" s="272"/>
      <c r="N857" s="272"/>
      <c r="O857" s="272"/>
      <c r="P857" s="272"/>
      <c r="Q857" s="272"/>
      <c r="R857" s="272"/>
      <c r="S857" s="272"/>
      <c r="T857" s="272"/>
      <c r="U857" s="272"/>
      <c r="V857" s="272"/>
      <c r="W857" s="272"/>
      <c r="X857" s="272"/>
      <c r="Y857" s="272"/>
      <c r="Z857" s="272"/>
    </row>
    <row r="858" spans="1:26" ht="15.75" customHeight="1">
      <c r="A858" s="50"/>
      <c r="B858" s="50"/>
      <c r="C858" s="50"/>
      <c r="D858" s="50"/>
      <c r="E858" s="50"/>
      <c r="F858" s="50"/>
      <c r="G858" s="50"/>
      <c r="H858" s="50"/>
      <c r="I858" s="50"/>
      <c r="J858" s="50"/>
      <c r="K858" s="36"/>
      <c r="L858" s="272"/>
      <c r="M858" s="272"/>
      <c r="N858" s="272"/>
      <c r="O858" s="272"/>
      <c r="P858" s="272"/>
      <c r="Q858" s="272"/>
      <c r="R858" s="272"/>
      <c r="S858" s="272"/>
      <c r="T858" s="272"/>
      <c r="U858" s="272"/>
      <c r="V858" s="272"/>
      <c r="W858" s="272"/>
      <c r="X858" s="272"/>
      <c r="Y858" s="272"/>
      <c r="Z858" s="272"/>
    </row>
    <row r="859" spans="1:26" ht="15.75" customHeight="1">
      <c r="A859" s="50"/>
      <c r="B859" s="50"/>
      <c r="C859" s="50"/>
      <c r="D859" s="50"/>
      <c r="E859" s="50"/>
      <c r="F859" s="50"/>
      <c r="G859" s="50"/>
      <c r="H859" s="50"/>
      <c r="I859" s="50"/>
      <c r="J859" s="50"/>
      <c r="K859" s="36"/>
      <c r="L859" s="272"/>
      <c r="M859" s="272"/>
      <c r="N859" s="272"/>
      <c r="O859" s="272"/>
      <c r="P859" s="272"/>
      <c r="Q859" s="272"/>
      <c r="R859" s="272"/>
      <c r="S859" s="272"/>
      <c r="T859" s="272"/>
      <c r="U859" s="272"/>
      <c r="V859" s="272"/>
      <c r="W859" s="272"/>
      <c r="X859" s="272"/>
      <c r="Y859" s="272"/>
      <c r="Z859" s="272"/>
    </row>
    <row r="860" spans="1:26" ht="15.75" customHeight="1">
      <c r="A860" s="50"/>
      <c r="B860" s="50"/>
      <c r="C860" s="50"/>
      <c r="D860" s="50"/>
      <c r="E860" s="50"/>
      <c r="F860" s="50"/>
      <c r="G860" s="50"/>
      <c r="H860" s="50"/>
      <c r="I860" s="50"/>
      <c r="J860" s="50"/>
      <c r="K860" s="36"/>
      <c r="L860" s="272"/>
      <c r="M860" s="272"/>
      <c r="N860" s="272"/>
      <c r="O860" s="272"/>
      <c r="P860" s="272"/>
      <c r="Q860" s="272"/>
      <c r="R860" s="272"/>
      <c r="S860" s="272"/>
      <c r="T860" s="272"/>
      <c r="U860" s="272"/>
      <c r="V860" s="272"/>
      <c r="W860" s="272"/>
      <c r="X860" s="272"/>
      <c r="Y860" s="272"/>
      <c r="Z860" s="272"/>
    </row>
    <row r="861" spans="1:26" ht="15.75" customHeight="1">
      <c r="A861" s="50"/>
      <c r="B861" s="50"/>
      <c r="C861" s="50"/>
      <c r="D861" s="50"/>
      <c r="E861" s="50"/>
      <c r="F861" s="50"/>
      <c r="G861" s="50"/>
      <c r="H861" s="50"/>
      <c r="I861" s="50"/>
      <c r="J861" s="50"/>
      <c r="K861" s="36"/>
      <c r="L861" s="272"/>
      <c r="M861" s="272"/>
      <c r="N861" s="272"/>
      <c r="O861" s="272"/>
      <c r="P861" s="272"/>
      <c r="Q861" s="272"/>
      <c r="R861" s="272"/>
      <c r="S861" s="272"/>
      <c r="T861" s="272"/>
      <c r="U861" s="272"/>
      <c r="V861" s="272"/>
      <c r="W861" s="272"/>
      <c r="X861" s="272"/>
      <c r="Y861" s="272"/>
      <c r="Z861" s="272"/>
    </row>
    <row r="862" spans="1:26" ht="15.75" customHeight="1">
      <c r="A862" s="50"/>
      <c r="B862" s="50"/>
      <c r="C862" s="50"/>
      <c r="D862" s="50"/>
      <c r="E862" s="50"/>
      <c r="F862" s="50"/>
      <c r="G862" s="50"/>
      <c r="H862" s="50"/>
      <c r="I862" s="50"/>
      <c r="J862" s="50"/>
      <c r="K862" s="36"/>
      <c r="L862" s="272"/>
      <c r="M862" s="272"/>
      <c r="N862" s="272"/>
      <c r="O862" s="272"/>
      <c r="P862" s="272"/>
      <c r="Q862" s="272"/>
      <c r="R862" s="272"/>
      <c r="S862" s="272"/>
      <c r="T862" s="272"/>
      <c r="U862" s="272"/>
      <c r="V862" s="272"/>
      <c r="W862" s="272"/>
      <c r="X862" s="272"/>
      <c r="Y862" s="272"/>
      <c r="Z862" s="272"/>
    </row>
    <row r="863" spans="1:26" ht="15.75" customHeight="1">
      <c r="A863" s="50"/>
      <c r="B863" s="50"/>
      <c r="C863" s="50"/>
      <c r="D863" s="50"/>
      <c r="E863" s="50"/>
      <c r="F863" s="50"/>
      <c r="G863" s="50"/>
      <c r="H863" s="50"/>
      <c r="I863" s="50"/>
      <c r="J863" s="50"/>
      <c r="K863" s="36"/>
      <c r="L863" s="272"/>
      <c r="M863" s="272"/>
      <c r="N863" s="272"/>
      <c r="O863" s="272"/>
      <c r="P863" s="272"/>
      <c r="Q863" s="272"/>
      <c r="R863" s="272"/>
      <c r="S863" s="272"/>
      <c r="T863" s="272"/>
      <c r="U863" s="272"/>
      <c r="V863" s="272"/>
      <c r="W863" s="272"/>
      <c r="X863" s="272"/>
      <c r="Y863" s="272"/>
      <c r="Z863" s="272"/>
    </row>
    <row r="864" spans="1:26" ht="15.75" customHeight="1">
      <c r="A864" s="50"/>
      <c r="B864" s="50"/>
      <c r="C864" s="50"/>
      <c r="D864" s="50"/>
      <c r="E864" s="50"/>
      <c r="F864" s="50"/>
      <c r="G864" s="50"/>
      <c r="H864" s="50"/>
      <c r="I864" s="50"/>
      <c r="J864" s="50"/>
      <c r="K864" s="36"/>
      <c r="L864" s="272"/>
      <c r="M864" s="272"/>
      <c r="N864" s="272"/>
      <c r="O864" s="272"/>
      <c r="P864" s="272"/>
      <c r="Q864" s="272"/>
      <c r="R864" s="272"/>
      <c r="S864" s="272"/>
      <c r="T864" s="272"/>
      <c r="U864" s="272"/>
      <c r="V864" s="272"/>
      <c r="W864" s="272"/>
      <c r="X864" s="272"/>
      <c r="Y864" s="272"/>
      <c r="Z864" s="272"/>
    </row>
    <row r="865" spans="1:26" ht="15.75" customHeight="1">
      <c r="A865" s="50"/>
      <c r="B865" s="50"/>
      <c r="C865" s="50"/>
      <c r="D865" s="50"/>
      <c r="E865" s="50"/>
      <c r="F865" s="50"/>
      <c r="G865" s="50"/>
      <c r="H865" s="50"/>
      <c r="I865" s="50"/>
      <c r="J865" s="50"/>
      <c r="K865" s="36"/>
      <c r="L865" s="272"/>
      <c r="M865" s="272"/>
      <c r="N865" s="272"/>
      <c r="O865" s="272"/>
      <c r="P865" s="272"/>
      <c r="Q865" s="272"/>
      <c r="R865" s="272"/>
      <c r="S865" s="272"/>
      <c r="T865" s="272"/>
      <c r="U865" s="272"/>
      <c r="V865" s="272"/>
      <c r="W865" s="272"/>
      <c r="X865" s="272"/>
      <c r="Y865" s="272"/>
      <c r="Z865" s="272"/>
    </row>
    <row r="866" spans="1:26" ht="15.75" customHeight="1">
      <c r="A866" s="50"/>
      <c r="B866" s="50"/>
      <c r="C866" s="50"/>
      <c r="D866" s="50"/>
      <c r="E866" s="50"/>
      <c r="F866" s="50"/>
      <c r="G866" s="50"/>
      <c r="H866" s="50"/>
      <c r="I866" s="50"/>
      <c r="J866" s="50"/>
      <c r="K866" s="36"/>
      <c r="L866" s="272"/>
      <c r="M866" s="272"/>
      <c r="N866" s="272"/>
      <c r="O866" s="272"/>
      <c r="P866" s="272"/>
      <c r="Q866" s="272"/>
      <c r="R866" s="272"/>
      <c r="S866" s="272"/>
      <c r="T866" s="272"/>
      <c r="U866" s="272"/>
      <c r="V866" s="272"/>
      <c r="W866" s="272"/>
      <c r="X866" s="272"/>
      <c r="Y866" s="272"/>
      <c r="Z866" s="272"/>
    </row>
    <row r="867" spans="1:26" ht="15.75" customHeight="1">
      <c r="A867" s="50"/>
      <c r="B867" s="50"/>
      <c r="C867" s="50"/>
      <c r="D867" s="50"/>
      <c r="E867" s="50"/>
      <c r="F867" s="50"/>
      <c r="G867" s="50"/>
      <c r="H867" s="50"/>
      <c r="I867" s="50"/>
      <c r="J867" s="50"/>
      <c r="K867" s="36"/>
      <c r="L867" s="272"/>
      <c r="M867" s="272"/>
      <c r="N867" s="272"/>
      <c r="O867" s="272"/>
      <c r="P867" s="272"/>
      <c r="Q867" s="272"/>
      <c r="R867" s="272"/>
      <c r="S867" s="272"/>
      <c r="T867" s="272"/>
      <c r="U867" s="272"/>
      <c r="V867" s="272"/>
      <c r="W867" s="272"/>
      <c r="X867" s="272"/>
      <c r="Y867" s="272"/>
      <c r="Z867" s="272"/>
    </row>
    <row r="868" spans="1:26" ht="15.75" customHeight="1">
      <c r="A868" s="50"/>
      <c r="B868" s="50"/>
      <c r="C868" s="50"/>
      <c r="D868" s="50"/>
      <c r="E868" s="50"/>
      <c r="F868" s="50"/>
      <c r="G868" s="50"/>
      <c r="H868" s="50"/>
      <c r="I868" s="50"/>
      <c r="J868" s="50"/>
      <c r="K868" s="36"/>
      <c r="L868" s="272"/>
      <c r="M868" s="272"/>
      <c r="N868" s="272"/>
      <c r="O868" s="272"/>
      <c r="P868" s="272"/>
      <c r="Q868" s="272"/>
      <c r="R868" s="272"/>
      <c r="S868" s="272"/>
      <c r="T868" s="272"/>
      <c r="U868" s="272"/>
      <c r="V868" s="272"/>
      <c r="W868" s="272"/>
      <c r="X868" s="272"/>
      <c r="Y868" s="272"/>
      <c r="Z868" s="272"/>
    </row>
    <row r="869" spans="1:26" ht="15.75" customHeight="1">
      <c r="A869" s="50"/>
      <c r="B869" s="50"/>
      <c r="C869" s="50"/>
      <c r="D869" s="50"/>
      <c r="E869" s="50"/>
      <c r="F869" s="50"/>
      <c r="G869" s="50"/>
      <c r="H869" s="50"/>
      <c r="I869" s="50"/>
      <c r="J869" s="50"/>
      <c r="K869" s="36"/>
      <c r="L869" s="272"/>
      <c r="M869" s="272"/>
      <c r="N869" s="272"/>
      <c r="O869" s="272"/>
      <c r="P869" s="272"/>
      <c r="Q869" s="272"/>
      <c r="R869" s="272"/>
      <c r="S869" s="272"/>
      <c r="T869" s="272"/>
      <c r="U869" s="272"/>
      <c r="V869" s="272"/>
      <c r="W869" s="272"/>
      <c r="X869" s="272"/>
      <c r="Y869" s="272"/>
      <c r="Z869" s="272"/>
    </row>
    <row r="870" spans="1:26" ht="15.75" customHeight="1">
      <c r="A870" s="50"/>
      <c r="B870" s="50"/>
      <c r="C870" s="50"/>
      <c r="D870" s="50"/>
      <c r="E870" s="50"/>
      <c r="F870" s="50"/>
      <c r="G870" s="50"/>
      <c r="H870" s="50"/>
      <c r="I870" s="50"/>
      <c r="J870" s="50"/>
      <c r="K870" s="36"/>
      <c r="L870" s="272"/>
      <c r="M870" s="272"/>
      <c r="N870" s="272"/>
      <c r="O870" s="272"/>
      <c r="P870" s="272"/>
      <c r="Q870" s="272"/>
      <c r="R870" s="272"/>
      <c r="S870" s="272"/>
      <c r="T870" s="272"/>
      <c r="U870" s="272"/>
      <c r="V870" s="272"/>
      <c r="W870" s="272"/>
      <c r="X870" s="272"/>
      <c r="Y870" s="272"/>
      <c r="Z870" s="272"/>
    </row>
    <row r="871" spans="1:26" ht="15.75" customHeight="1">
      <c r="A871" s="50"/>
      <c r="B871" s="50"/>
      <c r="C871" s="50"/>
      <c r="D871" s="50"/>
      <c r="E871" s="50"/>
      <c r="F871" s="50"/>
      <c r="G871" s="50"/>
      <c r="H871" s="50"/>
      <c r="I871" s="50"/>
      <c r="J871" s="50"/>
      <c r="K871" s="36"/>
      <c r="L871" s="272"/>
      <c r="M871" s="272"/>
      <c r="N871" s="272"/>
      <c r="O871" s="272"/>
      <c r="P871" s="272"/>
      <c r="Q871" s="272"/>
      <c r="R871" s="272"/>
      <c r="S871" s="272"/>
      <c r="T871" s="272"/>
      <c r="U871" s="272"/>
      <c r="V871" s="272"/>
      <c r="W871" s="272"/>
      <c r="X871" s="272"/>
      <c r="Y871" s="272"/>
      <c r="Z871" s="272"/>
    </row>
    <row r="872" spans="1:26" ht="15.75" customHeight="1">
      <c r="A872" s="50"/>
      <c r="B872" s="50"/>
      <c r="C872" s="50"/>
      <c r="D872" s="50"/>
      <c r="E872" s="50"/>
      <c r="F872" s="50"/>
      <c r="G872" s="50"/>
      <c r="H872" s="50"/>
      <c r="I872" s="50"/>
      <c r="J872" s="50"/>
      <c r="K872" s="36"/>
      <c r="L872" s="272"/>
      <c r="M872" s="272"/>
      <c r="N872" s="272"/>
      <c r="O872" s="272"/>
      <c r="P872" s="272"/>
      <c r="Q872" s="272"/>
      <c r="R872" s="272"/>
      <c r="S872" s="272"/>
      <c r="T872" s="272"/>
      <c r="U872" s="272"/>
      <c r="V872" s="272"/>
      <c r="W872" s="272"/>
      <c r="X872" s="272"/>
      <c r="Y872" s="272"/>
      <c r="Z872" s="272"/>
    </row>
    <row r="873" spans="1:26" ht="15.75" customHeight="1">
      <c r="A873" s="50"/>
      <c r="B873" s="50"/>
      <c r="C873" s="50"/>
      <c r="D873" s="50"/>
      <c r="E873" s="50"/>
      <c r="F873" s="50"/>
      <c r="G873" s="50"/>
      <c r="H873" s="50"/>
      <c r="I873" s="50"/>
      <c r="J873" s="50"/>
      <c r="K873" s="36"/>
      <c r="L873" s="272"/>
      <c r="M873" s="272"/>
      <c r="N873" s="272"/>
      <c r="O873" s="272"/>
      <c r="P873" s="272"/>
      <c r="Q873" s="272"/>
      <c r="R873" s="272"/>
      <c r="S873" s="272"/>
      <c r="T873" s="272"/>
      <c r="U873" s="272"/>
      <c r="V873" s="272"/>
      <c r="W873" s="272"/>
      <c r="X873" s="272"/>
      <c r="Y873" s="272"/>
      <c r="Z873" s="272"/>
    </row>
    <row r="874" spans="1:26" ht="15.75" customHeight="1">
      <c r="A874" s="50"/>
      <c r="B874" s="50"/>
      <c r="C874" s="50"/>
      <c r="D874" s="50"/>
      <c r="E874" s="50"/>
      <c r="F874" s="50"/>
      <c r="G874" s="50"/>
      <c r="H874" s="50"/>
      <c r="I874" s="50"/>
      <c r="J874" s="50"/>
      <c r="K874" s="36"/>
      <c r="L874" s="272"/>
      <c r="M874" s="272"/>
      <c r="N874" s="272"/>
      <c r="O874" s="272"/>
      <c r="P874" s="272"/>
      <c r="Q874" s="272"/>
      <c r="R874" s="272"/>
      <c r="S874" s="272"/>
      <c r="T874" s="272"/>
      <c r="U874" s="272"/>
      <c r="V874" s="272"/>
      <c r="W874" s="272"/>
      <c r="X874" s="272"/>
      <c r="Y874" s="272"/>
      <c r="Z874" s="272"/>
    </row>
    <row r="875" spans="1:26" ht="15.75" customHeight="1">
      <c r="A875" s="50"/>
      <c r="B875" s="50"/>
      <c r="C875" s="50"/>
      <c r="D875" s="50"/>
      <c r="E875" s="50"/>
      <c r="F875" s="50"/>
      <c r="G875" s="50"/>
      <c r="H875" s="50"/>
      <c r="I875" s="50"/>
      <c r="J875" s="50"/>
      <c r="K875" s="36"/>
      <c r="L875" s="272"/>
      <c r="M875" s="272"/>
      <c r="N875" s="272"/>
      <c r="O875" s="272"/>
      <c r="P875" s="272"/>
      <c r="Q875" s="272"/>
      <c r="R875" s="272"/>
      <c r="S875" s="272"/>
      <c r="T875" s="272"/>
      <c r="U875" s="272"/>
      <c r="V875" s="272"/>
      <c r="W875" s="272"/>
      <c r="X875" s="272"/>
      <c r="Y875" s="272"/>
      <c r="Z875" s="272"/>
    </row>
    <row r="876" spans="1:26" ht="15.75" customHeight="1">
      <c r="A876" s="50"/>
      <c r="B876" s="50"/>
      <c r="C876" s="50"/>
      <c r="D876" s="50"/>
      <c r="E876" s="50"/>
      <c r="F876" s="50"/>
      <c r="G876" s="50"/>
      <c r="H876" s="50"/>
      <c r="I876" s="50"/>
      <c r="J876" s="50"/>
      <c r="K876" s="36"/>
      <c r="L876" s="272"/>
      <c r="M876" s="272"/>
      <c r="N876" s="272"/>
      <c r="O876" s="272"/>
      <c r="P876" s="272"/>
      <c r="Q876" s="272"/>
      <c r="R876" s="272"/>
      <c r="S876" s="272"/>
      <c r="T876" s="272"/>
      <c r="U876" s="272"/>
      <c r="V876" s="272"/>
      <c r="W876" s="272"/>
      <c r="X876" s="272"/>
      <c r="Y876" s="272"/>
      <c r="Z876" s="272"/>
    </row>
    <row r="877" spans="1:26" ht="15.75" customHeight="1">
      <c r="A877" s="50"/>
      <c r="B877" s="50"/>
      <c r="C877" s="50"/>
      <c r="D877" s="50"/>
      <c r="E877" s="50"/>
      <c r="F877" s="50"/>
      <c r="G877" s="50"/>
      <c r="H877" s="50"/>
      <c r="I877" s="50"/>
      <c r="J877" s="50"/>
      <c r="K877" s="36"/>
      <c r="L877" s="272"/>
      <c r="M877" s="272"/>
      <c r="N877" s="272"/>
      <c r="O877" s="272"/>
      <c r="P877" s="272"/>
      <c r="Q877" s="272"/>
      <c r="R877" s="272"/>
      <c r="S877" s="272"/>
      <c r="T877" s="272"/>
      <c r="U877" s="272"/>
      <c r="V877" s="272"/>
      <c r="W877" s="272"/>
      <c r="X877" s="272"/>
      <c r="Y877" s="272"/>
      <c r="Z877" s="272"/>
    </row>
    <row r="878" spans="1:26" ht="15.75" customHeight="1">
      <c r="A878" s="50"/>
      <c r="B878" s="50"/>
      <c r="C878" s="50"/>
      <c r="D878" s="50"/>
      <c r="E878" s="50"/>
      <c r="F878" s="50"/>
      <c r="G878" s="50"/>
      <c r="H878" s="50"/>
      <c r="I878" s="50"/>
      <c r="J878" s="50"/>
      <c r="K878" s="36"/>
      <c r="L878" s="272"/>
      <c r="M878" s="272"/>
      <c r="N878" s="272"/>
      <c r="O878" s="272"/>
      <c r="P878" s="272"/>
      <c r="Q878" s="272"/>
      <c r="R878" s="272"/>
      <c r="S878" s="272"/>
      <c r="T878" s="272"/>
      <c r="U878" s="272"/>
      <c r="V878" s="272"/>
      <c r="W878" s="272"/>
      <c r="X878" s="272"/>
      <c r="Y878" s="272"/>
      <c r="Z878" s="272"/>
    </row>
    <row r="879" spans="1:26" ht="15.75" customHeight="1">
      <c r="A879" s="50"/>
      <c r="B879" s="50"/>
      <c r="C879" s="50"/>
      <c r="D879" s="50"/>
      <c r="E879" s="50"/>
      <c r="F879" s="50"/>
      <c r="G879" s="50"/>
      <c r="H879" s="50"/>
      <c r="I879" s="50"/>
      <c r="J879" s="50"/>
      <c r="K879" s="36"/>
      <c r="L879" s="272"/>
      <c r="M879" s="272"/>
      <c r="N879" s="272"/>
      <c r="O879" s="272"/>
      <c r="P879" s="272"/>
      <c r="Q879" s="272"/>
      <c r="R879" s="272"/>
      <c r="S879" s="272"/>
      <c r="T879" s="272"/>
      <c r="U879" s="272"/>
      <c r="V879" s="272"/>
      <c r="W879" s="272"/>
      <c r="X879" s="272"/>
      <c r="Y879" s="272"/>
      <c r="Z879" s="272"/>
    </row>
    <row r="880" spans="1:26" ht="15.75" customHeight="1">
      <c r="A880" s="50"/>
      <c r="B880" s="50"/>
      <c r="C880" s="50"/>
      <c r="D880" s="50"/>
      <c r="E880" s="50"/>
      <c r="F880" s="50"/>
      <c r="G880" s="50"/>
      <c r="H880" s="50"/>
      <c r="I880" s="50"/>
      <c r="J880" s="50"/>
      <c r="K880" s="36"/>
      <c r="L880" s="272"/>
      <c r="M880" s="272"/>
      <c r="N880" s="272"/>
      <c r="O880" s="272"/>
      <c r="P880" s="272"/>
      <c r="Q880" s="272"/>
      <c r="R880" s="272"/>
      <c r="S880" s="272"/>
      <c r="T880" s="272"/>
      <c r="U880" s="272"/>
      <c r="V880" s="272"/>
      <c r="W880" s="272"/>
      <c r="X880" s="272"/>
      <c r="Y880" s="272"/>
      <c r="Z880" s="272"/>
    </row>
    <row r="881" spans="1:26" ht="15.75" customHeight="1">
      <c r="A881" s="50"/>
      <c r="B881" s="50"/>
      <c r="C881" s="50"/>
      <c r="D881" s="50"/>
      <c r="E881" s="50"/>
      <c r="F881" s="50"/>
      <c r="G881" s="50"/>
      <c r="H881" s="50"/>
      <c r="I881" s="50"/>
      <c r="J881" s="50"/>
      <c r="K881" s="36"/>
      <c r="L881" s="272"/>
      <c r="M881" s="272"/>
      <c r="N881" s="272"/>
      <c r="O881" s="272"/>
      <c r="P881" s="272"/>
      <c r="Q881" s="272"/>
      <c r="R881" s="272"/>
      <c r="S881" s="272"/>
      <c r="T881" s="272"/>
      <c r="U881" s="272"/>
      <c r="V881" s="272"/>
      <c r="W881" s="272"/>
      <c r="X881" s="272"/>
      <c r="Y881" s="272"/>
      <c r="Z881" s="272"/>
    </row>
    <row r="882" spans="1:26" ht="15.75" customHeight="1">
      <c r="A882" s="50"/>
      <c r="B882" s="50"/>
      <c r="C882" s="50"/>
      <c r="D882" s="50"/>
      <c r="E882" s="50"/>
      <c r="F882" s="50"/>
      <c r="G882" s="50"/>
      <c r="H882" s="50"/>
      <c r="I882" s="50"/>
      <c r="J882" s="50"/>
      <c r="K882" s="36"/>
      <c r="L882" s="272"/>
      <c r="M882" s="272"/>
      <c r="N882" s="272"/>
      <c r="O882" s="272"/>
      <c r="P882" s="272"/>
      <c r="Q882" s="272"/>
      <c r="R882" s="272"/>
      <c r="S882" s="272"/>
      <c r="T882" s="272"/>
      <c r="U882" s="272"/>
      <c r="V882" s="272"/>
      <c r="W882" s="272"/>
      <c r="X882" s="272"/>
      <c r="Y882" s="272"/>
      <c r="Z882" s="272"/>
    </row>
    <row r="883" spans="1:26" ht="15.75" customHeight="1">
      <c r="A883" s="50"/>
      <c r="B883" s="50"/>
      <c r="C883" s="50"/>
      <c r="D883" s="50"/>
      <c r="E883" s="50"/>
      <c r="F883" s="50"/>
      <c r="G883" s="50"/>
      <c r="H883" s="50"/>
      <c r="I883" s="50"/>
      <c r="J883" s="50"/>
      <c r="K883" s="36"/>
      <c r="L883" s="272"/>
      <c r="M883" s="272"/>
      <c r="N883" s="272"/>
      <c r="O883" s="272"/>
      <c r="P883" s="272"/>
      <c r="Q883" s="272"/>
      <c r="R883" s="272"/>
      <c r="S883" s="272"/>
      <c r="T883" s="272"/>
      <c r="U883" s="272"/>
      <c r="V883" s="272"/>
      <c r="W883" s="272"/>
      <c r="X883" s="272"/>
      <c r="Y883" s="272"/>
      <c r="Z883" s="272"/>
    </row>
    <row r="884" spans="1:26" ht="15.75" customHeight="1">
      <c r="A884" s="50"/>
      <c r="B884" s="50"/>
      <c r="C884" s="50"/>
      <c r="D884" s="50"/>
      <c r="E884" s="50"/>
      <c r="F884" s="50"/>
      <c r="G884" s="50"/>
      <c r="H884" s="50"/>
      <c r="I884" s="50"/>
      <c r="J884" s="50"/>
      <c r="K884" s="36"/>
      <c r="L884" s="272"/>
      <c r="M884" s="272"/>
      <c r="N884" s="272"/>
      <c r="O884" s="272"/>
      <c r="P884" s="272"/>
      <c r="Q884" s="272"/>
      <c r="R884" s="272"/>
      <c r="S884" s="272"/>
      <c r="T884" s="272"/>
      <c r="U884" s="272"/>
      <c r="V884" s="272"/>
      <c r="W884" s="272"/>
      <c r="X884" s="272"/>
      <c r="Y884" s="272"/>
      <c r="Z884" s="272"/>
    </row>
    <row r="885" spans="1:26" ht="15.75" customHeight="1">
      <c r="A885" s="50"/>
      <c r="B885" s="50"/>
      <c r="C885" s="50"/>
      <c r="D885" s="50"/>
      <c r="E885" s="50"/>
      <c r="F885" s="50"/>
      <c r="G885" s="50"/>
      <c r="H885" s="50"/>
      <c r="I885" s="50"/>
      <c r="J885" s="50"/>
      <c r="K885" s="36"/>
      <c r="L885" s="272"/>
      <c r="M885" s="272"/>
      <c r="N885" s="272"/>
      <c r="O885" s="272"/>
      <c r="P885" s="272"/>
      <c r="Q885" s="272"/>
      <c r="R885" s="272"/>
      <c r="S885" s="272"/>
      <c r="T885" s="272"/>
      <c r="U885" s="272"/>
      <c r="V885" s="272"/>
      <c r="W885" s="272"/>
      <c r="X885" s="272"/>
      <c r="Y885" s="272"/>
      <c r="Z885" s="272"/>
    </row>
    <row r="886" spans="1:26" ht="15.75" customHeight="1">
      <c r="A886" s="50"/>
      <c r="B886" s="50"/>
      <c r="C886" s="50"/>
      <c r="D886" s="50"/>
      <c r="E886" s="50"/>
      <c r="F886" s="50"/>
      <c r="G886" s="50"/>
      <c r="H886" s="50"/>
      <c r="I886" s="50"/>
      <c r="J886" s="50"/>
      <c r="K886" s="36"/>
      <c r="L886" s="272"/>
      <c r="M886" s="272"/>
      <c r="N886" s="272"/>
      <c r="O886" s="272"/>
      <c r="P886" s="272"/>
      <c r="Q886" s="272"/>
      <c r="R886" s="272"/>
      <c r="S886" s="272"/>
      <c r="T886" s="272"/>
      <c r="U886" s="272"/>
      <c r="V886" s="272"/>
      <c r="W886" s="272"/>
      <c r="X886" s="272"/>
      <c r="Y886" s="272"/>
      <c r="Z886" s="272"/>
    </row>
    <row r="887" spans="1:26" ht="15.75" customHeight="1">
      <c r="A887" s="50"/>
      <c r="B887" s="50"/>
      <c r="C887" s="50"/>
      <c r="D887" s="50"/>
      <c r="E887" s="50"/>
      <c r="F887" s="50"/>
      <c r="G887" s="50"/>
      <c r="H887" s="50"/>
      <c r="I887" s="50"/>
      <c r="J887" s="50"/>
      <c r="K887" s="36"/>
      <c r="L887" s="272"/>
      <c r="M887" s="272"/>
      <c r="N887" s="272"/>
      <c r="O887" s="272"/>
      <c r="P887" s="272"/>
      <c r="Q887" s="272"/>
      <c r="R887" s="272"/>
      <c r="S887" s="272"/>
      <c r="T887" s="272"/>
      <c r="U887" s="272"/>
      <c r="V887" s="272"/>
      <c r="W887" s="272"/>
      <c r="X887" s="272"/>
      <c r="Y887" s="272"/>
      <c r="Z887" s="272"/>
    </row>
    <row r="888" spans="1:26" ht="15.75" customHeight="1">
      <c r="A888" s="50"/>
      <c r="B888" s="50"/>
      <c r="C888" s="50"/>
      <c r="D888" s="50"/>
      <c r="E888" s="50"/>
      <c r="F888" s="50"/>
      <c r="G888" s="50"/>
      <c r="H888" s="50"/>
      <c r="I888" s="50"/>
      <c r="J888" s="50"/>
      <c r="K888" s="36"/>
      <c r="L888" s="272"/>
      <c r="M888" s="272"/>
      <c r="N888" s="272"/>
      <c r="O888" s="272"/>
      <c r="P888" s="272"/>
      <c r="Q888" s="272"/>
      <c r="R888" s="272"/>
      <c r="S888" s="272"/>
      <c r="T888" s="272"/>
      <c r="U888" s="272"/>
      <c r="V888" s="272"/>
      <c r="W888" s="272"/>
      <c r="X888" s="272"/>
      <c r="Y888" s="272"/>
      <c r="Z888" s="272"/>
    </row>
    <row r="889" spans="1:26" ht="15.75" customHeight="1">
      <c r="A889" s="50"/>
      <c r="B889" s="50"/>
      <c r="C889" s="50"/>
      <c r="D889" s="50"/>
      <c r="E889" s="50"/>
      <c r="F889" s="50"/>
      <c r="G889" s="50"/>
      <c r="H889" s="50"/>
      <c r="I889" s="50"/>
      <c r="J889" s="50"/>
      <c r="K889" s="36"/>
      <c r="L889" s="272"/>
      <c r="M889" s="272"/>
      <c r="N889" s="272"/>
      <c r="O889" s="272"/>
      <c r="P889" s="272"/>
      <c r="Q889" s="272"/>
      <c r="R889" s="272"/>
      <c r="S889" s="272"/>
      <c r="T889" s="272"/>
      <c r="U889" s="272"/>
      <c r="V889" s="272"/>
      <c r="W889" s="272"/>
      <c r="X889" s="272"/>
      <c r="Y889" s="272"/>
      <c r="Z889" s="272"/>
    </row>
    <row r="890" spans="1:26" ht="15.75" customHeight="1">
      <c r="A890" s="50"/>
      <c r="B890" s="50"/>
      <c r="C890" s="50"/>
      <c r="D890" s="50"/>
      <c r="E890" s="50"/>
      <c r="F890" s="50"/>
      <c r="G890" s="50"/>
      <c r="H890" s="50"/>
      <c r="I890" s="50"/>
      <c r="J890" s="50"/>
      <c r="K890" s="36"/>
      <c r="L890" s="272"/>
      <c r="M890" s="272"/>
      <c r="N890" s="272"/>
      <c r="O890" s="272"/>
      <c r="P890" s="272"/>
      <c r="Q890" s="272"/>
      <c r="R890" s="272"/>
      <c r="S890" s="272"/>
      <c r="T890" s="272"/>
      <c r="U890" s="272"/>
      <c r="V890" s="272"/>
      <c r="W890" s="272"/>
      <c r="X890" s="272"/>
      <c r="Y890" s="272"/>
      <c r="Z890" s="272"/>
    </row>
    <row r="891" spans="1:26" ht="15.75" customHeight="1">
      <c r="A891" s="50"/>
      <c r="B891" s="50"/>
      <c r="C891" s="50"/>
      <c r="D891" s="50"/>
      <c r="E891" s="50"/>
      <c r="F891" s="50"/>
      <c r="G891" s="50"/>
      <c r="H891" s="50"/>
      <c r="I891" s="50"/>
      <c r="J891" s="50"/>
      <c r="K891" s="36"/>
      <c r="L891" s="272"/>
      <c r="M891" s="272"/>
      <c r="N891" s="272"/>
      <c r="O891" s="272"/>
      <c r="P891" s="272"/>
      <c r="Q891" s="272"/>
      <c r="R891" s="272"/>
      <c r="S891" s="272"/>
      <c r="T891" s="272"/>
      <c r="U891" s="272"/>
      <c r="V891" s="272"/>
      <c r="W891" s="272"/>
      <c r="X891" s="272"/>
      <c r="Y891" s="272"/>
      <c r="Z891" s="272"/>
    </row>
    <row r="892" spans="1:26" ht="15.75" customHeight="1">
      <c r="A892" s="50"/>
      <c r="B892" s="50"/>
      <c r="C892" s="50"/>
      <c r="D892" s="50"/>
      <c r="E892" s="50"/>
      <c r="F892" s="50"/>
      <c r="G892" s="50"/>
      <c r="H892" s="50"/>
      <c r="I892" s="50"/>
      <c r="J892" s="50"/>
      <c r="K892" s="36"/>
      <c r="L892" s="272"/>
      <c r="M892" s="272"/>
      <c r="N892" s="272"/>
      <c r="O892" s="272"/>
      <c r="P892" s="272"/>
      <c r="Q892" s="272"/>
      <c r="R892" s="272"/>
      <c r="S892" s="272"/>
      <c r="T892" s="272"/>
      <c r="U892" s="272"/>
      <c r="V892" s="272"/>
      <c r="W892" s="272"/>
      <c r="X892" s="272"/>
      <c r="Y892" s="272"/>
      <c r="Z892" s="272"/>
    </row>
    <row r="893" spans="1:26" ht="15.75" customHeight="1">
      <c r="A893" s="50"/>
      <c r="B893" s="50"/>
      <c r="C893" s="50"/>
      <c r="D893" s="50"/>
      <c r="E893" s="50"/>
      <c r="F893" s="50"/>
      <c r="G893" s="50"/>
      <c r="H893" s="50"/>
      <c r="I893" s="50"/>
      <c r="J893" s="50"/>
      <c r="K893" s="36"/>
      <c r="L893" s="272"/>
      <c r="M893" s="272"/>
      <c r="N893" s="272"/>
      <c r="O893" s="272"/>
      <c r="P893" s="272"/>
      <c r="Q893" s="272"/>
      <c r="R893" s="272"/>
      <c r="S893" s="272"/>
      <c r="T893" s="272"/>
      <c r="U893" s="272"/>
      <c r="V893" s="272"/>
      <c r="W893" s="272"/>
      <c r="X893" s="272"/>
      <c r="Y893" s="272"/>
      <c r="Z893" s="272"/>
    </row>
    <row r="894" spans="1:26" ht="15.75" customHeight="1">
      <c r="A894" s="50"/>
      <c r="B894" s="50"/>
      <c r="C894" s="50"/>
      <c r="D894" s="50"/>
      <c r="E894" s="50"/>
      <c r="F894" s="50"/>
      <c r="G894" s="50"/>
      <c r="H894" s="50"/>
      <c r="I894" s="50"/>
      <c r="J894" s="50"/>
      <c r="K894" s="36"/>
      <c r="L894" s="272"/>
      <c r="M894" s="272"/>
      <c r="N894" s="272"/>
      <c r="O894" s="272"/>
      <c r="P894" s="272"/>
      <c r="Q894" s="272"/>
      <c r="R894" s="272"/>
      <c r="S894" s="272"/>
      <c r="T894" s="272"/>
      <c r="U894" s="272"/>
      <c r="V894" s="272"/>
      <c r="W894" s="272"/>
      <c r="X894" s="272"/>
      <c r="Y894" s="272"/>
      <c r="Z894" s="272"/>
    </row>
    <row r="895" spans="1:26" ht="15.75" customHeight="1">
      <c r="A895" s="50"/>
      <c r="B895" s="50"/>
      <c r="C895" s="50"/>
      <c r="D895" s="50"/>
      <c r="E895" s="50"/>
      <c r="F895" s="50"/>
      <c r="G895" s="50"/>
      <c r="H895" s="50"/>
      <c r="I895" s="50"/>
      <c r="J895" s="50"/>
      <c r="K895" s="36"/>
      <c r="L895" s="272"/>
      <c r="M895" s="272"/>
      <c r="N895" s="272"/>
      <c r="O895" s="272"/>
      <c r="P895" s="272"/>
      <c r="Q895" s="272"/>
      <c r="R895" s="272"/>
      <c r="S895" s="272"/>
      <c r="T895" s="272"/>
      <c r="U895" s="272"/>
      <c r="V895" s="272"/>
      <c r="W895" s="272"/>
      <c r="X895" s="272"/>
      <c r="Y895" s="272"/>
      <c r="Z895" s="272"/>
    </row>
    <row r="896" spans="1:26" ht="15.75" customHeight="1">
      <c r="A896" s="50"/>
      <c r="B896" s="50"/>
      <c r="C896" s="50"/>
      <c r="D896" s="50"/>
      <c r="E896" s="50"/>
      <c r="F896" s="50"/>
      <c r="G896" s="50"/>
      <c r="H896" s="50"/>
      <c r="I896" s="50"/>
      <c r="J896" s="50"/>
      <c r="K896" s="36"/>
      <c r="L896" s="272"/>
      <c r="M896" s="272"/>
      <c r="N896" s="272"/>
      <c r="O896" s="272"/>
      <c r="P896" s="272"/>
      <c r="Q896" s="272"/>
      <c r="R896" s="272"/>
      <c r="S896" s="272"/>
      <c r="T896" s="272"/>
      <c r="U896" s="272"/>
      <c r="V896" s="272"/>
      <c r="W896" s="272"/>
      <c r="X896" s="272"/>
      <c r="Y896" s="272"/>
      <c r="Z896" s="272"/>
    </row>
    <row r="897" spans="1:26" ht="15.75" customHeight="1">
      <c r="A897" s="50"/>
      <c r="B897" s="50"/>
      <c r="C897" s="50"/>
      <c r="D897" s="50"/>
      <c r="E897" s="50"/>
      <c r="F897" s="50"/>
      <c r="G897" s="50"/>
      <c r="H897" s="50"/>
      <c r="I897" s="50"/>
      <c r="J897" s="50"/>
      <c r="K897" s="36"/>
      <c r="L897" s="272"/>
      <c r="M897" s="272"/>
      <c r="N897" s="272"/>
      <c r="O897" s="272"/>
      <c r="P897" s="272"/>
      <c r="Q897" s="272"/>
      <c r="R897" s="272"/>
      <c r="S897" s="272"/>
      <c r="T897" s="272"/>
      <c r="U897" s="272"/>
      <c r="V897" s="272"/>
      <c r="W897" s="272"/>
      <c r="X897" s="272"/>
      <c r="Y897" s="272"/>
      <c r="Z897" s="272"/>
    </row>
    <row r="898" spans="1:26" ht="15.75" customHeight="1">
      <c r="A898" s="50"/>
      <c r="B898" s="50"/>
      <c r="C898" s="50"/>
      <c r="D898" s="50"/>
      <c r="E898" s="50"/>
      <c r="F898" s="50"/>
      <c r="G898" s="50"/>
      <c r="H898" s="50"/>
      <c r="I898" s="50"/>
      <c r="J898" s="50"/>
      <c r="K898" s="36"/>
      <c r="L898" s="272"/>
      <c r="M898" s="272"/>
      <c r="N898" s="272"/>
      <c r="O898" s="272"/>
      <c r="P898" s="272"/>
      <c r="Q898" s="272"/>
      <c r="R898" s="272"/>
      <c r="S898" s="272"/>
      <c r="T898" s="272"/>
      <c r="U898" s="272"/>
      <c r="V898" s="272"/>
      <c r="W898" s="272"/>
      <c r="X898" s="272"/>
      <c r="Y898" s="272"/>
      <c r="Z898" s="272"/>
    </row>
    <row r="899" spans="1:26" ht="15.75" customHeight="1">
      <c r="A899" s="50"/>
      <c r="B899" s="50"/>
      <c r="C899" s="50"/>
      <c r="D899" s="50"/>
      <c r="E899" s="50"/>
      <c r="F899" s="50"/>
      <c r="G899" s="50"/>
      <c r="H899" s="50"/>
      <c r="I899" s="50"/>
      <c r="J899" s="50"/>
      <c r="K899" s="36"/>
      <c r="L899" s="272"/>
      <c r="M899" s="272"/>
      <c r="N899" s="272"/>
      <c r="O899" s="272"/>
      <c r="P899" s="272"/>
      <c r="Q899" s="272"/>
      <c r="R899" s="272"/>
      <c r="S899" s="272"/>
      <c r="T899" s="272"/>
      <c r="U899" s="272"/>
      <c r="V899" s="272"/>
      <c r="W899" s="272"/>
      <c r="X899" s="272"/>
      <c r="Y899" s="272"/>
      <c r="Z899" s="272"/>
    </row>
    <row r="900" spans="1:26" ht="15.75" customHeight="1">
      <c r="A900" s="50"/>
      <c r="B900" s="50"/>
      <c r="C900" s="50"/>
      <c r="D900" s="50"/>
      <c r="E900" s="50"/>
      <c r="F900" s="50"/>
      <c r="G900" s="50"/>
      <c r="H900" s="50"/>
      <c r="I900" s="50"/>
      <c r="J900" s="50"/>
      <c r="K900" s="36"/>
      <c r="L900" s="272"/>
      <c r="M900" s="272"/>
      <c r="N900" s="272"/>
      <c r="O900" s="272"/>
      <c r="P900" s="272"/>
      <c r="Q900" s="272"/>
      <c r="R900" s="272"/>
      <c r="S900" s="272"/>
      <c r="T900" s="272"/>
      <c r="U900" s="272"/>
      <c r="V900" s="272"/>
      <c r="W900" s="272"/>
      <c r="X900" s="272"/>
      <c r="Y900" s="272"/>
      <c r="Z900" s="272"/>
    </row>
    <row r="901" spans="1:26" ht="15.75" customHeight="1">
      <c r="A901" s="50"/>
      <c r="B901" s="50"/>
      <c r="C901" s="50"/>
      <c r="D901" s="50"/>
      <c r="E901" s="50"/>
      <c r="F901" s="50"/>
      <c r="G901" s="50"/>
      <c r="H901" s="50"/>
      <c r="I901" s="50"/>
      <c r="J901" s="50"/>
      <c r="K901" s="36"/>
      <c r="L901" s="272"/>
      <c r="M901" s="272"/>
      <c r="N901" s="272"/>
      <c r="O901" s="272"/>
      <c r="P901" s="272"/>
      <c r="Q901" s="272"/>
      <c r="R901" s="272"/>
      <c r="S901" s="272"/>
      <c r="T901" s="272"/>
      <c r="U901" s="272"/>
      <c r="V901" s="272"/>
      <c r="W901" s="272"/>
      <c r="X901" s="272"/>
      <c r="Y901" s="272"/>
      <c r="Z901" s="272"/>
    </row>
    <row r="902" spans="1:26" ht="15.75" customHeight="1">
      <c r="A902" s="50"/>
      <c r="B902" s="50"/>
      <c r="C902" s="50"/>
      <c r="D902" s="50"/>
      <c r="E902" s="50"/>
      <c r="F902" s="50"/>
      <c r="G902" s="50"/>
      <c r="H902" s="50"/>
      <c r="I902" s="50"/>
      <c r="J902" s="50"/>
      <c r="K902" s="36"/>
      <c r="L902" s="272"/>
      <c r="M902" s="272"/>
      <c r="N902" s="272"/>
      <c r="O902" s="272"/>
      <c r="P902" s="272"/>
      <c r="Q902" s="272"/>
      <c r="R902" s="272"/>
      <c r="S902" s="272"/>
      <c r="T902" s="272"/>
      <c r="U902" s="272"/>
      <c r="V902" s="272"/>
      <c r="W902" s="272"/>
      <c r="X902" s="272"/>
      <c r="Y902" s="272"/>
      <c r="Z902" s="272"/>
    </row>
    <row r="903" spans="1:26" ht="15.75" customHeight="1">
      <c r="A903" s="50"/>
      <c r="B903" s="50"/>
      <c r="C903" s="50"/>
      <c r="D903" s="50"/>
      <c r="E903" s="50"/>
      <c r="F903" s="50"/>
      <c r="G903" s="50"/>
      <c r="H903" s="50"/>
      <c r="I903" s="50"/>
      <c r="J903" s="50"/>
      <c r="K903" s="36"/>
      <c r="L903" s="272"/>
      <c r="M903" s="272"/>
      <c r="N903" s="272"/>
      <c r="O903" s="272"/>
      <c r="P903" s="272"/>
      <c r="Q903" s="272"/>
      <c r="R903" s="272"/>
      <c r="S903" s="272"/>
      <c r="T903" s="272"/>
      <c r="U903" s="272"/>
      <c r="V903" s="272"/>
      <c r="W903" s="272"/>
      <c r="X903" s="272"/>
      <c r="Y903" s="272"/>
      <c r="Z903" s="272"/>
    </row>
    <row r="904" spans="1:26" ht="15.75" customHeight="1">
      <c r="A904" s="50"/>
      <c r="B904" s="50"/>
      <c r="C904" s="50"/>
      <c r="D904" s="50"/>
      <c r="E904" s="50"/>
      <c r="F904" s="50"/>
      <c r="G904" s="50"/>
      <c r="H904" s="50"/>
      <c r="I904" s="50"/>
      <c r="J904" s="50"/>
      <c r="K904" s="36"/>
      <c r="L904" s="272"/>
      <c r="M904" s="272"/>
      <c r="N904" s="272"/>
      <c r="O904" s="272"/>
      <c r="P904" s="272"/>
      <c r="Q904" s="272"/>
      <c r="R904" s="272"/>
      <c r="S904" s="272"/>
      <c r="T904" s="272"/>
      <c r="U904" s="272"/>
      <c r="V904" s="272"/>
      <c r="W904" s="272"/>
      <c r="X904" s="272"/>
      <c r="Y904" s="272"/>
      <c r="Z904" s="272"/>
    </row>
    <row r="905" spans="1:26" ht="15.75" customHeight="1">
      <c r="A905" s="50"/>
      <c r="B905" s="50"/>
      <c r="C905" s="50"/>
      <c r="D905" s="50"/>
      <c r="E905" s="50"/>
      <c r="F905" s="50"/>
      <c r="G905" s="50"/>
      <c r="H905" s="50"/>
      <c r="I905" s="50"/>
      <c r="J905" s="50"/>
      <c r="K905" s="36"/>
      <c r="L905" s="272"/>
      <c r="M905" s="272"/>
      <c r="N905" s="272"/>
      <c r="O905" s="272"/>
      <c r="P905" s="272"/>
      <c r="Q905" s="272"/>
      <c r="R905" s="272"/>
      <c r="S905" s="272"/>
      <c r="T905" s="272"/>
      <c r="U905" s="272"/>
      <c r="V905" s="272"/>
      <c r="W905" s="272"/>
      <c r="X905" s="272"/>
      <c r="Y905" s="272"/>
      <c r="Z905" s="272"/>
    </row>
    <row r="906" spans="1:26" ht="15.75" customHeight="1">
      <c r="A906" s="50"/>
      <c r="B906" s="50"/>
      <c r="C906" s="50"/>
      <c r="D906" s="50"/>
      <c r="E906" s="50"/>
      <c r="F906" s="50"/>
      <c r="G906" s="50"/>
      <c r="H906" s="50"/>
      <c r="I906" s="50"/>
      <c r="J906" s="50"/>
      <c r="K906" s="36"/>
      <c r="L906" s="272"/>
      <c r="M906" s="272"/>
      <c r="N906" s="272"/>
      <c r="O906" s="272"/>
      <c r="P906" s="272"/>
      <c r="Q906" s="272"/>
      <c r="R906" s="272"/>
      <c r="S906" s="272"/>
      <c r="T906" s="272"/>
      <c r="U906" s="272"/>
      <c r="V906" s="272"/>
      <c r="W906" s="272"/>
      <c r="X906" s="272"/>
      <c r="Y906" s="272"/>
      <c r="Z906" s="272"/>
    </row>
    <row r="907" spans="1:26" ht="15.75" customHeight="1">
      <c r="A907" s="50"/>
      <c r="B907" s="50"/>
      <c r="C907" s="50"/>
      <c r="D907" s="50"/>
      <c r="E907" s="50"/>
      <c r="F907" s="50"/>
      <c r="G907" s="50"/>
      <c r="H907" s="50"/>
      <c r="I907" s="50"/>
      <c r="J907" s="50"/>
      <c r="K907" s="36"/>
      <c r="L907" s="272"/>
      <c r="M907" s="272"/>
      <c r="N907" s="272"/>
      <c r="O907" s="272"/>
      <c r="P907" s="272"/>
      <c r="Q907" s="272"/>
      <c r="R907" s="272"/>
      <c r="S907" s="272"/>
      <c r="T907" s="272"/>
      <c r="U907" s="272"/>
      <c r="V907" s="272"/>
      <c r="W907" s="272"/>
      <c r="X907" s="272"/>
      <c r="Y907" s="272"/>
      <c r="Z907" s="272"/>
    </row>
    <row r="908" spans="1:26" ht="15.75" customHeight="1">
      <c r="A908" s="50"/>
      <c r="B908" s="50"/>
      <c r="C908" s="50"/>
      <c r="D908" s="50"/>
      <c r="E908" s="50"/>
      <c r="F908" s="50"/>
      <c r="G908" s="50"/>
      <c r="H908" s="50"/>
      <c r="I908" s="50"/>
      <c r="J908" s="50"/>
      <c r="K908" s="36"/>
      <c r="L908" s="272"/>
      <c r="M908" s="272"/>
      <c r="N908" s="272"/>
      <c r="O908" s="272"/>
      <c r="P908" s="272"/>
      <c r="Q908" s="272"/>
      <c r="R908" s="272"/>
      <c r="S908" s="272"/>
      <c r="T908" s="272"/>
      <c r="U908" s="272"/>
      <c r="V908" s="272"/>
      <c r="W908" s="272"/>
      <c r="X908" s="272"/>
      <c r="Y908" s="272"/>
      <c r="Z908" s="272"/>
    </row>
    <row r="909" spans="1:26" ht="15.75" customHeight="1">
      <c r="A909" s="50"/>
      <c r="B909" s="50"/>
      <c r="C909" s="50"/>
      <c r="D909" s="50"/>
      <c r="E909" s="50"/>
      <c r="F909" s="50"/>
      <c r="G909" s="50"/>
      <c r="H909" s="50"/>
      <c r="I909" s="50"/>
      <c r="J909" s="50"/>
      <c r="K909" s="36"/>
      <c r="L909" s="272"/>
      <c r="M909" s="272"/>
      <c r="N909" s="272"/>
      <c r="O909" s="272"/>
      <c r="P909" s="272"/>
      <c r="Q909" s="272"/>
      <c r="R909" s="272"/>
      <c r="S909" s="272"/>
      <c r="T909" s="272"/>
      <c r="U909" s="272"/>
      <c r="V909" s="272"/>
      <c r="W909" s="272"/>
      <c r="X909" s="272"/>
      <c r="Y909" s="272"/>
      <c r="Z909" s="272"/>
    </row>
    <row r="910" spans="1:26" ht="15.75" customHeight="1">
      <c r="A910" s="50"/>
      <c r="B910" s="50"/>
      <c r="C910" s="50"/>
      <c r="D910" s="50"/>
      <c r="E910" s="50"/>
      <c r="F910" s="50"/>
      <c r="G910" s="50"/>
      <c r="H910" s="50"/>
      <c r="I910" s="50"/>
      <c r="J910" s="50"/>
      <c r="K910" s="36"/>
      <c r="L910" s="272"/>
      <c r="M910" s="272"/>
      <c r="N910" s="272"/>
      <c r="O910" s="272"/>
      <c r="P910" s="272"/>
      <c r="Q910" s="272"/>
      <c r="R910" s="272"/>
      <c r="S910" s="272"/>
      <c r="T910" s="272"/>
      <c r="U910" s="272"/>
      <c r="V910" s="272"/>
      <c r="W910" s="272"/>
      <c r="X910" s="272"/>
      <c r="Y910" s="272"/>
      <c r="Z910" s="272"/>
    </row>
    <row r="911" spans="1:26" ht="15.75" customHeight="1">
      <c r="A911" s="50"/>
      <c r="B911" s="50"/>
      <c r="C911" s="50"/>
      <c r="D911" s="50"/>
      <c r="E911" s="50"/>
      <c r="F911" s="50"/>
      <c r="G911" s="50"/>
      <c r="H911" s="50"/>
      <c r="I911" s="50"/>
      <c r="J911" s="50"/>
      <c r="K911" s="36"/>
      <c r="L911" s="272"/>
      <c r="M911" s="272"/>
      <c r="N911" s="272"/>
      <c r="O911" s="272"/>
      <c r="P911" s="272"/>
      <c r="Q911" s="272"/>
      <c r="R911" s="272"/>
      <c r="S911" s="272"/>
      <c r="T911" s="272"/>
      <c r="U911" s="272"/>
      <c r="V911" s="272"/>
      <c r="W911" s="272"/>
      <c r="X911" s="272"/>
      <c r="Y911" s="272"/>
      <c r="Z911" s="272"/>
    </row>
    <row r="912" spans="1:26" ht="15.75" customHeight="1">
      <c r="A912" s="50"/>
      <c r="B912" s="50"/>
      <c r="C912" s="50"/>
      <c r="D912" s="50"/>
      <c r="E912" s="50"/>
      <c r="F912" s="50"/>
      <c r="G912" s="50"/>
      <c r="H912" s="50"/>
      <c r="I912" s="50"/>
      <c r="J912" s="50"/>
      <c r="K912" s="36"/>
      <c r="L912" s="272"/>
      <c r="M912" s="272"/>
      <c r="N912" s="272"/>
      <c r="O912" s="272"/>
      <c r="P912" s="272"/>
      <c r="Q912" s="272"/>
      <c r="R912" s="272"/>
      <c r="S912" s="272"/>
      <c r="T912" s="272"/>
      <c r="U912" s="272"/>
      <c r="V912" s="272"/>
      <c r="W912" s="272"/>
      <c r="X912" s="272"/>
      <c r="Y912" s="272"/>
      <c r="Z912" s="272"/>
    </row>
    <row r="913" spans="1:26" ht="15.75" customHeight="1">
      <c r="A913" s="50"/>
      <c r="B913" s="50"/>
      <c r="C913" s="50"/>
      <c r="D913" s="50"/>
      <c r="E913" s="50"/>
      <c r="F913" s="50"/>
      <c r="G913" s="50"/>
      <c r="H913" s="50"/>
      <c r="I913" s="50"/>
      <c r="J913" s="50"/>
      <c r="K913" s="36"/>
      <c r="L913" s="272"/>
      <c r="M913" s="272"/>
      <c r="N913" s="272"/>
      <c r="O913" s="272"/>
      <c r="P913" s="272"/>
      <c r="Q913" s="272"/>
      <c r="R913" s="272"/>
      <c r="S913" s="272"/>
      <c r="T913" s="272"/>
      <c r="U913" s="272"/>
      <c r="V913" s="272"/>
      <c r="W913" s="272"/>
      <c r="X913" s="272"/>
      <c r="Y913" s="272"/>
      <c r="Z913" s="272"/>
    </row>
    <row r="914" spans="1:26" ht="15.75" customHeight="1">
      <c r="A914" s="50"/>
      <c r="B914" s="50"/>
      <c r="C914" s="50"/>
      <c r="D914" s="50"/>
      <c r="E914" s="50"/>
      <c r="F914" s="50"/>
      <c r="G914" s="50"/>
      <c r="H914" s="50"/>
      <c r="I914" s="50"/>
      <c r="J914" s="50"/>
      <c r="K914" s="36"/>
      <c r="L914" s="272"/>
      <c r="M914" s="272"/>
      <c r="N914" s="272"/>
      <c r="O914" s="272"/>
      <c r="P914" s="272"/>
      <c r="Q914" s="272"/>
      <c r="R914" s="272"/>
      <c r="S914" s="272"/>
      <c r="T914" s="272"/>
      <c r="U914" s="272"/>
      <c r="V914" s="272"/>
      <c r="W914" s="272"/>
      <c r="X914" s="272"/>
      <c r="Y914" s="272"/>
      <c r="Z914" s="272"/>
    </row>
    <row r="915" spans="1:26" ht="15.75" customHeight="1">
      <c r="A915" s="50"/>
      <c r="B915" s="50"/>
      <c r="C915" s="50"/>
      <c r="D915" s="50"/>
      <c r="E915" s="50"/>
      <c r="F915" s="50"/>
      <c r="G915" s="50"/>
      <c r="H915" s="50"/>
      <c r="I915" s="50"/>
      <c r="J915" s="50"/>
      <c r="K915" s="36"/>
      <c r="L915" s="272"/>
      <c r="M915" s="272"/>
      <c r="N915" s="272"/>
      <c r="O915" s="272"/>
      <c r="P915" s="272"/>
      <c r="Q915" s="272"/>
      <c r="R915" s="272"/>
      <c r="S915" s="272"/>
      <c r="T915" s="272"/>
      <c r="U915" s="272"/>
      <c r="V915" s="272"/>
      <c r="W915" s="272"/>
      <c r="X915" s="272"/>
      <c r="Y915" s="272"/>
      <c r="Z915" s="272"/>
    </row>
    <row r="916" spans="1:26" ht="15.75" customHeight="1">
      <c r="A916" s="50"/>
      <c r="B916" s="50"/>
      <c r="C916" s="50"/>
      <c r="D916" s="50"/>
      <c r="E916" s="50"/>
      <c r="F916" s="50"/>
      <c r="G916" s="50"/>
      <c r="H916" s="50"/>
      <c r="I916" s="50"/>
      <c r="J916" s="50"/>
      <c r="K916" s="36"/>
      <c r="L916" s="272"/>
      <c r="M916" s="272"/>
      <c r="N916" s="272"/>
      <c r="O916" s="272"/>
      <c r="P916" s="272"/>
      <c r="Q916" s="272"/>
      <c r="R916" s="272"/>
      <c r="S916" s="272"/>
      <c r="T916" s="272"/>
      <c r="U916" s="272"/>
      <c r="V916" s="272"/>
      <c r="W916" s="272"/>
      <c r="X916" s="272"/>
      <c r="Y916" s="272"/>
      <c r="Z916" s="272"/>
    </row>
    <row r="917" spans="1:26" ht="15.75" customHeight="1">
      <c r="A917" s="50"/>
      <c r="B917" s="50"/>
      <c r="C917" s="50"/>
      <c r="D917" s="50"/>
      <c r="E917" s="50"/>
      <c r="F917" s="50"/>
      <c r="G917" s="50"/>
      <c r="H917" s="50"/>
      <c r="I917" s="50"/>
      <c r="J917" s="50"/>
      <c r="K917" s="36"/>
      <c r="L917" s="272"/>
      <c r="M917" s="272"/>
      <c r="N917" s="272"/>
      <c r="O917" s="272"/>
      <c r="P917" s="272"/>
      <c r="Q917" s="272"/>
      <c r="R917" s="272"/>
      <c r="S917" s="272"/>
      <c r="T917" s="272"/>
      <c r="U917" s="272"/>
      <c r="V917" s="272"/>
      <c r="W917" s="272"/>
      <c r="X917" s="272"/>
      <c r="Y917" s="272"/>
      <c r="Z917" s="272"/>
    </row>
    <row r="918" spans="1:26" ht="15.75" customHeight="1">
      <c r="A918" s="50"/>
      <c r="B918" s="50"/>
      <c r="C918" s="50"/>
      <c r="D918" s="50"/>
      <c r="E918" s="50"/>
      <c r="F918" s="50"/>
      <c r="G918" s="50"/>
      <c r="H918" s="50"/>
      <c r="I918" s="50"/>
      <c r="J918" s="50"/>
      <c r="K918" s="36"/>
      <c r="L918" s="272"/>
      <c r="M918" s="272"/>
      <c r="N918" s="272"/>
      <c r="O918" s="272"/>
      <c r="P918" s="272"/>
      <c r="Q918" s="272"/>
      <c r="R918" s="272"/>
      <c r="S918" s="272"/>
      <c r="T918" s="272"/>
      <c r="U918" s="272"/>
      <c r="V918" s="272"/>
      <c r="W918" s="272"/>
      <c r="X918" s="272"/>
      <c r="Y918" s="272"/>
      <c r="Z918" s="272"/>
    </row>
    <row r="919" spans="1:26" ht="15.75" customHeight="1">
      <c r="A919" s="50"/>
      <c r="B919" s="50"/>
      <c r="C919" s="50"/>
      <c r="D919" s="50"/>
      <c r="E919" s="50"/>
      <c r="F919" s="50"/>
      <c r="G919" s="50"/>
      <c r="H919" s="50"/>
      <c r="I919" s="50"/>
      <c r="J919" s="50"/>
      <c r="K919" s="36"/>
      <c r="L919" s="272"/>
      <c r="M919" s="272"/>
      <c r="N919" s="272"/>
      <c r="O919" s="272"/>
      <c r="P919" s="272"/>
      <c r="Q919" s="272"/>
      <c r="R919" s="272"/>
      <c r="S919" s="272"/>
      <c r="T919" s="272"/>
      <c r="U919" s="272"/>
      <c r="V919" s="272"/>
      <c r="W919" s="272"/>
      <c r="X919" s="272"/>
      <c r="Y919" s="272"/>
      <c r="Z919" s="272"/>
    </row>
    <row r="920" spans="1:26" ht="15.75" customHeight="1">
      <c r="A920" s="50"/>
      <c r="B920" s="50"/>
      <c r="C920" s="50"/>
      <c r="D920" s="50"/>
      <c r="E920" s="50"/>
      <c r="F920" s="50"/>
      <c r="G920" s="50"/>
      <c r="H920" s="50"/>
      <c r="I920" s="50"/>
      <c r="J920" s="50"/>
      <c r="K920" s="36"/>
      <c r="L920" s="272"/>
      <c r="M920" s="272"/>
      <c r="N920" s="272"/>
      <c r="O920" s="272"/>
      <c r="P920" s="272"/>
      <c r="Q920" s="272"/>
      <c r="R920" s="272"/>
      <c r="S920" s="272"/>
      <c r="T920" s="272"/>
      <c r="U920" s="272"/>
      <c r="V920" s="272"/>
      <c r="W920" s="272"/>
      <c r="X920" s="272"/>
      <c r="Y920" s="272"/>
      <c r="Z920" s="272"/>
    </row>
    <row r="921" spans="1:26" ht="15.75" customHeight="1">
      <c r="A921" s="50"/>
      <c r="B921" s="50"/>
      <c r="C921" s="50"/>
      <c r="D921" s="50"/>
      <c r="E921" s="50"/>
      <c r="F921" s="50"/>
      <c r="G921" s="50"/>
      <c r="H921" s="50"/>
      <c r="I921" s="50"/>
      <c r="J921" s="50"/>
      <c r="K921" s="36"/>
      <c r="L921" s="272"/>
      <c r="M921" s="272"/>
      <c r="N921" s="272"/>
      <c r="O921" s="272"/>
      <c r="P921" s="272"/>
      <c r="Q921" s="272"/>
      <c r="R921" s="272"/>
      <c r="S921" s="272"/>
      <c r="T921" s="272"/>
      <c r="U921" s="272"/>
      <c r="V921" s="272"/>
      <c r="W921" s="272"/>
      <c r="X921" s="272"/>
      <c r="Y921" s="272"/>
      <c r="Z921" s="272"/>
    </row>
    <row r="922" spans="1:26" ht="15.75" customHeight="1">
      <c r="A922" s="50"/>
      <c r="B922" s="50"/>
      <c r="C922" s="50"/>
      <c r="D922" s="50"/>
      <c r="E922" s="50"/>
      <c r="F922" s="50"/>
      <c r="G922" s="50"/>
      <c r="H922" s="50"/>
      <c r="I922" s="50"/>
      <c r="J922" s="50"/>
      <c r="K922" s="36"/>
      <c r="L922" s="272"/>
      <c r="M922" s="272"/>
      <c r="N922" s="272"/>
      <c r="O922" s="272"/>
      <c r="P922" s="272"/>
      <c r="Q922" s="272"/>
      <c r="R922" s="272"/>
      <c r="S922" s="272"/>
      <c r="T922" s="272"/>
      <c r="U922" s="272"/>
      <c r="V922" s="272"/>
      <c r="W922" s="272"/>
      <c r="X922" s="272"/>
      <c r="Y922" s="272"/>
      <c r="Z922" s="272"/>
    </row>
    <row r="923" spans="1:26" ht="15.75" customHeight="1">
      <c r="A923" s="50"/>
      <c r="B923" s="50"/>
      <c r="C923" s="50"/>
      <c r="D923" s="50"/>
      <c r="E923" s="50"/>
      <c r="F923" s="50"/>
      <c r="G923" s="50"/>
      <c r="H923" s="50"/>
      <c r="I923" s="50"/>
      <c r="J923" s="50"/>
      <c r="K923" s="36"/>
      <c r="L923" s="272"/>
      <c r="M923" s="272"/>
      <c r="N923" s="272"/>
      <c r="O923" s="272"/>
      <c r="P923" s="272"/>
      <c r="Q923" s="272"/>
      <c r="R923" s="272"/>
      <c r="S923" s="272"/>
      <c r="T923" s="272"/>
      <c r="U923" s="272"/>
      <c r="V923" s="272"/>
      <c r="W923" s="272"/>
      <c r="X923" s="272"/>
      <c r="Y923" s="272"/>
      <c r="Z923" s="272"/>
    </row>
    <row r="924" spans="1:26" ht="15.75" customHeight="1">
      <c r="A924" s="50"/>
      <c r="B924" s="50"/>
      <c r="C924" s="50"/>
      <c r="D924" s="50"/>
      <c r="E924" s="50"/>
      <c r="F924" s="50"/>
      <c r="G924" s="50"/>
      <c r="H924" s="50"/>
      <c r="I924" s="50"/>
      <c r="J924" s="50"/>
      <c r="K924" s="36"/>
      <c r="L924" s="272"/>
      <c r="M924" s="272"/>
      <c r="N924" s="272"/>
      <c r="O924" s="272"/>
      <c r="P924" s="272"/>
      <c r="Q924" s="272"/>
      <c r="R924" s="272"/>
      <c r="S924" s="272"/>
      <c r="T924" s="272"/>
      <c r="U924" s="272"/>
      <c r="V924" s="272"/>
      <c r="W924" s="272"/>
      <c r="X924" s="272"/>
      <c r="Y924" s="272"/>
      <c r="Z924" s="272"/>
    </row>
    <row r="925" spans="1:26" ht="15.75" customHeight="1">
      <c r="A925" s="50"/>
      <c r="B925" s="50"/>
      <c r="C925" s="50"/>
      <c r="D925" s="50"/>
      <c r="E925" s="50"/>
      <c r="F925" s="50"/>
      <c r="G925" s="50"/>
      <c r="H925" s="50"/>
      <c r="I925" s="50"/>
      <c r="J925" s="50"/>
      <c r="K925" s="36"/>
      <c r="L925" s="272"/>
      <c r="M925" s="272"/>
      <c r="N925" s="272"/>
      <c r="O925" s="272"/>
      <c r="P925" s="272"/>
      <c r="Q925" s="272"/>
      <c r="R925" s="272"/>
      <c r="S925" s="272"/>
      <c r="T925" s="272"/>
      <c r="U925" s="272"/>
      <c r="V925" s="272"/>
      <c r="W925" s="272"/>
      <c r="X925" s="272"/>
      <c r="Y925" s="272"/>
      <c r="Z925" s="272"/>
    </row>
    <row r="926" spans="1:26" ht="15.75" customHeight="1">
      <c r="A926" s="50"/>
      <c r="B926" s="50"/>
      <c r="C926" s="50"/>
      <c r="D926" s="50"/>
      <c r="E926" s="50"/>
      <c r="F926" s="50"/>
      <c r="G926" s="50"/>
      <c r="H926" s="50"/>
      <c r="I926" s="50"/>
      <c r="J926" s="50"/>
      <c r="K926" s="36"/>
      <c r="L926" s="272"/>
      <c r="M926" s="272"/>
      <c r="N926" s="272"/>
      <c r="O926" s="272"/>
      <c r="P926" s="272"/>
      <c r="Q926" s="272"/>
      <c r="R926" s="272"/>
      <c r="S926" s="272"/>
      <c r="T926" s="272"/>
      <c r="U926" s="272"/>
      <c r="V926" s="272"/>
      <c r="W926" s="272"/>
      <c r="X926" s="272"/>
      <c r="Y926" s="272"/>
      <c r="Z926" s="272"/>
    </row>
    <row r="927" spans="1:26" ht="15.75" customHeight="1">
      <c r="A927" s="50"/>
      <c r="B927" s="50"/>
      <c r="C927" s="50"/>
      <c r="D927" s="50"/>
      <c r="E927" s="50"/>
      <c r="F927" s="50"/>
      <c r="G927" s="50"/>
      <c r="H927" s="50"/>
      <c r="I927" s="50"/>
      <c r="J927" s="50"/>
      <c r="K927" s="36"/>
      <c r="L927" s="272"/>
      <c r="M927" s="272"/>
      <c r="N927" s="272"/>
      <c r="O927" s="272"/>
      <c r="P927" s="272"/>
      <c r="Q927" s="272"/>
      <c r="R927" s="272"/>
      <c r="S927" s="272"/>
      <c r="T927" s="272"/>
      <c r="U927" s="272"/>
      <c r="V927" s="272"/>
      <c r="W927" s="272"/>
      <c r="X927" s="272"/>
      <c r="Y927" s="272"/>
      <c r="Z927" s="272"/>
    </row>
    <row r="928" spans="1:26" ht="15.75" customHeight="1">
      <c r="A928" s="50"/>
      <c r="B928" s="50"/>
      <c r="C928" s="50"/>
      <c r="D928" s="50"/>
      <c r="E928" s="50"/>
      <c r="F928" s="50"/>
      <c r="G928" s="50"/>
      <c r="H928" s="50"/>
      <c r="I928" s="50"/>
      <c r="J928" s="50"/>
      <c r="K928" s="36"/>
      <c r="L928" s="272"/>
      <c r="M928" s="272"/>
      <c r="N928" s="272"/>
      <c r="O928" s="272"/>
      <c r="P928" s="272"/>
      <c r="Q928" s="272"/>
      <c r="R928" s="272"/>
      <c r="S928" s="272"/>
      <c r="T928" s="272"/>
      <c r="U928" s="272"/>
      <c r="V928" s="272"/>
      <c r="W928" s="272"/>
      <c r="X928" s="272"/>
      <c r="Y928" s="272"/>
      <c r="Z928" s="272"/>
    </row>
    <row r="929" spans="1:26" ht="15.75" customHeight="1">
      <c r="A929" s="50"/>
      <c r="B929" s="50"/>
      <c r="C929" s="50"/>
      <c r="D929" s="50"/>
      <c r="E929" s="50"/>
      <c r="F929" s="50"/>
      <c r="G929" s="50"/>
      <c r="H929" s="50"/>
      <c r="I929" s="50"/>
      <c r="J929" s="50"/>
      <c r="K929" s="36"/>
      <c r="L929" s="272"/>
      <c r="M929" s="272"/>
      <c r="N929" s="272"/>
      <c r="O929" s="272"/>
      <c r="P929" s="272"/>
      <c r="Q929" s="272"/>
      <c r="R929" s="272"/>
      <c r="S929" s="272"/>
      <c r="T929" s="272"/>
      <c r="U929" s="272"/>
      <c r="V929" s="272"/>
      <c r="W929" s="272"/>
      <c r="X929" s="272"/>
      <c r="Y929" s="272"/>
      <c r="Z929" s="272"/>
    </row>
    <row r="930" spans="1:26" ht="15.75" customHeight="1">
      <c r="A930" s="50"/>
      <c r="B930" s="50"/>
      <c r="C930" s="50"/>
      <c r="D930" s="50"/>
      <c r="E930" s="50"/>
      <c r="F930" s="50"/>
      <c r="G930" s="50"/>
      <c r="H930" s="50"/>
      <c r="I930" s="50"/>
      <c r="J930" s="50"/>
      <c r="K930" s="36"/>
      <c r="L930" s="272"/>
      <c r="M930" s="272"/>
      <c r="N930" s="272"/>
      <c r="O930" s="272"/>
      <c r="P930" s="272"/>
      <c r="Q930" s="272"/>
      <c r="R930" s="272"/>
      <c r="S930" s="272"/>
      <c r="T930" s="272"/>
      <c r="U930" s="272"/>
      <c r="V930" s="272"/>
      <c r="W930" s="272"/>
      <c r="X930" s="272"/>
      <c r="Y930" s="272"/>
      <c r="Z930" s="272"/>
    </row>
    <row r="931" spans="1:26" ht="15.75" customHeight="1">
      <c r="A931" s="50"/>
      <c r="B931" s="50"/>
      <c r="C931" s="50"/>
      <c r="D931" s="50"/>
      <c r="E931" s="50"/>
      <c r="F931" s="50"/>
      <c r="G931" s="50"/>
      <c r="H931" s="50"/>
      <c r="I931" s="50"/>
      <c r="J931" s="50"/>
      <c r="K931" s="36"/>
      <c r="L931" s="272"/>
      <c r="M931" s="272"/>
      <c r="N931" s="272"/>
      <c r="O931" s="272"/>
      <c r="P931" s="272"/>
      <c r="Q931" s="272"/>
      <c r="R931" s="272"/>
      <c r="S931" s="272"/>
      <c r="T931" s="272"/>
      <c r="U931" s="272"/>
      <c r="V931" s="272"/>
      <c r="W931" s="272"/>
      <c r="X931" s="272"/>
      <c r="Y931" s="272"/>
      <c r="Z931" s="272"/>
    </row>
    <row r="932" spans="1:26" ht="15.75" customHeight="1">
      <c r="A932" s="50"/>
      <c r="B932" s="50"/>
      <c r="C932" s="50"/>
      <c r="D932" s="50"/>
      <c r="E932" s="50"/>
      <c r="F932" s="50"/>
      <c r="G932" s="50"/>
      <c r="H932" s="50"/>
      <c r="I932" s="50"/>
      <c r="J932" s="50"/>
      <c r="K932" s="36"/>
      <c r="L932" s="272"/>
      <c r="M932" s="272"/>
      <c r="N932" s="272"/>
      <c r="O932" s="272"/>
      <c r="P932" s="272"/>
      <c r="Q932" s="272"/>
      <c r="R932" s="272"/>
      <c r="S932" s="272"/>
      <c r="T932" s="272"/>
      <c r="U932" s="272"/>
      <c r="V932" s="272"/>
      <c r="W932" s="272"/>
      <c r="X932" s="272"/>
      <c r="Y932" s="272"/>
      <c r="Z932" s="272"/>
    </row>
    <row r="933" spans="1:26" ht="15.75" customHeight="1">
      <c r="A933" s="50"/>
      <c r="B933" s="50"/>
      <c r="C933" s="50"/>
      <c r="D933" s="50"/>
      <c r="E933" s="50"/>
      <c r="F933" s="50"/>
      <c r="G933" s="50"/>
      <c r="H933" s="50"/>
      <c r="I933" s="50"/>
      <c r="J933" s="50"/>
      <c r="K933" s="36"/>
      <c r="L933" s="272"/>
      <c r="M933" s="272"/>
      <c r="N933" s="272"/>
      <c r="O933" s="272"/>
      <c r="P933" s="272"/>
      <c r="Q933" s="272"/>
      <c r="R933" s="272"/>
      <c r="S933" s="272"/>
      <c r="T933" s="272"/>
      <c r="U933" s="272"/>
      <c r="V933" s="272"/>
      <c r="W933" s="272"/>
      <c r="X933" s="272"/>
      <c r="Y933" s="272"/>
      <c r="Z933" s="272"/>
    </row>
    <row r="934" spans="1:26" ht="15.75" customHeight="1">
      <c r="A934" s="50"/>
      <c r="B934" s="50"/>
      <c r="C934" s="50"/>
      <c r="D934" s="50"/>
      <c r="E934" s="50"/>
      <c r="F934" s="50"/>
      <c r="G934" s="50"/>
      <c r="H934" s="50"/>
      <c r="I934" s="50"/>
      <c r="J934" s="50"/>
      <c r="K934" s="36"/>
      <c r="L934" s="272"/>
      <c r="M934" s="272"/>
      <c r="N934" s="272"/>
      <c r="O934" s="272"/>
      <c r="P934" s="272"/>
      <c r="Q934" s="272"/>
      <c r="R934" s="272"/>
      <c r="S934" s="272"/>
      <c r="T934" s="272"/>
      <c r="U934" s="272"/>
      <c r="V934" s="272"/>
      <c r="W934" s="272"/>
      <c r="X934" s="272"/>
      <c r="Y934" s="272"/>
      <c r="Z934" s="272"/>
    </row>
    <row r="935" spans="1:26" ht="15.75" customHeight="1">
      <c r="A935" s="50"/>
      <c r="B935" s="50"/>
      <c r="C935" s="50"/>
      <c r="D935" s="50"/>
      <c r="E935" s="50"/>
      <c r="F935" s="50"/>
      <c r="G935" s="50"/>
      <c r="H935" s="50"/>
      <c r="I935" s="50"/>
      <c r="J935" s="50"/>
      <c r="K935" s="36"/>
      <c r="L935" s="272"/>
      <c r="M935" s="272"/>
      <c r="N935" s="272"/>
      <c r="O935" s="272"/>
      <c r="P935" s="272"/>
      <c r="Q935" s="272"/>
      <c r="R935" s="272"/>
      <c r="S935" s="272"/>
      <c r="T935" s="272"/>
      <c r="U935" s="272"/>
      <c r="V935" s="272"/>
      <c r="W935" s="272"/>
      <c r="X935" s="272"/>
      <c r="Y935" s="272"/>
      <c r="Z935" s="272"/>
    </row>
    <row r="936" spans="1:26" ht="15.75" customHeight="1">
      <c r="A936" s="50"/>
      <c r="B936" s="50"/>
      <c r="C936" s="50"/>
      <c r="D936" s="50"/>
      <c r="E936" s="50"/>
      <c r="F936" s="50"/>
      <c r="G936" s="50"/>
      <c r="H936" s="50"/>
      <c r="I936" s="50"/>
      <c r="J936" s="50"/>
      <c r="K936" s="36"/>
      <c r="L936" s="272"/>
      <c r="M936" s="272"/>
      <c r="N936" s="272"/>
      <c r="O936" s="272"/>
      <c r="P936" s="272"/>
      <c r="Q936" s="272"/>
      <c r="R936" s="272"/>
      <c r="S936" s="272"/>
      <c r="T936" s="272"/>
      <c r="U936" s="272"/>
      <c r="V936" s="272"/>
      <c r="W936" s="272"/>
      <c r="X936" s="272"/>
      <c r="Y936" s="272"/>
      <c r="Z936" s="272"/>
    </row>
    <row r="937" spans="1:26" ht="15.75" customHeight="1">
      <c r="A937" s="50"/>
      <c r="B937" s="50"/>
      <c r="C937" s="50"/>
      <c r="D937" s="50"/>
      <c r="E937" s="50"/>
      <c r="F937" s="50"/>
      <c r="G937" s="50"/>
      <c r="H937" s="50"/>
      <c r="I937" s="50"/>
      <c r="J937" s="50"/>
      <c r="K937" s="36"/>
      <c r="L937" s="272"/>
      <c r="M937" s="272"/>
      <c r="N937" s="272"/>
      <c r="O937" s="272"/>
      <c r="P937" s="272"/>
      <c r="Q937" s="272"/>
      <c r="R937" s="272"/>
      <c r="S937" s="272"/>
      <c r="T937" s="272"/>
      <c r="U937" s="272"/>
      <c r="V937" s="272"/>
      <c r="W937" s="272"/>
      <c r="X937" s="272"/>
      <c r="Y937" s="272"/>
      <c r="Z937" s="272"/>
    </row>
    <row r="938" spans="1:26" ht="15.75" customHeight="1">
      <c r="A938" s="50"/>
      <c r="B938" s="50"/>
      <c r="C938" s="50"/>
      <c r="D938" s="50"/>
      <c r="E938" s="50"/>
      <c r="F938" s="50"/>
      <c r="G938" s="50"/>
      <c r="H938" s="50"/>
      <c r="I938" s="50"/>
      <c r="J938" s="50"/>
      <c r="K938" s="36"/>
      <c r="L938" s="272"/>
      <c r="M938" s="272"/>
      <c r="N938" s="272"/>
      <c r="O938" s="272"/>
      <c r="P938" s="272"/>
      <c r="Q938" s="272"/>
      <c r="R938" s="272"/>
      <c r="S938" s="272"/>
      <c r="T938" s="272"/>
      <c r="U938" s="272"/>
      <c r="V938" s="272"/>
      <c r="W938" s="272"/>
      <c r="X938" s="272"/>
      <c r="Y938" s="272"/>
      <c r="Z938" s="272"/>
    </row>
    <row r="939" spans="1:26" ht="15.75" customHeight="1">
      <c r="A939" s="50"/>
      <c r="B939" s="50"/>
      <c r="C939" s="50"/>
      <c r="D939" s="50"/>
      <c r="E939" s="50"/>
      <c r="F939" s="50"/>
      <c r="G939" s="50"/>
      <c r="H939" s="50"/>
      <c r="I939" s="50"/>
      <c r="J939" s="50"/>
      <c r="K939" s="36"/>
      <c r="L939" s="272"/>
      <c r="M939" s="272"/>
      <c r="N939" s="272"/>
      <c r="O939" s="272"/>
      <c r="P939" s="272"/>
      <c r="Q939" s="272"/>
      <c r="R939" s="272"/>
      <c r="S939" s="272"/>
      <c r="T939" s="272"/>
      <c r="U939" s="272"/>
      <c r="V939" s="272"/>
      <c r="W939" s="272"/>
      <c r="X939" s="272"/>
      <c r="Y939" s="272"/>
      <c r="Z939" s="272"/>
    </row>
    <row r="940" spans="1:26" ht="15.75" customHeight="1">
      <c r="A940" s="50"/>
      <c r="B940" s="50"/>
      <c r="C940" s="50"/>
      <c r="D940" s="50"/>
      <c r="E940" s="50"/>
      <c r="F940" s="50"/>
      <c r="G940" s="50"/>
      <c r="H940" s="50"/>
      <c r="I940" s="50"/>
      <c r="J940" s="50"/>
      <c r="K940" s="36"/>
      <c r="L940" s="272"/>
      <c r="M940" s="272"/>
      <c r="N940" s="272"/>
      <c r="O940" s="272"/>
      <c r="P940" s="272"/>
      <c r="Q940" s="272"/>
      <c r="R940" s="272"/>
      <c r="S940" s="272"/>
      <c r="T940" s="272"/>
      <c r="U940" s="272"/>
      <c r="V940" s="272"/>
      <c r="W940" s="272"/>
      <c r="X940" s="272"/>
      <c r="Y940" s="272"/>
      <c r="Z940" s="272"/>
    </row>
    <row r="941" spans="1:26" ht="15.75" customHeight="1">
      <c r="A941" s="50"/>
      <c r="B941" s="50"/>
      <c r="C941" s="50"/>
      <c r="D941" s="50"/>
      <c r="E941" s="50"/>
      <c r="F941" s="50"/>
      <c r="G941" s="50"/>
      <c r="H941" s="50"/>
      <c r="I941" s="50"/>
      <c r="J941" s="50"/>
      <c r="K941" s="36"/>
      <c r="L941" s="272"/>
      <c r="M941" s="272"/>
      <c r="N941" s="272"/>
      <c r="O941" s="272"/>
      <c r="P941" s="272"/>
      <c r="Q941" s="272"/>
      <c r="R941" s="272"/>
      <c r="S941" s="272"/>
      <c r="T941" s="272"/>
      <c r="U941" s="272"/>
      <c r="V941" s="272"/>
      <c r="W941" s="272"/>
      <c r="X941" s="272"/>
      <c r="Y941" s="272"/>
      <c r="Z941" s="272"/>
    </row>
    <row r="942" spans="1:26" ht="15.75" customHeight="1">
      <c r="A942" s="50"/>
      <c r="B942" s="50"/>
      <c r="C942" s="50"/>
      <c r="D942" s="50"/>
      <c r="E942" s="50"/>
      <c r="F942" s="50"/>
      <c r="G942" s="50"/>
      <c r="H942" s="50"/>
      <c r="I942" s="50"/>
      <c r="J942" s="50"/>
      <c r="K942" s="36"/>
      <c r="L942" s="272"/>
      <c r="M942" s="272"/>
      <c r="N942" s="272"/>
      <c r="O942" s="272"/>
      <c r="P942" s="272"/>
      <c r="Q942" s="272"/>
      <c r="R942" s="272"/>
      <c r="S942" s="272"/>
      <c r="T942" s="272"/>
      <c r="U942" s="272"/>
      <c r="V942" s="272"/>
      <c r="W942" s="272"/>
      <c r="X942" s="272"/>
      <c r="Y942" s="272"/>
      <c r="Z942" s="272"/>
    </row>
    <row r="943" spans="1:26" ht="15.75" customHeight="1">
      <c r="A943" s="50"/>
      <c r="B943" s="50"/>
      <c r="C943" s="50"/>
      <c r="D943" s="50"/>
      <c r="E943" s="50"/>
      <c r="F943" s="50"/>
      <c r="G943" s="50"/>
      <c r="H943" s="50"/>
      <c r="I943" s="50"/>
      <c r="J943" s="50"/>
      <c r="K943" s="36"/>
      <c r="L943" s="272"/>
      <c r="M943" s="272"/>
      <c r="N943" s="272"/>
      <c r="O943" s="272"/>
      <c r="P943" s="272"/>
      <c r="Q943" s="272"/>
      <c r="R943" s="272"/>
      <c r="S943" s="272"/>
      <c r="T943" s="272"/>
      <c r="U943" s="272"/>
      <c r="V943" s="272"/>
      <c r="W943" s="272"/>
      <c r="X943" s="272"/>
      <c r="Y943" s="272"/>
      <c r="Z943" s="272"/>
    </row>
    <row r="944" spans="1:26" ht="15.75" customHeight="1">
      <c r="A944" s="50"/>
      <c r="B944" s="50"/>
      <c r="C944" s="50"/>
      <c r="D944" s="50"/>
      <c r="E944" s="50"/>
      <c r="F944" s="50"/>
      <c r="G944" s="50"/>
      <c r="H944" s="50"/>
      <c r="I944" s="50"/>
      <c r="J944" s="50"/>
      <c r="K944" s="36"/>
      <c r="L944" s="272"/>
      <c r="M944" s="272"/>
      <c r="N944" s="272"/>
      <c r="O944" s="272"/>
      <c r="P944" s="272"/>
      <c r="Q944" s="272"/>
      <c r="R944" s="272"/>
      <c r="S944" s="272"/>
      <c r="T944" s="272"/>
      <c r="U944" s="272"/>
      <c r="V944" s="272"/>
      <c r="W944" s="272"/>
      <c r="X944" s="272"/>
      <c r="Y944" s="272"/>
      <c r="Z944" s="272"/>
    </row>
    <row r="945" spans="1:26" ht="15.75" customHeight="1">
      <c r="A945" s="50"/>
      <c r="B945" s="50"/>
      <c r="C945" s="50"/>
      <c r="D945" s="50"/>
      <c r="E945" s="50"/>
      <c r="F945" s="50"/>
      <c r="G945" s="50"/>
      <c r="H945" s="50"/>
      <c r="I945" s="50"/>
      <c r="J945" s="50"/>
      <c r="K945" s="36"/>
      <c r="L945" s="272"/>
      <c r="M945" s="272"/>
      <c r="N945" s="272"/>
      <c r="O945" s="272"/>
      <c r="P945" s="272"/>
      <c r="Q945" s="272"/>
      <c r="R945" s="272"/>
      <c r="S945" s="272"/>
      <c r="T945" s="272"/>
      <c r="U945" s="272"/>
      <c r="V945" s="272"/>
      <c r="W945" s="272"/>
      <c r="X945" s="272"/>
      <c r="Y945" s="272"/>
      <c r="Z945" s="272"/>
    </row>
    <row r="946" spans="1:26" ht="15.75" customHeight="1">
      <c r="A946" s="50"/>
      <c r="B946" s="50"/>
      <c r="C946" s="50"/>
      <c r="D946" s="50"/>
      <c r="E946" s="50"/>
      <c r="F946" s="50"/>
      <c r="G946" s="50"/>
      <c r="H946" s="50"/>
      <c r="I946" s="50"/>
      <c r="J946" s="50"/>
      <c r="K946" s="36"/>
      <c r="L946" s="272"/>
      <c r="M946" s="272"/>
      <c r="N946" s="272"/>
      <c r="O946" s="272"/>
      <c r="P946" s="272"/>
      <c r="Q946" s="272"/>
      <c r="R946" s="272"/>
      <c r="S946" s="272"/>
      <c r="T946" s="272"/>
      <c r="U946" s="272"/>
      <c r="V946" s="272"/>
      <c r="W946" s="272"/>
      <c r="X946" s="272"/>
      <c r="Y946" s="272"/>
      <c r="Z946" s="272"/>
    </row>
    <row r="947" spans="1:26" ht="15.75" customHeight="1">
      <c r="A947" s="50"/>
      <c r="B947" s="50"/>
      <c r="C947" s="50"/>
      <c r="D947" s="50"/>
      <c r="E947" s="50"/>
      <c r="F947" s="50"/>
      <c r="G947" s="50"/>
      <c r="H947" s="50"/>
      <c r="I947" s="50"/>
      <c r="J947" s="50"/>
      <c r="K947" s="36"/>
      <c r="L947" s="272"/>
      <c r="M947" s="272"/>
      <c r="N947" s="272"/>
      <c r="O947" s="272"/>
      <c r="P947" s="272"/>
      <c r="Q947" s="272"/>
      <c r="R947" s="272"/>
      <c r="S947" s="272"/>
      <c r="T947" s="272"/>
      <c r="U947" s="272"/>
      <c r="V947" s="272"/>
      <c r="W947" s="272"/>
      <c r="X947" s="272"/>
      <c r="Y947" s="272"/>
      <c r="Z947" s="272"/>
    </row>
    <row r="948" spans="1:26" ht="15.75" customHeight="1">
      <c r="A948" s="50"/>
      <c r="B948" s="50"/>
      <c r="C948" s="50"/>
      <c r="D948" s="50"/>
      <c r="E948" s="50"/>
      <c r="F948" s="50"/>
      <c r="G948" s="50"/>
      <c r="H948" s="50"/>
      <c r="I948" s="50"/>
      <c r="J948" s="50"/>
      <c r="K948" s="36"/>
      <c r="L948" s="272"/>
      <c r="M948" s="272"/>
      <c r="N948" s="272"/>
      <c r="O948" s="272"/>
      <c r="P948" s="272"/>
      <c r="Q948" s="272"/>
      <c r="R948" s="272"/>
      <c r="S948" s="272"/>
      <c r="T948" s="272"/>
      <c r="U948" s="272"/>
      <c r="V948" s="272"/>
      <c r="W948" s="272"/>
      <c r="X948" s="272"/>
      <c r="Y948" s="272"/>
      <c r="Z948" s="272"/>
    </row>
    <row r="949" spans="1:26" ht="15.75" customHeight="1">
      <c r="A949" s="50"/>
      <c r="B949" s="50"/>
      <c r="C949" s="50"/>
      <c r="D949" s="50"/>
      <c r="E949" s="50"/>
      <c r="F949" s="50"/>
      <c r="G949" s="50"/>
      <c r="H949" s="50"/>
      <c r="I949" s="50"/>
      <c r="J949" s="50"/>
      <c r="K949" s="36"/>
      <c r="L949" s="272"/>
      <c r="M949" s="272"/>
      <c r="N949" s="272"/>
      <c r="O949" s="272"/>
      <c r="P949" s="272"/>
      <c r="Q949" s="272"/>
      <c r="R949" s="272"/>
      <c r="S949" s="272"/>
      <c r="T949" s="272"/>
      <c r="U949" s="272"/>
      <c r="V949" s="272"/>
      <c r="W949" s="272"/>
      <c r="X949" s="272"/>
      <c r="Y949" s="272"/>
      <c r="Z949" s="272"/>
    </row>
    <row r="950" spans="1:26" ht="15.75" customHeight="1">
      <c r="A950" s="50"/>
      <c r="B950" s="50"/>
      <c r="C950" s="50"/>
      <c r="D950" s="50"/>
      <c r="E950" s="50"/>
      <c r="F950" s="50"/>
      <c r="G950" s="50"/>
      <c r="H950" s="50"/>
      <c r="I950" s="50"/>
      <c r="J950" s="50"/>
      <c r="K950" s="36"/>
      <c r="L950" s="272"/>
      <c r="M950" s="272"/>
      <c r="N950" s="272"/>
      <c r="O950" s="272"/>
      <c r="P950" s="272"/>
      <c r="Q950" s="272"/>
      <c r="R950" s="272"/>
      <c r="S950" s="272"/>
      <c r="T950" s="272"/>
      <c r="U950" s="272"/>
      <c r="V950" s="272"/>
      <c r="W950" s="272"/>
      <c r="X950" s="272"/>
      <c r="Y950" s="272"/>
      <c r="Z950" s="272"/>
    </row>
    <row r="951" spans="1:26" ht="15.75" customHeight="1">
      <c r="A951" s="50"/>
      <c r="B951" s="50"/>
      <c r="C951" s="50"/>
      <c r="D951" s="50"/>
      <c r="E951" s="50"/>
      <c r="F951" s="50"/>
      <c r="G951" s="50"/>
      <c r="H951" s="50"/>
      <c r="I951" s="50"/>
      <c r="J951" s="50"/>
      <c r="K951" s="36"/>
      <c r="L951" s="272"/>
      <c r="M951" s="272"/>
      <c r="N951" s="272"/>
      <c r="O951" s="272"/>
      <c r="P951" s="272"/>
      <c r="Q951" s="272"/>
      <c r="R951" s="272"/>
      <c r="S951" s="272"/>
      <c r="T951" s="272"/>
      <c r="U951" s="272"/>
      <c r="V951" s="272"/>
      <c r="W951" s="272"/>
      <c r="X951" s="272"/>
      <c r="Y951" s="272"/>
      <c r="Z951" s="272"/>
    </row>
    <row r="952" spans="1:26" ht="15.75" customHeight="1">
      <c r="A952" s="50"/>
      <c r="B952" s="50"/>
      <c r="C952" s="50"/>
      <c r="D952" s="50"/>
      <c r="E952" s="50"/>
      <c r="F952" s="50"/>
      <c r="G952" s="50"/>
      <c r="H952" s="50"/>
      <c r="I952" s="50"/>
      <c r="J952" s="50"/>
      <c r="K952" s="36"/>
      <c r="L952" s="272"/>
      <c r="M952" s="272"/>
      <c r="N952" s="272"/>
      <c r="O952" s="272"/>
      <c r="P952" s="272"/>
      <c r="Q952" s="272"/>
      <c r="R952" s="272"/>
      <c r="S952" s="272"/>
      <c r="T952" s="272"/>
      <c r="U952" s="272"/>
      <c r="V952" s="272"/>
      <c r="W952" s="272"/>
      <c r="X952" s="272"/>
      <c r="Y952" s="272"/>
      <c r="Z952" s="272"/>
    </row>
    <row r="953" spans="1:26" ht="15.75" customHeight="1">
      <c r="A953" s="50"/>
      <c r="B953" s="50"/>
      <c r="C953" s="50"/>
      <c r="D953" s="50"/>
      <c r="E953" s="50"/>
      <c r="F953" s="50"/>
      <c r="G953" s="50"/>
      <c r="H953" s="50"/>
      <c r="I953" s="50"/>
      <c r="J953" s="50"/>
      <c r="K953" s="36"/>
      <c r="L953" s="272"/>
      <c r="M953" s="272"/>
      <c r="N953" s="272"/>
      <c r="O953" s="272"/>
      <c r="P953" s="272"/>
      <c r="Q953" s="272"/>
      <c r="R953" s="272"/>
      <c r="S953" s="272"/>
      <c r="T953" s="272"/>
      <c r="U953" s="272"/>
      <c r="V953" s="272"/>
      <c r="W953" s="272"/>
      <c r="X953" s="272"/>
      <c r="Y953" s="272"/>
      <c r="Z953" s="272"/>
    </row>
    <row r="954" spans="1:26" ht="15.75" customHeight="1">
      <c r="A954" s="50"/>
      <c r="B954" s="50"/>
      <c r="C954" s="50"/>
      <c r="D954" s="50"/>
      <c r="E954" s="50"/>
      <c r="F954" s="50"/>
      <c r="G954" s="50"/>
      <c r="H954" s="50"/>
      <c r="I954" s="50"/>
      <c r="J954" s="50"/>
      <c r="K954" s="36"/>
      <c r="L954" s="272"/>
      <c r="M954" s="272"/>
      <c r="N954" s="272"/>
      <c r="O954" s="272"/>
      <c r="P954" s="272"/>
      <c r="Q954" s="272"/>
      <c r="R954" s="272"/>
      <c r="S954" s="272"/>
      <c r="T954" s="272"/>
      <c r="U954" s="272"/>
      <c r="V954" s="272"/>
      <c r="W954" s="272"/>
      <c r="X954" s="272"/>
      <c r="Y954" s="272"/>
      <c r="Z954" s="272"/>
    </row>
    <row r="955" spans="1:26" ht="15.75" customHeight="1">
      <c r="A955" s="50"/>
      <c r="B955" s="50"/>
      <c r="C955" s="50"/>
      <c r="D955" s="50"/>
      <c r="E955" s="50"/>
      <c r="F955" s="50"/>
      <c r="G955" s="50"/>
      <c r="H955" s="50"/>
      <c r="I955" s="50"/>
      <c r="J955" s="50"/>
      <c r="K955" s="36"/>
      <c r="L955" s="272"/>
      <c r="M955" s="272"/>
      <c r="N955" s="272"/>
      <c r="O955" s="272"/>
      <c r="P955" s="272"/>
      <c r="Q955" s="272"/>
      <c r="R955" s="272"/>
      <c r="S955" s="272"/>
      <c r="T955" s="272"/>
      <c r="U955" s="272"/>
      <c r="V955" s="272"/>
      <c r="W955" s="272"/>
      <c r="X955" s="272"/>
      <c r="Y955" s="272"/>
      <c r="Z955" s="272"/>
    </row>
    <row r="956" spans="1:26" ht="15.75" customHeight="1">
      <c r="A956" s="50"/>
      <c r="B956" s="50"/>
      <c r="C956" s="50"/>
      <c r="D956" s="50"/>
      <c r="E956" s="50"/>
      <c r="F956" s="50"/>
      <c r="G956" s="50"/>
      <c r="H956" s="50"/>
      <c r="I956" s="50"/>
      <c r="J956" s="50"/>
      <c r="K956" s="36"/>
      <c r="L956" s="272"/>
      <c r="M956" s="272"/>
      <c r="N956" s="272"/>
      <c r="O956" s="272"/>
      <c r="P956" s="272"/>
      <c r="Q956" s="272"/>
      <c r="R956" s="272"/>
      <c r="S956" s="272"/>
      <c r="T956" s="272"/>
      <c r="U956" s="272"/>
      <c r="V956" s="272"/>
      <c r="W956" s="272"/>
      <c r="X956" s="272"/>
      <c r="Y956" s="272"/>
      <c r="Z956" s="272"/>
    </row>
    <row r="957" spans="1:26" ht="15.75" customHeight="1">
      <c r="A957" s="50"/>
      <c r="B957" s="50"/>
      <c r="C957" s="50"/>
      <c r="D957" s="50"/>
      <c r="E957" s="50"/>
      <c r="F957" s="50"/>
      <c r="G957" s="50"/>
      <c r="H957" s="50"/>
      <c r="I957" s="50"/>
      <c r="J957" s="50"/>
      <c r="K957" s="36"/>
      <c r="L957" s="272"/>
      <c r="M957" s="272"/>
      <c r="N957" s="272"/>
      <c r="O957" s="272"/>
      <c r="P957" s="272"/>
      <c r="Q957" s="272"/>
      <c r="R957" s="272"/>
      <c r="S957" s="272"/>
      <c r="T957" s="272"/>
      <c r="U957" s="272"/>
      <c r="V957" s="272"/>
      <c r="W957" s="272"/>
      <c r="X957" s="272"/>
      <c r="Y957" s="272"/>
      <c r="Z957" s="272"/>
    </row>
    <row r="958" spans="1:26" ht="15.75" customHeight="1">
      <c r="A958" s="50"/>
      <c r="B958" s="50"/>
      <c r="C958" s="50"/>
      <c r="D958" s="50"/>
      <c r="E958" s="50"/>
      <c r="F958" s="50"/>
      <c r="G958" s="50"/>
      <c r="H958" s="50"/>
      <c r="I958" s="50"/>
      <c r="J958" s="50"/>
      <c r="K958" s="36"/>
      <c r="L958" s="272"/>
      <c r="M958" s="272"/>
      <c r="N958" s="272"/>
      <c r="O958" s="272"/>
      <c r="P958" s="272"/>
      <c r="Q958" s="272"/>
      <c r="R958" s="272"/>
      <c r="S958" s="272"/>
      <c r="T958" s="272"/>
      <c r="U958" s="272"/>
      <c r="V958" s="272"/>
      <c r="W958" s="272"/>
      <c r="X958" s="272"/>
      <c r="Y958" s="272"/>
      <c r="Z958" s="272"/>
    </row>
    <row r="959" spans="1:26" ht="15.75" customHeight="1">
      <c r="A959" s="50"/>
      <c r="B959" s="50"/>
      <c r="C959" s="50"/>
      <c r="D959" s="50"/>
      <c r="E959" s="50"/>
      <c r="F959" s="50"/>
      <c r="G959" s="50"/>
      <c r="H959" s="50"/>
      <c r="I959" s="50"/>
      <c r="J959" s="50"/>
      <c r="K959" s="36"/>
      <c r="L959" s="272"/>
      <c r="M959" s="272"/>
      <c r="N959" s="272"/>
      <c r="O959" s="272"/>
      <c r="P959" s="272"/>
      <c r="Q959" s="272"/>
      <c r="R959" s="272"/>
      <c r="S959" s="272"/>
      <c r="T959" s="272"/>
      <c r="U959" s="272"/>
      <c r="V959" s="272"/>
      <c r="W959" s="272"/>
      <c r="X959" s="272"/>
      <c r="Y959" s="272"/>
      <c r="Z959" s="272"/>
    </row>
    <row r="960" spans="1:26" ht="15.75" customHeight="1">
      <c r="A960" s="50"/>
      <c r="B960" s="50"/>
      <c r="C960" s="50"/>
      <c r="D960" s="50"/>
      <c r="E960" s="50"/>
      <c r="F960" s="50"/>
      <c r="G960" s="50"/>
      <c r="H960" s="50"/>
      <c r="I960" s="50"/>
      <c r="J960" s="50"/>
      <c r="K960" s="36"/>
      <c r="L960" s="272"/>
      <c r="M960" s="272"/>
      <c r="N960" s="272"/>
      <c r="O960" s="272"/>
      <c r="P960" s="272"/>
      <c r="Q960" s="272"/>
      <c r="R960" s="272"/>
      <c r="S960" s="272"/>
      <c r="T960" s="272"/>
      <c r="U960" s="272"/>
      <c r="V960" s="272"/>
      <c r="W960" s="272"/>
      <c r="X960" s="272"/>
      <c r="Y960" s="272"/>
      <c r="Z960" s="272"/>
    </row>
    <row r="961" spans="1:26" ht="15.75" customHeight="1">
      <c r="A961" s="50"/>
      <c r="B961" s="50"/>
      <c r="C961" s="50"/>
      <c r="D961" s="50"/>
      <c r="E961" s="50"/>
      <c r="F961" s="50"/>
      <c r="G961" s="50"/>
      <c r="H961" s="50"/>
      <c r="I961" s="50"/>
      <c r="J961" s="50"/>
      <c r="K961" s="36"/>
      <c r="L961" s="272"/>
      <c r="M961" s="272"/>
      <c r="N961" s="272"/>
      <c r="O961" s="272"/>
      <c r="P961" s="272"/>
      <c r="Q961" s="272"/>
      <c r="R961" s="272"/>
      <c r="S961" s="272"/>
      <c r="T961" s="272"/>
      <c r="U961" s="272"/>
      <c r="V961" s="272"/>
      <c r="W961" s="272"/>
      <c r="X961" s="272"/>
      <c r="Y961" s="272"/>
      <c r="Z961" s="272"/>
    </row>
    <row r="962" spans="1:26" ht="15.75" customHeight="1">
      <c r="A962" s="50"/>
      <c r="B962" s="50"/>
      <c r="C962" s="50"/>
      <c r="D962" s="50"/>
      <c r="E962" s="50"/>
      <c r="F962" s="50"/>
      <c r="G962" s="50"/>
      <c r="H962" s="50"/>
      <c r="I962" s="50"/>
      <c r="J962" s="50"/>
      <c r="K962" s="36"/>
      <c r="L962" s="272"/>
      <c r="M962" s="272"/>
      <c r="N962" s="272"/>
      <c r="O962" s="272"/>
      <c r="P962" s="272"/>
      <c r="Q962" s="272"/>
      <c r="R962" s="272"/>
      <c r="S962" s="272"/>
      <c r="T962" s="272"/>
      <c r="U962" s="272"/>
      <c r="V962" s="272"/>
      <c r="W962" s="272"/>
      <c r="X962" s="272"/>
      <c r="Y962" s="272"/>
      <c r="Z962" s="272"/>
    </row>
    <row r="963" spans="1:26" ht="15.75" customHeight="1">
      <c r="A963" s="50"/>
      <c r="B963" s="50"/>
      <c r="C963" s="50"/>
      <c r="D963" s="50"/>
      <c r="E963" s="50"/>
      <c r="F963" s="50"/>
      <c r="G963" s="50"/>
      <c r="H963" s="50"/>
      <c r="I963" s="50"/>
      <c r="J963" s="50"/>
      <c r="K963" s="36"/>
      <c r="L963" s="272"/>
      <c r="M963" s="272"/>
      <c r="N963" s="272"/>
      <c r="O963" s="272"/>
      <c r="P963" s="272"/>
      <c r="Q963" s="272"/>
      <c r="R963" s="272"/>
      <c r="S963" s="272"/>
      <c r="T963" s="272"/>
      <c r="U963" s="272"/>
      <c r="V963" s="272"/>
      <c r="W963" s="272"/>
      <c r="X963" s="272"/>
      <c r="Y963" s="272"/>
      <c r="Z963" s="272"/>
    </row>
    <row r="964" spans="1:26" ht="15.75" customHeight="1">
      <c r="A964" s="50"/>
      <c r="B964" s="50"/>
      <c r="C964" s="50"/>
      <c r="D964" s="50"/>
      <c r="E964" s="50"/>
      <c r="F964" s="50"/>
      <c r="G964" s="50"/>
      <c r="H964" s="50"/>
      <c r="I964" s="50"/>
      <c r="J964" s="50"/>
      <c r="K964" s="36"/>
      <c r="L964" s="272"/>
      <c r="M964" s="272"/>
      <c r="N964" s="272"/>
      <c r="O964" s="272"/>
      <c r="P964" s="272"/>
      <c r="Q964" s="272"/>
      <c r="R964" s="272"/>
      <c r="S964" s="272"/>
      <c r="T964" s="272"/>
      <c r="U964" s="272"/>
      <c r="V964" s="272"/>
      <c r="W964" s="272"/>
      <c r="X964" s="272"/>
      <c r="Y964" s="272"/>
      <c r="Z964" s="272"/>
    </row>
    <row r="965" spans="1:26" ht="15.75" customHeight="1">
      <c r="A965" s="50"/>
      <c r="B965" s="50"/>
      <c r="C965" s="50"/>
      <c r="D965" s="50"/>
      <c r="E965" s="50"/>
      <c r="F965" s="50"/>
      <c r="G965" s="50"/>
      <c r="H965" s="50"/>
      <c r="I965" s="50"/>
      <c r="J965" s="50"/>
      <c r="K965" s="36"/>
      <c r="L965" s="272"/>
      <c r="M965" s="272"/>
      <c r="N965" s="272"/>
      <c r="O965" s="272"/>
      <c r="P965" s="272"/>
      <c r="Q965" s="272"/>
      <c r="R965" s="272"/>
      <c r="S965" s="272"/>
      <c r="T965" s="272"/>
      <c r="U965" s="272"/>
      <c r="V965" s="272"/>
      <c r="W965" s="272"/>
      <c r="X965" s="272"/>
      <c r="Y965" s="272"/>
      <c r="Z965" s="272"/>
    </row>
    <row r="966" spans="1:26" ht="15.75" customHeight="1">
      <c r="A966" s="50"/>
      <c r="B966" s="50"/>
      <c r="C966" s="50"/>
      <c r="D966" s="50"/>
      <c r="E966" s="50"/>
      <c r="F966" s="50"/>
      <c r="G966" s="50"/>
      <c r="H966" s="50"/>
      <c r="I966" s="50"/>
      <c r="J966" s="50"/>
      <c r="K966" s="36"/>
      <c r="L966" s="272"/>
      <c r="M966" s="272"/>
      <c r="N966" s="272"/>
      <c r="O966" s="272"/>
      <c r="P966" s="272"/>
      <c r="Q966" s="272"/>
      <c r="R966" s="272"/>
      <c r="S966" s="272"/>
      <c r="T966" s="272"/>
      <c r="U966" s="272"/>
      <c r="V966" s="272"/>
      <c r="W966" s="272"/>
      <c r="X966" s="272"/>
      <c r="Y966" s="272"/>
      <c r="Z966" s="272"/>
    </row>
    <row r="967" spans="1:26" ht="15.75" customHeight="1">
      <c r="A967" s="50"/>
      <c r="B967" s="50"/>
      <c r="C967" s="50"/>
      <c r="D967" s="50"/>
      <c r="E967" s="50"/>
      <c r="F967" s="50"/>
      <c r="G967" s="50"/>
      <c r="H967" s="50"/>
      <c r="I967" s="50"/>
      <c r="J967" s="50"/>
      <c r="K967" s="36"/>
      <c r="L967" s="272"/>
      <c r="M967" s="272"/>
      <c r="N967" s="272"/>
      <c r="O967" s="272"/>
      <c r="P967" s="272"/>
      <c r="Q967" s="272"/>
      <c r="R967" s="272"/>
      <c r="S967" s="272"/>
      <c r="T967" s="272"/>
      <c r="U967" s="272"/>
      <c r="V967" s="272"/>
      <c r="W967" s="272"/>
      <c r="X967" s="272"/>
      <c r="Y967" s="272"/>
      <c r="Z967" s="272"/>
    </row>
    <row r="968" spans="1:26" ht="15.75" customHeight="1">
      <c r="A968" s="50"/>
      <c r="B968" s="50"/>
      <c r="C968" s="50"/>
      <c r="D968" s="50"/>
      <c r="E968" s="50"/>
      <c r="F968" s="50"/>
      <c r="G968" s="50"/>
      <c r="H968" s="50"/>
      <c r="I968" s="50"/>
      <c r="J968" s="50"/>
      <c r="K968" s="36"/>
      <c r="L968" s="272"/>
      <c r="M968" s="272"/>
      <c r="N968" s="272"/>
      <c r="O968" s="272"/>
      <c r="P968" s="272"/>
      <c r="Q968" s="272"/>
      <c r="R968" s="272"/>
      <c r="S968" s="272"/>
      <c r="T968" s="272"/>
      <c r="U968" s="272"/>
      <c r="V968" s="272"/>
      <c r="W968" s="272"/>
      <c r="X968" s="272"/>
      <c r="Y968" s="272"/>
      <c r="Z968" s="272"/>
    </row>
    <row r="969" spans="1:26" ht="15.75" customHeight="1">
      <c r="A969" s="50"/>
      <c r="B969" s="50"/>
      <c r="C969" s="50"/>
      <c r="D969" s="50"/>
      <c r="E969" s="50"/>
      <c r="F969" s="50"/>
      <c r="G969" s="50"/>
      <c r="H969" s="50"/>
      <c r="I969" s="50"/>
      <c r="J969" s="50"/>
      <c r="K969" s="36"/>
      <c r="L969" s="272"/>
      <c r="M969" s="272"/>
      <c r="N969" s="272"/>
      <c r="O969" s="272"/>
      <c r="P969" s="272"/>
      <c r="Q969" s="272"/>
      <c r="R969" s="272"/>
      <c r="S969" s="272"/>
      <c r="T969" s="272"/>
      <c r="U969" s="272"/>
      <c r="V969" s="272"/>
      <c r="W969" s="272"/>
      <c r="X969" s="272"/>
      <c r="Y969" s="272"/>
      <c r="Z969" s="272"/>
    </row>
    <row r="970" spans="1:26" ht="15.75" customHeight="1">
      <c r="A970" s="50"/>
      <c r="B970" s="50"/>
      <c r="C970" s="50"/>
      <c r="D970" s="50"/>
      <c r="E970" s="50"/>
      <c r="F970" s="50"/>
      <c r="G970" s="50"/>
      <c r="H970" s="50"/>
      <c r="I970" s="50"/>
      <c r="J970" s="50"/>
      <c r="K970" s="36"/>
      <c r="L970" s="272"/>
      <c r="M970" s="272"/>
      <c r="N970" s="272"/>
      <c r="O970" s="272"/>
      <c r="P970" s="272"/>
      <c r="Q970" s="272"/>
      <c r="R970" s="272"/>
      <c r="S970" s="272"/>
      <c r="T970" s="272"/>
      <c r="U970" s="272"/>
      <c r="V970" s="272"/>
      <c r="W970" s="272"/>
      <c r="X970" s="272"/>
      <c r="Y970" s="272"/>
      <c r="Z970" s="272"/>
    </row>
    <row r="971" spans="1:26" ht="15.75" customHeight="1">
      <c r="A971" s="50"/>
      <c r="B971" s="50"/>
      <c r="C971" s="50"/>
      <c r="D971" s="50"/>
      <c r="E971" s="50"/>
      <c r="F971" s="50"/>
      <c r="G971" s="50"/>
      <c r="H971" s="50"/>
      <c r="I971" s="50"/>
      <c r="J971" s="50"/>
      <c r="K971" s="36"/>
      <c r="L971" s="272"/>
      <c r="M971" s="272"/>
      <c r="N971" s="272"/>
      <c r="O971" s="272"/>
      <c r="P971" s="272"/>
      <c r="Q971" s="272"/>
      <c r="R971" s="272"/>
      <c r="S971" s="272"/>
      <c r="T971" s="272"/>
      <c r="U971" s="272"/>
      <c r="V971" s="272"/>
      <c r="W971" s="272"/>
      <c r="X971" s="272"/>
      <c r="Y971" s="272"/>
      <c r="Z971" s="272"/>
    </row>
    <row r="972" spans="1:26" ht="15.75" customHeight="1">
      <c r="A972" s="50"/>
      <c r="B972" s="50"/>
      <c r="C972" s="50"/>
      <c r="D972" s="50"/>
      <c r="E972" s="50"/>
      <c r="F972" s="50"/>
      <c r="G972" s="50"/>
      <c r="H972" s="50"/>
      <c r="I972" s="50"/>
      <c r="J972" s="50"/>
      <c r="K972" s="36"/>
      <c r="L972" s="272"/>
      <c r="M972" s="272"/>
      <c r="N972" s="272"/>
      <c r="O972" s="272"/>
      <c r="P972" s="272"/>
      <c r="Q972" s="272"/>
      <c r="R972" s="272"/>
      <c r="S972" s="272"/>
      <c r="T972" s="272"/>
      <c r="U972" s="272"/>
      <c r="V972" s="272"/>
      <c r="W972" s="272"/>
      <c r="X972" s="272"/>
      <c r="Y972" s="272"/>
      <c r="Z972" s="272"/>
    </row>
    <row r="973" spans="1:26" ht="15.75" customHeight="1">
      <c r="A973" s="50"/>
      <c r="B973" s="50"/>
      <c r="C973" s="50"/>
      <c r="D973" s="50"/>
      <c r="E973" s="50"/>
      <c r="F973" s="50"/>
      <c r="G973" s="50"/>
      <c r="H973" s="50"/>
      <c r="I973" s="50"/>
      <c r="J973" s="50"/>
      <c r="K973" s="36"/>
      <c r="L973" s="272"/>
      <c r="M973" s="272"/>
      <c r="N973" s="272"/>
      <c r="O973" s="272"/>
      <c r="P973" s="272"/>
      <c r="Q973" s="272"/>
      <c r="R973" s="272"/>
      <c r="S973" s="272"/>
      <c r="T973" s="272"/>
      <c r="U973" s="272"/>
      <c r="V973" s="272"/>
      <c r="W973" s="272"/>
      <c r="X973" s="272"/>
      <c r="Y973" s="272"/>
      <c r="Z973" s="272"/>
    </row>
    <row r="974" spans="1:26" ht="15.75" customHeight="1">
      <c r="A974" s="50"/>
      <c r="B974" s="50"/>
      <c r="C974" s="50"/>
      <c r="D974" s="50"/>
      <c r="E974" s="50"/>
      <c r="F974" s="50"/>
      <c r="G974" s="50"/>
      <c r="H974" s="50"/>
      <c r="I974" s="50"/>
      <c r="J974" s="50"/>
      <c r="K974" s="36"/>
      <c r="L974" s="272"/>
      <c r="M974" s="272"/>
      <c r="N974" s="272"/>
      <c r="O974" s="272"/>
      <c r="P974" s="272"/>
      <c r="Q974" s="272"/>
      <c r="R974" s="272"/>
      <c r="S974" s="272"/>
      <c r="T974" s="272"/>
      <c r="U974" s="272"/>
      <c r="V974" s="272"/>
      <c r="W974" s="272"/>
      <c r="X974" s="272"/>
      <c r="Y974" s="272"/>
      <c r="Z974" s="272"/>
    </row>
    <row r="975" spans="1:26" ht="15.75" customHeight="1">
      <c r="A975" s="50"/>
      <c r="B975" s="50"/>
      <c r="C975" s="50"/>
      <c r="D975" s="50"/>
      <c r="E975" s="50"/>
      <c r="F975" s="50"/>
      <c r="G975" s="50"/>
      <c r="H975" s="50"/>
      <c r="I975" s="50"/>
      <c r="J975" s="50"/>
      <c r="K975" s="36"/>
      <c r="L975" s="272"/>
      <c r="M975" s="272"/>
      <c r="N975" s="272"/>
      <c r="O975" s="272"/>
      <c r="P975" s="272"/>
      <c r="Q975" s="272"/>
      <c r="R975" s="272"/>
      <c r="S975" s="272"/>
      <c r="T975" s="272"/>
      <c r="U975" s="272"/>
      <c r="V975" s="272"/>
      <c r="W975" s="272"/>
      <c r="X975" s="272"/>
      <c r="Y975" s="272"/>
      <c r="Z975" s="272"/>
    </row>
    <row r="976" spans="1:26" ht="15.75" customHeight="1">
      <c r="A976" s="50"/>
      <c r="B976" s="50"/>
      <c r="C976" s="50"/>
      <c r="D976" s="50"/>
      <c r="E976" s="50"/>
      <c r="F976" s="50"/>
      <c r="G976" s="50"/>
      <c r="H976" s="50"/>
      <c r="I976" s="50"/>
      <c r="J976" s="50"/>
      <c r="K976" s="36"/>
      <c r="L976" s="272"/>
      <c r="M976" s="272"/>
      <c r="N976" s="272"/>
      <c r="O976" s="272"/>
      <c r="P976" s="272"/>
      <c r="Q976" s="272"/>
      <c r="R976" s="272"/>
      <c r="S976" s="272"/>
      <c r="T976" s="272"/>
      <c r="U976" s="272"/>
      <c r="V976" s="272"/>
      <c r="W976" s="272"/>
      <c r="X976" s="272"/>
      <c r="Y976" s="272"/>
      <c r="Z976" s="272"/>
    </row>
    <row r="977" spans="1:26" ht="15.75" customHeight="1">
      <c r="A977" s="50"/>
      <c r="B977" s="50"/>
      <c r="C977" s="50"/>
      <c r="D977" s="50"/>
      <c r="E977" s="50"/>
      <c r="F977" s="50"/>
      <c r="G977" s="50"/>
      <c r="H977" s="50"/>
      <c r="I977" s="50"/>
      <c r="J977" s="50"/>
      <c r="K977" s="36"/>
      <c r="L977" s="272"/>
      <c r="M977" s="272"/>
      <c r="N977" s="272"/>
      <c r="O977" s="272"/>
      <c r="P977" s="272"/>
      <c r="Q977" s="272"/>
      <c r="R977" s="272"/>
      <c r="S977" s="272"/>
      <c r="T977" s="272"/>
      <c r="U977" s="272"/>
      <c r="V977" s="272"/>
      <c r="W977" s="272"/>
      <c r="X977" s="272"/>
      <c r="Y977" s="272"/>
      <c r="Z977" s="272"/>
    </row>
    <row r="978" spans="1:26" ht="15.75" customHeight="1">
      <c r="A978" s="50"/>
      <c r="B978" s="50"/>
      <c r="C978" s="50"/>
      <c r="D978" s="50"/>
      <c r="E978" s="50"/>
      <c r="F978" s="50"/>
      <c r="G978" s="50"/>
      <c r="H978" s="50"/>
      <c r="I978" s="50"/>
      <c r="J978" s="50"/>
      <c r="K978" s="36"/>
      <c r="L978" s="272"/>
      <c r="M978" s="272"/>
      <c r="N978" s="272"/>
      <c r="O978" s="272"/>
      <c r="P978" s="272"/>
      <c r="Q978" s="272"/>
      <c r="R978" s="272"/>
      <c r="S978" s="272"/>
      <c r="T978" s="272"/>
      <c r="U978" s="272"/>
      <c r="V978" s="272"/>
      <c r="W978" s="272"/>
      <c r="X978" s="272"/>
      <c r="Y978" s="272"/>
      <c r="Z978" s="272"/>
    </row>
    <row r="979" spans="1:26" ht="15.75" customHeight="1">
      <c r="A979" s="50"/>
      <c r="B979" s="50"/>
      <c r="C979" s="50"/>
      <c r="D979" s="50"/>
      <c r="E979" s="50"/>
      <c r="F979" s="50"/>
      <c r="G979" s="50"/>
      <c r="H979" s="50"/>
      <c r="I979" s="50"/>
      <c r="J979" s="50"/>
      <c r="K979" s="36"/>
      <c r="L979" s="272"/>
      <c r="M979" s="272"/>
      <c r="N979" s="272"/>
      <c r="O979" s="272"/>
      <c r="P979" s="272"/>
      <c r="Q979" s="272"/>
      <c r="R979" s="272"/>
      <c r="S979" s="272"/>
      <c r="T979" s="272"/>
      <c r="U979" s="272"/>
      <c r="V979" s="272"/>
      <c r="W979" s="272"/>
      <c r="X979" s="272"/>
      <c r="Y979" s="272"/>
      <c r="Z979" s="272"/>
    </row>
    <row r="980" spans="1:26" ht="15.75" customHeight="1">
      <c r="A980" s="50"/>
      <c r="B980" s="50"/>
      <c r="C980" s="50"/>
      <c r="D980" s="50"/>
      <c r="E980" s="50"/>
      <c r="F980" s="50"/>
      <c r="G980" s="50"/>
      <c r="H980" s="50"/>
      <c r="I980" s="50"/>
      <c r="J980" s="50"/>
      <c r="K980" s="36"/>
      <c r="L980" s="272"/>
      <c r="M980" s="272"/>
      <c r="N980" s="272"/>
      <c r="O980" s="272"/>
      <c r="P980" s="272"/>
      <c r="Q980" s="272"/>
      <c r="R980" s="272"/>
      <c r="S980" s="272"/>
      <c r="T980" s="272"/>
      <c r="U980" s="272"/>
      <c r="V980" s="272"/>
      <c r="W980" s="272"/>
      <c r="X980" s="272"/>
      <c r="Y980" s="272"/>
      <c r="Z980" s="272"/>
    </row>
    <row r="981" spans="1:26" ht="15.75" customHeight="1">
      <c r="A981" s="50"/>
      <c r="B981" s="50"/>
      <c r="C981" s="50"/>
      <c r="D981" s="50"/>
      <c r="E981" s="50"/>
      <c r="F981" s="50"/>
      <c r="G981" s="50"/>
      <c r="H981" s="50"/>
      <c r="I981" s="50"/>
      <c r="J981" s="50"/>
      <c r="K981" s="36"/>
      <c r="L981" s="272"/>
      <c r="M981" s="272"/>
      <c r="N981" s="272"/>
      <c r="O981" s="272"/>
      <c r="P981" s="272"/>
      <c r="Q981" s="272"/>
      <c r="R981" s="272"/>
      <c r="S981" s="272"/>
      <c r="T981" s="272"/>
      <c r="U981" s="272"/>
      <c r="V981" s="272"/>
      <c r="W981" s="272"/>
      <c r="X981" s="272"/>
      <c r="Y981" s="272"/>
      <c r="Z981" s="272"/>
    </row>
    <row r="982" spans="1:26" ht="15.75" customHeight="1">
      <c r="A982" s="50"/>
      <c r="B982" s="50"/>
      <c r="C982" s="50"/>
      <c r="D982" s="50"/>
      <c r="E982" s="50"/>
      <c r="F982" s="50"/>
      <c r="G982" s="50"/>
      <c r="H982" s="50"/>
      <c r="I982" s="50"/>
      <c r="J982" s="50"/>
      <c r="K982" s="36"/>
      <c r="L982" s="272"/>
      <c r="M982" s="272"/>
      <c r="N982" s="272"/>
      <c r="O982" s="272"/>
      <c r="P982" s="272"/>
      <c r="Q982" s="272"/>
      <c r="R982" s="272"/>
      <c r="S982" s="272"/>
      <c r="T982" s="272"/>
      <c r="U982" s="272"/>
      <c r="V982" s="272"/>
      <c r="W982" s="272"/>
      <c r="X982" s="272"/>
      <c r="Y982" s="272"/>
      <c r="Z982" s="272"/>
    </row>
    <row r="983" spans="1:26" ht="15.75" customHeight="1">
      <c r="A983" s="50"/>
      <c r="B983" s="50"/>
      <c r="C983" s="50"/>
      <c r="D983" s="50"/>
      <c r="E983" s="50"/>
      <c r="F983" s="50"/>
      <c r="G983" s="50"/>
      <c r="H983" s="50"/>
      <c r="I983" s="50"/>
      <c r="J983" s="50"/>
      <c r="K983" s="36"/>
      <c r="L983" s="272"/>
      <c r="M983" s="272"/>
      <c r="N983" s="272"/>
      <c r="O983" s="272"/>
      <c r="P983" s="272"/>
      <c r="Q983" s="272"/>
      <c r="R983" s="272"/>
      <c r="S983" s="272"/>
      <c r="T983" s="272"/>
      <c r="U983" s="272"/>
      <c r="V983" s="272"/>
      <c r="W983" s="272"/>
      <c r="X983" s="272"/>
      <c r="Y983" s="272"/>
      <c r="Z983" s="272"/>
    </row>
    <row r="984" spans="1:26" ht="15.75" customHeight="1">
      <c r="A984" s="50"/>
      <c r="B984" s="50"/>
      <c r="C984" s="50"/>
      <c r="D984" s="50"/>
      <c r="E984" s="50"/>
      <c r="F984" s="50"/>
      <c r="G984" s="50"/>
      <c r="H984" s="50"/>
      <c r="I984" s="50"/>
      <c r="J984" s="50"/>
      <c r="K984" s="36"/>
      <c r="L984" s="272"/>
      <c r="M984" s="272"/>
      <c r="N984" s="272"/>
      <c r="O984" s="272"/>
      <c r="P984" s="272"/>
      <c r="Q984" s="272"/>
      <c r="R984" s="272"/>
      <c r="S984" s="272"/>
      <c r="T984" s="272"/>
      <c r="U984" s="272"/>
      <c r="V984" s="272"/>
      <c r="W984" s="272"/>
      <c r="X984" s="272"/>
      <c r="Y984" s="272"/>
      <c r="Z984" s="272"/>
    </row>
    <row r="985" spans="1:26" ht="15.75" customHeight="1">
      <c r="A985" s="50"/>
      <c r="B985" s="50"/>
      <c r="C985" s="50"/>
      <c r="D985" s="50"/>
      <c r="E985" s="50"/>
      <c r="F985" s="50"/>
      <c r="G985" s="50"/>
      <c r="H985" s="50"/>
      <c r="I985" s="50"/>
      <c r="J985" s="50"/>
      <c r="K985" s="36"/>
      <c r="L985" s="272"/>
      <c r="M985" s="272"/>
      <c r="N985" s="272"/>
      <c r="O985" s="272"/>
      <c r="P985" s="272"/>
      <c r="Q985" s="272"/>
      <c r="R985" s="272"/>
      <c r="S985" s="272"/>
      <c r="T985" s="272"/>
      <c r="U985" s="272"/>
      <c r="V985" s="272"/>
      <c r="W985" s="272"/>
      <c r="X985" s="272"/>
      <c r="Y985" s="272"/>
      <c r="Z985" s="272"/>
    </row>
    <row r="986" spans="1:26" ht="15.75" customHeight="1">
      <c r="A986" s="50"/>
      <c r="B986" s="50"/>
      <c r="C986" s="50"/>
      <c r="D986" s="50"/>
      <c r="E986" s="50"/>
      <c r="F986" s="50"/>
      <c r="G986" s="50"/>
      <c r="H986" s="50"/>
      <c r="I986" s="50"/>
      <c r="J986" s="50"/>
      <c r="K986" s="36"/>
      <c r="L986" s="272"/>
      <c r="M986" s="272"/>
      <c r="N986" s="272"/>
      <c r="O986" s="272"/>
      <c r="P986" s="272"/>
      <c r="Q986" s="272"/>
      <c r="R986" s="272"/>
      <c r="S986" s="272"/>
      <c r="T986" s="272"/>
      <c r="U986" s="272"/>
      <c r="V986" s="272"/>
      <c r="W986" s="272"/>
      <c r="X986" s="272"/>
      <c r="Y986" s="272"/>
      <c r="Z986" s="272"/>
    </row>
    <row r="987" spans="1:26" ht="15.75" customHeight="1">
      <c r="A987" s="50"/>
      <c r="B987" s="50"/>
      <c r="C987" s="50"/>
      <c r="D987" s="50"/>
      <c r="E987" s="50"/>
      <c r="F987" s="50"/>
      <c r="G987" s="50"/>
      <c r="H987" s="50"/>
      <c r="I987" s="50"/>
      <c r="J987" s="50"/>
      <c r="K987" s="36"/>
      <c r="L987" s="272"/>
      <c r="M987" s="272"/>
      <c r="N987" s="272"/>
      <c r="O987" s="272"/>
      <c r="P987" s="272"/>
      <c r="Q987" s="272"/>
      <c r="R987" s="272"/>
      <c r="S987" s="272"/>
      <c r="T987" s="272"/>
      <c r="U987" s="272"/>
      <c r="V987" s="272"/>
      <c r="W987" s="272"/>
      <c r="X987" s="272"/>
      <c r="Y987" s="272"/>
      <c r="Z987" s="272"/>
    </row>
    <row r="988" spans="1:26" ht="15.75" customHeight="1">
      <c r="A988" s="50"/>
      <c r="B988" s="50"/>
      <c r="C988" s="50"/>
      <c r="D988" s="50"/>
      <c r="E988" s="50"/>
      <c r="F988" s="50"/>
      <c r="G988" s="50"/>
      <c r="H988" s="50"/>
      <c r="I988" s="50"/>
      <c r="J988" s="50"/>
      <c r="K988" s="36"/>
      <c r="L988" s="272"/>
      <c r="M988" s="272"/>
      <c r="N988" s="272"/>
      <c r="O988" s="272"/>
      <c r="P988" s="272"/>
      <c r="Q988" s="272"/>
      <c r="R988" s="272"/>
      <c r="S988" s="272"/>
      <c r="T988" s="272"/>
      <c r="U988" s="272"/>
      <c r="V988" s="272"/>
      <c r="W988" s="272"/>
      <c r="X988" s="272"/>
      <c r="Y988" s="272"/>
      <c r="Z988" s="272"/>
    </row>
    <row r="989" spans="1:26" ht="15.75" customHeight="1">
      <c r="A989" s="50"/>
      <c r="B989" s="50"/>
      <c r="C989" s="50"/>
      <c r="D989" s="50"/>
      <c r="E989" s="50"/>
      <c r="F989" s="50"/>
      <c r="G989" s="50"/>
      <c r="H989" s="50"/>
      <c r="I989" s="50"/>
      <c r="J989" s="50"/>
      <c r="K989" s="36"/>
      <c r="L989" s="272"/>
      <c r="M989" s="272"/>
      <c r="N989" s="272"/>
      <c r="O989" s="272"/>
      <c r="P989" s="272"/>
      <c r="Q989" s="272"/>
      <c r="R989" s="272"/>
      <c r="S989" s="272"/>
      <c r="T989" s="272"/>
      <c r="U989" s="272"/>
      <c r="V989" s="272"/>
      <c r="W989" s="272"/>
      <c r="X989" s="272"/>
      <c r="Y989" s="272"/>
      <c r="Z989" s="272"/>
    </row>
    <row r="990" spans="1:26" ht="15.75" customHeight="1">
      <c r="A990" s="50"/>
      <c r="B990" s="50"/>
      <c r="C990" s="50"/>
      <c r="D990" s="50"/>
      <c r="E990" s="50"/>
      <c r="F990" s="50"/>
      <c r="G990" s="50"/>
      <c r="H990" s="50"/>
      <c r="I990" s="50"/>
      <c r="J990" s="50"/>
      <c r="K990" s="36"/>
      <c r="L990" s="272"/>
      <c r="M990" s="272"/>
      <c r="N990" s="272"/>
      <c r="O990" s="272"/>
      <c r="P990" s="272"/>
      <c r="Q990" s="272"/>
      <c r="R990" s="272"/>
      <c r="S990" s="272"/>
      <c r="T990" s="272"/>
      <c r="U990" s="272"/>
      <c r="V990" s="272"/>
      <c r="W990" s="272"/>
      <c r="X990" s="272"/>
      <c r="Y990" s="272"/>
      <c r="Z990" s="272"/>
    </row>
    <row r="991" spans="1:26" ht="15.75" customHeight="1">
      <c r="A991" s="50"/>
      <c r="B991" s="50"/>
      <c r="C991" s="50"/>
      <c r="D991" s="50"/>
      <c r="E991" s="50"/>
      <c r="F991" s="50"/>
      <c r="G991" s="50"/>
      <c r="H991" s="50"/>
      <c r="I991" s="50"/>
      <c r="J991" s="50"/>
      <c r="K991" s="36"/>
      <c r="L991" s="272"/>
      <c r="M991" s="272"/>
      <c r="N991" s="272"/>
      <c r="O991" s="272"/>
      <c r="P991" s="272"/>
      <c r="Q991" s="272"/>
      <c r="R991" s="272"/>
      <c r="S991" s="272"/>
      <c r="T991" s="272"/>
      <c r="U991" s="272"/>
      <c r="V991" s="272"/>
      <c r="W991" s="272"/>
      <c r="X991" s="272"/>
      <c r="Y991" s="272"/>
      <c r="Z991" s="272"/>
    </row>
    <row r="992" spans="1:26" ht="15.75" customHeight="1">
      <c r="A992" s="50"/>
      <c r="B992" s="50"/>
      <c r="C992" s="50"/>
      <c r="D992" s="50"/>
      <c r="E992" s="50"/>
      <c r="F992" s="50"/>
      <c r="G992" s="50"/>
      <c r="H992" s="50"/>
      <c r="I992" s="50"/>
      <c r="J992" s="50"/>
      <c r="K992" s="36"/>
      <c r="L992" s="272"/>
      <c r="M992" s="272"/>
      <c r="N992" s="272"/>
      <c r="O992" s="272"/>
      <c r="P992" s="272"/>
      <c r="Q992" s="272"/>
      <c r="R992" s="272"/>
      <c r="S992" s="272"/>
      <c r="T992" s="272"/>
      <c r="U992" s="272"/>
      <c r="V992" s="272"/>
      <c r="W992" s="272"/>
      <c r="X992" s="272"/>
      <c r="Y992" s="272"/>
      <c r="Z992" s="272"/>
    </row>
    <row r="993" spans="1:26" ht="15.75" customHeight="1">
      <c r="A993" s="50"/>
      <c r="B993" s="50"/>
      <c r="C993" s="50"/>
      <c r="D993" s="50"/>
      <c r="E993" s="50"/>
      <c r="F993" s="50"/>
      <c r="G993" s="50"/>
      <c r="H993" s="50"/>
      <c r="I993" s="50"/>
      <c r="J993" s="50"/>
      <c r="K993" s="36"/>
      <c r="L993" s="272"/>
      <c r="M993" s="272"/>
      <c r="N993" s="272"/>
      <c r="O993" s="272"/>
      <c r="P993" s="272"/>
      <c r="Q993" s="272"/>
      <c r="R993" s="272"/>
      <c r="S993" s="272"/>
      <c r="T993" s="272"/>
      <c r="U993" s="272"/>
      <c r="V993" s="272"/>
      <c r="W993" s="272"/>
      <c r="X993" s="272"/>
      <c r="Y993" s="272"/>
      <c r="Z993" s="272"/>
    </row>
    <row r="994" spans="1:26" ht="15.75" customHeight="1">
      <c r="A994" s="50"/>
      <c r="B994" s="50"/>
      <c r="C994" s="50"/>
      <c r="D994" s="50"/>
      <c r="E994" s="50"/>
      <c r="F994" s="50"/>
      <c r="G994" s="50"/>
      <c r="H994" s="50"/>
      <c r="I994" s="50"/>
      <c r="J994" s="50"/>
      <c r="K994" s="36"/>
      <c r="L994" s="272"/>
      <c r="M994" s="272"/>
      <c r="N994" s="272"/>
      <c r="O994" s="272"/>
      <c r="P994" s="272"/>
      <c r="Q994" s="272"/>
      <c r="R994" s="272"/>
      <c r="S994" s="272"/>
      <c r="T994" s="272"/>
      <c r="U994" s="272"/>
      <c r="V994" s="272"/>
      <c r="W994" s="272"/>
      <c r="X994" s="272"/>
      <c r="Y994" s="272"/>
      <c r="Z994" s="272"/>
    </row>
    <row r="995" spans="1:26" ht="15.75" customHeight="1">
      <c r="A995" s="50"/>
      <c r="B995" s="50"/>
      <c r="C995" s="50"/>
      <c r="D995" s="50"/>
      <c r="E995" s="50"/>
      <c r="F995" s="50"/>
      <c r="G995" s="50"/>
      <c r="H995" s="50"/>
      <c r="I995" s="50"/>
      <c r="J995" s="50"/>
      <c r="K995" s="36"/>
      <c r="L995" s="272"/>
      <c r="M995" s="272"/>
      <c r="N995" s="272"/>
      <c r="O995" s="272"/>
      <c r="P995" s="272"/>
      <c r="Q995" s="272"/>
      <c r="R995" s="272"/>
      <c r="S995" s="272"/>
      <c r="T995" s="272"/>
      <c r="U995" s="272"/>
      <c r="V995" s="272"/>
      <c r="W995" s="272"/>
      <c r="X995" s="272"/>
      <c r="Y995" s="272"/>
      <c r="Z995" s="272"/>
    </row>
    <row r="996" spans="1:26" ht="15.75" customHeight="1">
      <c r="A996" s="50"/>
      <c r="B996" s="50"/>
      <c r="C996" s="50"/>
      <c r="D996" s="50"/>
      <c r="E996" s="50"/>
      <c r="F996" s="50"/>
      <c r="G996" s="50"/>
      <c r="H996" s="50"/>
      <c r="I996" s="50"/>
      <c r="J996" s="50"/>
      <c r="K996" s="36"/>
      <c r="L996" s="272"/>
      <c r="M996" s="272"/>
      <c r="N996" s="272"/>
      <c r="O996" s="272"/>
      <c r="P996" s="272"/>
      <c r="Q996" s="272"/>
      <c r="R996" s="272"/>
      <c r="S996" s="272"/>
      <c r="T996" s="272"/>
      <c r="U996" s="272"/>
      <c r="V996" s="272"/>
      <c r="W996" s="272"/>
      <c r="X996" s="272"/>
      <c r="Y996" s="272"/>
      <c r="Z996" s="272"/>
    </row>
    <row r="997" spans="1:26" ht="15.75" customHeight="1">
      <c r="A997" s="50"/>
      <c r="B997" s="50"/>
      <c r="C997" s="50"/>
      <c r="D997" s="50"/>
      <c r="E997" s="50"/>
      <c r="F997" s="50"/>
      <c r="G997" s="50"/>
      <c r="H997" s="50"/>
      <c r="I997" s="50"/>
      <c r="J997" s="50"/>
      <c r="K997" s="36"/>
      <c r="L997" s="272"/>
      <c r="M997" s="272"/>
      <c r="N997" s="272"/>
      <c r="O997" s="272"/>
      <c r="P997" s="272"/>
      <c r="Q997" s="272"/>
      <c r="R997" s="272"/>
      <c r="S997" s="272"/>
      <c r="T997" s="272"/>
      <c r="U997" s="272"/>
      <c r="V997" s="272"/>
      <c r="W997" s="272"/>
      <c r="X997" s="272"/>
      <c r="Y997" s="272"/>
      <c r="Z997" s="272"/>
    </row>
    <row r="998" spans="1:26" ht="15.75" customHeight="1">
      <c r="A998" s="50"/>
      <c r="B998" s="50"/>
      <c r="C998" s="50"/>
      <c r="D998" s="50"/>
      <c r="E998" s="50"/>
      <c r="F998" s="50"/>
      <c r="G998" s="50"/>
      <c r="H998" s="50"/>
      <c r="I998" s="50"/>
      <c r="J998" s="50"/>
      <c r="K998" s="36"/>
      <c r="L998" s="272"/>
      <c r="M998" s="272"/>
      <c r="N998" s="272"/>
      <c r="O998" s="272"/>
      <c r="P998" s="272"/>
      <c r="Q998" s="272"/>
      <c r="R998" s="272"/>
      <c r="S998" s="272"/>
      <c r="T998" s="272"/>
      <c r="U998" s="272"/>
      <c r="V998" s="272"/>
      <c r="W998" s="272"/>
      <c r="X998" s="272"/>
      <c r="Y998" s="272"/>
      <c r="Z998" s="272"/>
    </row>
    <row r="999" spans="1:26" ht="15.75" customHeight="1">
      <c r="A999" s="50"/>
      <c r="B999" s="50"/>
      <c r="C999" s="50"/>
      <c r="D999" s="50"/>
      <c r="E999" s="50"/>
      <c r="F999" s="50"/>
      <c r="G999" s="50"/>
      <c r="H999" s="50"/>
      <c r="I999" s="50"/>
      <c r="J999" s="50"/>
      <c r="K999" s="36"/>
      <c r="L999" s="272"/>
      <c r="M999" s="272"/>
      <c r="N999" s="272"/>
      <c r="O999" s="272"/>
      <c r="P999" s="272"/>
      <c r="Q999" s="272"/>
      <c r="R999" s="272"/>
      <c r="S999" s="272"/>
      <c r="T999" s="272"/>
      <c r="U999" s="272"/>
      <c r="V999" s="272"/>
      <c r="W999" s="272"/>
      <c r="X999" s="272"/>
      <c r="Y999" s="272"/>
      <c r="Z999" s="272"/>
    </row>
    <row r="1000" spans="1:26" ht="15.75" customHeight="1">
      <c r="A1000" s="50"/>
      <c r="B1000" s="50"/>
      <c r="C1000" s="50"/>
      <c r="D1000" s="50"/>
      <c r="E1000" s="50"/>
      <c r="F1000" s="50"/>
      <c r="G1000" s="50"/>
      <c r="H1000" s="50"/>
      <c r="I1000" s="50"/>
      <c r="J1000" s="50"/>
      <c r="K1000" s="36"/>
      <c r="L1000" s="272"/>
      <c r="M1000" s="272"/>
      <c r="N1000" s="272"/>
      <c r="O1000" s="272"/>
      <c r="P1000" s="272"/>
      <c r="Q1000" s="272"/>
      <c r="R1000" s="272"/>
      <c r="S1000" s="272"/>
      <c r="T1000" s="272"/>
      <c r="U1000" s="272"/>
      <c r="V1000" s="272"/>
      <c r="W1000" s="272"/>
      <c r="X1000" s="272"/>
      <c r="Y1000" s="272"/>
      <c r="Z1000" s="272"/>
    </row>
  </sheetData>
  <mergeCells count="18">
    <mergeCell ref="A1:K1"/>
    <mergeCell ref="A2:K2"/>
    <mergeCell ref="A3:K3"/>
    <mergeCell ref="A4:K4"/>
    <mergeCell ref="A5:K5"/>
    <mergeCell ref="F6:K6"/>
    <mergeCell ref="F7:K7"/>
    <mergeCell ref="H16:H17"/>
    <mergeCell ref="I16:I17"/>
    <mergeCell ref="J16:J17"/>
    <mergeCell ref="K16:K17"/>
    <mergeCell ref="F16:F17"/>
    <mergeCell ref="G16:G17"/>
    <mergeCell ref="A16:A17"/>
    <mergeCell ref="B16:B17"/>
    <mergeCell ref="C16:C17"/>
    <mergeCell ref="D16:D17"/>
    <mergeCell ref="E16:E17"/>
  </mergeCells>
  <pageMargins left="0.47244094488188981" right="0.11811023622047245" top="0.55118110236220474" bottom="0.43307086614173229" header="0" footer="0"/>
  <pageSetup paperSize="9" scale="65" orientation="portrait"/>
  <drawing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2.5703125" defaultRowHeight="15" customHeight="1"/>
  <cols>
    <col min="1" max="1" width="81.140625" customWidth="1"/>
    <col min="2" max="2" width="78.42578125" customWidth="1"/>
    <col min="3" max="3" width="32.28515625" customWidth="1"/>
    <col min="4" max="4" width="13" customWidth="1"/>
    <col min="5" max="5" width="15.42578125" customWidth="1"/>
    <col min="6" max="6" width="16.7109375" customWidth="1"/>
    <col min="7" max="26" width="9.140625" customWidth="1"/>
  </cols>
  <sheetData>
    <row r="1" spans="1:26" ht="12.75" customHeight="1">
      <c r="A1" s="55" t="s">
        <v>766</v>
      </c>
      <c r="B1" s="55" t="s">
        <v>767</v>
      </c>
      <c r="C1" s="56" t="s">
        <v>768</v>
      </c>
      <c r="D1" s="56" t="s">
        <v>19</v>
      </c>
      <c r="E1" s="375" t="s">
        <v>453</v>
      </c>
      <c r="F1" s="57" t="s">
        <v>769</v>
      </c>
      <c r="G1" s="58"/>
      <c r="H1" s="58"/>
      <c r="I1" s="58"/>
      <c r="J1" s="58"/>
      <c r="K1" s="58"/>
      <c r="L1" s="58"/>
      <c r="M1" s="58"/>
      <c r="N1" s="58"/>
      <c r="O1" s="58"/>
      <c r="P1" s="58"/>
      <c r="Q1" s="58"/>
      <c r="R1" s="58"/>
      <c r="S1" s="58"/>
      <c r="T1" s="58"/>
      <c r="U1" s="58"/>
      <c r="V1" s="58"/>
      <c r="W1" s="58"/>
      <c r="X1" s="58"/>
      <c r="Y1" s="58"/>
      <c r="Z1" s="58"/>
    </row>
    <row r="2" spans="1:26" ht="19.5" customHeight="1">
      <c r="A2" s="59" t="s">
        <v>656</v>
      </c>
      <c r="B2" s="59" t="s">
        <v>770</v>
      </c>
      <c r="C2" s="60" t="s">
        <v>771</v>
      </c>
      <c r="D2" s="61" t="s">
        <v>772</v>
      </c>
      <c r="E2" s="62">
        <v>944</v>
      </c>
      <c r="F2" s="63" t="s">
        <v>773</v>
      </c>
      <c r="G2" s="64"/>
      <c r="H2" s="64"/>
      <c r="I2" s="64"/>
      <c r="J2" s="64"/>
      <c r="K2" s="64"/>
      <c r="L2" s="64"/>
      <c r="M2" s="64"/>
      <c r="N2" s="64"/>
      <c r="O2" s="64"/>
      <c r="P2" s="64"/>
      <c r="Q2" s="64"/>
      <c r="R2" s="64"/>
      <c r="S2" s="64"/>
      <c r="T2" s="64"/>
      <c r="U2" s="64"/>
      <c r="V2" s="64"/>
      <c r="W2" s="64"/>
      <c r="X2" s="64"/>
      <c r="Y2" s="64"/>
      <c r="Z2" s="64"/>
    </row>
    <row r="3" spans="1:26" ht="12.75" customHeight="1">
      <c r="A3" s="59" t="s">
        <v>656</v>
      </c>
      <c r="B3" s="59" t="s">
        <v>770</v>
      </c>
      <c r="C3" s="60" t="s">
        <v>774</v>
      </c>
      <c r="D3" s="61" t="s">
        <v>772</v>
      </c>
      <c r="E3" s="62">
        <v>590</v>
      </c>
      <c r="F3" s="63" t="s">
        <v>773</v>
      </c>
      <c r="G3" s="64"/>
      <c r="H3" s="64"/>
      <c r="I3" s="64"/>
      <c r="J3" s="64"/>
      <c r="K3" s="64"/>
      <c r="L3" s="64"/>
      <c r="M3" s="64"/>
      <c r="N3" s="64"/>
      <c r="O3" s="64"/>
      <c r="P3" s="64"/>
      <c r="Q3" s="64"/>
      <c r="R3" s="64"/>
      <c r="S3" s="64"/>
      <c r="T3" s="64"/>
      <c r="U3" s="64"/>
      <c r="V3" s="64"/>
      <c r="W3" s="64"/>
      <c r="X3" s="64"/>
      <c r="Y3" s="64"/>
      <c r="Z3" s="64"/>
    </row>
    <row r="4" spans="1:26" ht="12.75" customHeight="1">
      <c r="A4" s="65" t="s">
        <v>649</v>
      </c>
      <c r="B4" s="65" t="s">
        <v>775</v>
      </c>
      <c r="C4" s="65" t="s">
        <v>776</v>
      </c>
      <c r="D4" s="66" t="s">
        <v>772</v>
      </c>
      <c r="E4" s="376">
        <v>5000.5</v>
      </c>
      <c r="F4" s="67" t="s">
        <v>284</v>
      </c>
      <c r="G4" s="64"/>
      <c r="H4" s="64"/>
      <c r="I4" s="64"/>
      <c r="J4" s="64"/>
      <c r="K4" s="64"/>
      <c r="L4" s="64"/>
      <c r="M4" s="64"/>
      <c r="N4" s="64"/>
      <c r="O4" s="64"/>
      <c r="P4" s="64"/>
      <c r="Q4" s="64"/>
      <c r="R4" s="64"/>
      <c r="S4" s="64"/>
      <c r="T4" s="64"/>
      <c r="U4" s="64"/>
      <c r="V4" s="64"/>
      <c r="W4" s="64"/>
      <c r="X4" s="64"/>
      <c r="Y4" s="64"/>
      <c r="Z4" s="64"/>
    </row>
    <row r="5" spans="1:26" ht="12.75" customHeight="1">
      <c r="A5" s="65" t="s">
        <v>649</v>
      </c>
      <c r="B5" s="65" t="s">
        <v>775</v>
      </c>
      <c r="C5" s="65" t="s">
        <v>777</v>
      </c>
      <c r="D5" s="66" t="s">
        <v>772</v>
      </c>
      <c r="E5" s="376">
        <v>10133.5</v>
      </c>
      <c r="F5" s="67" t="s">
        <v>284</v>
      </c>
      <c r="G5" s="64"/>
      <c r="H5" s="64"/>
      <c r="I5" s="64"/>
      <c r="J5" s="64"/>
      <c r="K5" s="64"/>
      <c r="L5" s="64"/>
      <c r="M5" s="64"/>
      <c r="N5" s="64"/>
      <c r="O5" s="64"/>
      <c r="P5" s="64"/>
      <c r="Q5" s="64"/>
      <c r="R5" s="64"/>
      <c r="S5" s="64"/>
      <c r="T5" s="64"/>
      <c r="U5" s="64"/>
      <c r="V5" s="64"/>
      <c r="W5" s="64"/>
      <c r="X5" s="64"/>
      <c r="Y5" s="64"/>
      <c r="Z5" s="64"/>
    </row>
    <row r="6" spans="1:26" ht="12.75" customHeight="1">
      <c r="A6" s="65" t="s">
        <v>649</v>
      </c>
      <c r="B6" s="65" t="s">
        <v>775</v>
      </c>
      <c r="C6" s="65" t="s">
        <v>778</v>
      </c>
      <c r="D6" s="66" t="s">
        <v>772</v>
      </c>
      <c r="E6" s="376">
        <v>25488</v>
      </c>
      <c r="F6" s="67" t="s">
        <v>284</v>
      </c>
      <c r="G6" s="64"/>
      <c r="H6" s="64"/>
      <c r="I6" s="64"/>
      <c r="J6" s="64"/>
      <c r="K6" s="64"/>
      <c r="L6" s="64"/>
      <c r="M6" s="64"/>
      <c r="N6" s="64"/>
      <c r="O6" s="64"/>
      <c r="P6" s="64"/>
      <c r="Q6" s="64"/>
      <c r="R6" s="64"/>
      <c r="S6" s="64"/>
      <c r="T6" s="64"/>
      <c r="U6" s="64"/>
      <c r="V6" s="64"/>
      <c r="W6" s="64"/>
      <c r="X6" s="64"/>
      <c r="Y6" s="64"/>
      <c r="Z6" s="64"/>
    </row>
    <row r="7" spans="1:26" ht="12.75" customHeight="1">
      <c r="A7" s="65" t="s">
        <v>649</v>
      </c>
      <c r="B7" s="65" t="s">
        <v>775</v>
      </c>
      <c r="C7" s="65" t="s">
        <v>779</v>
      </c>
      <c r="D7" s="66" t="s">
        <v>772</v>
      </c>
      <c r="E7" s="376">
        <v>61419</v>
      </c>
      <c r="F7" s="67" t="s">
        <v>284</v>
      </c>
      <c r="G7" s="64"/>
      <c r="H7" s="64"/>
      <c r="I7" s="64"/>
      <c r="J7" s="64"/>
      <c r="K7" s="64"/>
      <c r="L7" s="64"/>
      <c r="M7" s="64"/>
      <c r="N7" s="64"/>
      <c r="O7" s="64"/>
      <c r="P7" s="64"/>
      <c r="Q7" s="64"/>
      <c r="R7" s="64"/>
      <c r="S7" s="64"/>
      <c r="T7" s="64"/>
      <c r="U7" s="64"/>
      <c r="V7" s="64"/>
      <c r="W7" s="64"/>
      <c r="X7" s="64"/>
      <c r="Y7" s="64"/>
      <c r="Z7" s="64"/>
    </row>
    <row r="8" spans="1:26" ht="21.75" customHeight="1">
      <c r="A8" s="65" t="s">
        <v>649</v>
      </c>
      <c r="B8" s="65" t="s">
        <v>775</v>
      </c>
      <c r="C8" s="65" t="s">
        <v>780</v>
      </c>
      <c r="D8" s="66" t="s">
        <v>772</v>
      </c>
      <c r="E8" s="376">
        <v>33435.300000000003</v>
      </c>
      <c r="F8" s="67" t="s">
        <v>284</v>
      </c>
      <c r="G8" s="64"/>
      <c r="H8" s="64"/>
      <c r="I8" s="64"/>
      <c r="J8" s="64"/>
      <c r="K8" s="64"/>
      <c r="L8" s="64"/>
      <c r="M8" s="64"/>
      <c r="N8" s="64"/>
      <c r="O8" s="64"/>
      <c r="P8" s="64"/>
      <c r="Q8" s="64"/>
      <c r="R8" s="64"/>
      <c r="S8" s="64"/>
      <c r="T8" s="64"/>
      <c r="U8" s="64"/>
      <c r="V8" s="64"/>
      <c r="W8" s="64"/>
      <c r="X8" s="64"/>
      <c r="Y8" s="64"/>
      <c r="Z8" s="64"/>
    </row>
    <row r="9" spans="1:26" ht="16.5" customHeight="1">
      <c r="A9" s="65" t="s">
        <v>649</v>
      </c>
      <c r="B9" s="65" t="s">
        <v>775</v>
      </c>
      <c r="C9" s="65" t="s">
        <v>781</v>
      </c>
      <c r="D9" s="66" t="s">
        <v>772</v>
      </c>
      <c r="E9" s="376">
        <v>9410.5</v>
      </c>
      <c r="F9" s="67" t="s">
        <v>284</v>
      </c>
      <c r="G9" s="64"/>
      <c r="H9" s="64"/>
      <c r="I9" s="64"/>
      <c r="J9" s="64"/>
      <c r="K9" s="64"/>
      <c r="L9" s="64"/>
      <c r="M9" s="64"/>
      <c r="N9" s="64"/>
      <c r="O9" s="64"/>
      <c r="P9" s="64"/>
      <c r="Q9" s="64"/>
      <c r="R9" s="64"/>
      <c r="S9" s="64"/>
      <c r="T9" s="64"/>
      <c r="U9" s="64"/>
      <c r="V9" s="64"/>
      <c r="W9" s="64"/>
      <c r="X9" s="64"/>
      <c r="Y9" s="64"/>
      <c r="Z9" s="64"/>
    </row>
    <row r="10" spans="1:26" ht="18.75" customHeight="1">
      <c r="A10" s="65" t="s">
        <v>649</v>
      </c>
      <c r="B10" s="65" t="s">
        <v>775</v>
      </c>
      <c r="C10" s="65" t="s">
        <v>782</v>
      </c>
      <c r="D10" s="66" t="s">
        <v>772</v>
      </c>
      <c r="E10" s="376">
        <v>5929.5</v>
      </c>
      <c r="F10" s="67" t="s">
        <v>284</v>
      </c>
      <c r="G10" s="64"/>
      <c r="H10" s="64"/>
      <c r="I10" s="64"/>
      <c r="J10" s="64"/>
      <c r="K10" s="64"/>
      <c r="L10" s="64"/>
      <c r="M10" s="64"/>
      <c r="N10" s="64"/>
      <c r="O10" s="64"/>
      <c r="P10" s="64"/>
      <c r="Q10" s="64"/>
      <c r="R10" s="64"/>
      <c r="S10" s="64"/>
      <c r="T10" s="64"/>
      <c r="U10" s="64"/>
      <c r="V10" s="64"/>
      <c r="W10" s="64"/>
      <c r="X10" s="64"/>
      <c r="Y10" s="64"/>
      <c r="Z10" s="64"/>
    </row>
    <row r="11" spans="1:26" ht="16.5" customHeight="1">
      <c r="A11" s="65" t="s">
        <v>649</v>
      </c>
      <c r="B11" s="65" t="s">
        <v>775</v>
      </c>
      <c r="C11" s="65" t="s">
        <v>783</v>
      </c>
      <c r="D11" s="66" t="s">
        <v>772</v>
      </c>
      <c r="E11" s="376">
        <v>65844</v>
      </c>
      <c r="F11" s="67" t="s">
        <v>284</v>
      </c>
      <c r="G11" s="64"/>
      <c r="H11" s="64"/>
      <c r="I11" s="64"/>
      <c r="J11" s="64"/>
      <c r="K11" s="64"/>
      <c r="L11" s="64"/>
      <c r="M11" s="64"/>
      <c r="N11" s="64"/>
      <c r="O11" s="64"/>
      <c r="P11" s="64"/>
      <c r="Q11" s="64"/>
      <c r="R11" s="64"/>
      <c r="S11" s="64"/>
      <c r="T11" s="64"/>
      <c r="U11" s="64"/>
      <c r="V11" s="64"/>
      <c r="W11" s="64"/>
      <c r="X11" s="64"/>
      <c r="Y11" s="64"/>
      <c r="Z11" s="64"/>
    </row>
    <row r="12" spans="1:26" ht="18" customHeight="1">
      <c r="A12" s="65" t="s">
        <v>649</v>
      </c>
      <c r="B12" s="65" t="s">
        <v>775</v>
      </c>
      <c r="C12" s="65" t="s">
        <v>784</v>
      </c>
      <c r="D12" s="66" t="s">
        <v>772</v>
      </c>
      <c r="E12" s="376">
        <v>29393.8</v>
      </c>
      <c r="F12" s="67" t="s">
        <v>284</v>
      </c>
      <c r="G12" s="64"/>
      <c r="H12" s="64"/>
      <c r="I12" s="64"/>
      <c r="J12" s="64"/>
      <c r="K12" s="64"/>
      <c r="L12" s="64"/>
      <c r="M12" s="64"/>
      <c r="N12" s="64"/>
      <c r="O12" s="64"/>
      <c r="P12" s="64"/>
      <c r="Q12" s="64"/>
      <c r="R12" s="64"/>
      <c r="S12" s="64"/>
      <c r="T12" s="64"/>
      <c r="U12" s="64"/>
      <c r="V12" s="64"/>
      <c r="W12" s="64"/>
      <c r="X12" s="64"/>
      <c r="Y12" s="64"/>
      <c r="Z12" s="64"/>
    </row>
    <row r="13" spans="1:26" ht="18" customHeight="1">
      <c r="A13" s="65" t="s">
        <v>649</v>
      </c>
      <c r="B13" s="65" t="s">
        <v>775</v>
      </c>
      <c r="C13" s="65" t="s">
        <v>785</v>
      </c>
      <c r="D13" s="66" t="s">
        <v>772</v>
      </c>
      <c r="E13" s="376">
        <v>27193.1</v>
      </c>
      <c r="F13" s="67" t="s">
        <v>284</v>
      </c>
      <c r="G13" s="64"/>
      <c r="H13" s="64"/>
      <c r="I13" s="64"/>
      <c r="J13" s="64"/>
      <c r="K13" s="64"/>
      <c r="L13" s="64"/>
      <c r="M13" s="64"/>
      <c r="N13" s="64"/>
      <c r="O13" s="64"/>
      <c r="P13" s="64"/>
      <c r="Q13" s="64"/>
      <c r="R13" s="64"/>
      <c r="S13" s="64"/>
      <c r="T13" s="64"/>
      <c r="U13" s="64"/>
      <c r="V13" s="64"/>
      <c r="W13" s="64"/>
      <c r="X13" s="64"/>
      <c r="Y13" s="64"/>
      <c r="Z13" s="64"/>
    </row>
    <row r="14" spans="1:26" ht="12.75" customHeight="1">
      <c r="A14" s="65" t="s">
        <v>649</v>
      </c>
      <c r="B14" s="65" t="s">
        <v>775</v>
      </c>
      <c r="C14" s="65" t="s">
        <v>786</v>
      </c>
      <c r="D14" s="66" t="s">
        <v>772</v>
      </c>
      <c r="E14" s="376">
        <v>50380.1</v>
      </c>
      <c r="F14" s="67" t="s">
        <v>284</v>
      </c>
      <c r="G14" s="64"/>
      <c r="H14" s="64"/>
      <c r="I14" s="64"/>
      <c r="J14" s="64"/>
      <c r="K14" s="64"/>
      <c r="L14" s="64"/>
      <c r="M14" s="64"/>
      <c r="N14" s="64"/>
      <c r="O14" s="64"/>
      <c r="P14" s="64"/>
      <c r="Q14" s="64"/>
      <c r="R14" s="64"/>
      <c r="S14" s="64"/>
      <c r="T14" s="64"/>
      <c r="U14" s="64"/>
      <c r="V14" s="64"/>
      <c r="W14" s="64"/>
      <c r="X14" s="64"/>
      <c r="Y14" s="64"/>
      <c r="Z14" s="64"/>
    </row>
    <row r="15" spans="1:26" ht="12.75" customHeight="1">
      <c r="A15" s="65" t="s">
        <v>649</v>
      </c>
      <c r="B15" s="65" t="s">
        <v>775</v>
      </c>
      <c r="C15" s="65" t="s">
        <v>787</v>
      </c>
      <c r="D15" s="66" t="s">
        <v>772</v>
      </c>
      <c r="E15" s="376">
        <v>29323</v>
      </c>
      <c r="F15" s="67" t="s">
        <v>284</v>
      </c>
      <c r="G15" s="64"/>
      <c r="H15" s="64"/>
      <c r="I15" s="64"/>
      <c r="J15" s="64"/>
      <c r="K15" s="64"/>
      <c r="L15" s="64"/>
      <c r="M15" s="64"/>
      <c r="N15" s="64"/>
      <c r="O15" s="64"/>
      <c r="P15" s="64"/>
      <c r="Q15" s="64"/>
      <c r="R15" s="64"/>
      <c r="S15" s="64"/>
      <c r="T15" s="64"/>
      <c r="U15" s="64"/>
      <c r="V15" s="64"/>
      <c r="W15" s="64"/>
      <c r="X15" s="64"/>
      <c r="Y15" s="64"/>
      <c r="Z15" s="64"/>
    </row>
    <row r="16" spans="1:26" ht="12.75" customHeight="1">
      <c r="A16" s="65" t="s">
        <v>649</v>
      </c>
      <c r="B16" s="65" t="s">
        <v>775</v>
      </c>
      <c r="C16" s="65" t="s">
        <v>788</v>
      </c>
      <c r="D16" s="66" t="s">
        <v>772</v>
      </c>
      <c r="E16" s="376">
        <v>32833.5</v>
      </c>
      <c r="F16" s="67" t="s">
        <v>284</v>
      </c>
      <c r="G16" s="64"/>
      <c r="H16" s="64"/>
      <c r="I16" s="64"/>
      <c r="J16" s="64"/>
      <c r="K16" s="64"/>
      <c r="L16" s="64"/>
      <c r="M16" s="64"/>
      <c r="N16" s="64"/>
      <c r="O16" s="64"/>
      <c r="P16" s="64"/>
      <c r="Q16" s="64"/>
      <c r="R16" s="64"/>
      <c r="S16" s="64"/>
      <c r="T16" s="64"/>
      <c r="U16" s="64"/>
      <c r="V16" s="64"/>
      <c r="W16" s="64"/>
      <c r="X16" s="64"/>
      <c r="Y16" s="64"/>
      <c r="Z16" s="64"/>
    </row>
    <row r="17" spans="1:26" ht="12.75" customHeight="1">
      <c r="A17" s="65" t="s">
        <v>649</v>
      </c>
      <c r="B17" s="65" t="s">
        <v>775</v>
      </c>
      <c r="C17" s="65" t="s">
        <v>789</v>
      </c>
      <c r="D17" s="66" t="s">
        <v>772</v>
      </c>
      <c r="E17" s="376">
        <v>12537.5</v>
      </c>
      <c r="F17" s="67" t="s">
        <v>284</v>
      </c>
      <c r="G17" s="64"/>
      <c r="H17" s="64"/>
      <c r="I17" s="64"/>
      <c r="J17" s="64"/>
      <c r="K17" s="64"/>
      <c r="L17" s="64"/>
      <c r="M17" s="64"/>
      <c r="N17" s="64"/>
      <c r="O17" s="64"/>
      <c r="P17" s="64"/>
      <c r="Q17" s="64"/>
      <c r="R17" s="64"/>
      <c r="S17" s="64"/>
      <c r="T17" s="64"/>
      <c r="U17" s="64"/>
      <c r="V17" s="64"/>
      <c r="W17" s="64"/>
      <c r="X17" s="64"/>
      <c r="Y17" s="64"/>
      <c r="Z17" s="64"/>
    </row>
    <row r="18" spans="1:26" ht="12.75" customHeight="1">
      <c r="A18" s="65" t="s">
        <v>649</v>
      </c>
      <c r="B18" s="65" t="s">
        <v>775</v>
      </c>
      <c r="C18" s="65" t="s">
        <v>790</v>
      </c>
      <c r="D18" s="66" t="s">
        <v>772</v>
      </c>
      <c r="E18" s="376">
        <v>12626</v>
      </c>
      <c r="F18" s="67" t="s">
        <v>284</v>
      </c>
      <c r="G18" s="64"/>
      <c r="H18" s="64"/>
      <c r="I18" s="64"/>
      <c r="J18" s="64"/>
      <c r="K18" s="64"/>
      <c r="L18" s="64"/>
      <c r="M18" s="64"/>
      <c r="N18" s="64"/>
      <c r="O18" s="64"/>
      <c r="P18" s="64"/>
      <c r="Q18" s="64"/>
      <c r="R18" s="64"/>
      <c r="S18" s="64"/>
      <c r="T18" s="64"/>
      <c r="U18" s="64"/>
      <c r="V18" s="64"/>
      <c r="W18" s="64"/>
      <c r="X18" s="64"/>
      <c r="Y18" s="64"/>
      <c r="Z18" s="64"/>
    </row>
    <row r="19" spans="1:26" ht="12.75" customHeight="1">
      <c r="A19" s="65" t="s">
        <v>649</v>
      </c>
      <c r="B19" s="65" t="s">
        <v>775</v>
      </c>
      <c r="C19" s="65" t="s">
        <v>791</v>
      </c>
      <c r="D19" s="66" t="s">
        <v>772</v>
      </c>
      <c r="E19" s="376">
        <v>95892.7</v>
      </c>
      <c r="F19" s="67" t="s">
        <v>284</v>
      </c>
      <c r="G19" s="64"/>
      <c r="H19" s="64"/>
      <c r="I19" s="64"/>
      <c r="J19" s="64"/>
      <c r="K19" s="64"/>
      <c r="L19" s="64"/>
      <c r="M19" s="64"/>
      <c r="N19" s="64"/>
      <c r="O19" s="64"/>
      <c r="P19" s="64"/>
      <c r="Q19" s="64"/>
      <c r="R19" s="64"/>
      <c r="S19" s="64"/>
      <c r="T19" s="64"/>
      <c r="U19" s="64"/>
      <c r="V19" s="64"/>
      <c r="W19" s="64"/>
      <c r="X19" s="64"/>
      <c r="Y19" s="64"/>
      <c r="Z19" s="64"/>
    </row>
    <row r="20" spans="1:26" ht="22.5" customHeight="1">
      <c r="A20" s="65" t="s">
        <v>649</v>
      </c>
      <c r="B20" s="65" t="s">
        <v>775</v>
      </c>
      <c r="C20" s="65" t="s">
        <v>792</v>
      </c>
      <c r="D20" s="66" t="s">
        <v>772</v>
      </c>
      <c r="E20" s="376">
        <v>19706</v>
      </c>
      <c r="F20" s="67" t="s">
        <v>284</v>
      </c>
      <c r="G20" s="64"/>
      <c r="H20" s="64"/>
      <c r="I20" s="64"/>
      <c r="J20" s="64"/>
      <c r="K20" s="64"/>
      <c r="L20" s="64"/>
      <c r="M20" s="64"/>
      <c r="N20" s="64"/>
      <c r="O20" s="64"/>
      <c r="P20" s="64"/>
      <c r="Q20" s="64"/>
      <c r="R20" s="64"/>
      <c r="S20" s="64"/>
      <c r="T20" s="64"/>
      <c r="U20" s="64"/>
      <c r="V20" s="64"/>
      <c r="W20" s="64"/>
      <c r="X20" s="64"/>
      <c r="Y20" s="64"/>
      <c r="Z20" s="64"/>
    </row>
    <row r="21" spans="1:26" ht="22.5" customHeight="1">
      <c r="A21" s="65" t="s">
        <v>649</v>
      </c>
      <c r="B21" s="65" t="s">
        <v>775</v>
      </c>
      <c r="C21" s="65" t="s">
        <v>793</v>
      </c>
      <c r="D21" s="66" t="s">
        <v>772</v>
      </c>
      <c r="E21" s="376">
        <v>30975</v>
      </c>
      <c r="F21" s="67" t="s">
        <v>284</v>
      </c>
      <c r="G21" s="64"/>
      <c r="H21" s="64"/>
      <c r="I21" s="64"/>
      <c r="J21" s="64"/>
      <c r="K21" s="64"/>
      <c r="L21" s="64"/>
      <c r="M21" s="64"/>
      <c r="N21" s="64"/>
      <c r="O21" s="64"/>
      <c r="P21" s="64"/>
      <c r="Q21" s="64"/>
      <c r="R21" s="64"/>
      <c r="S21" s="64"/>
      <c r="T21" s="64"/>
      <c r="U21" s="64"/>
      <c r="V21" s="64"/>
      <c r="W21" s="64"/>
      <c r="X21" s="64"/>
      <c r="Y21" s="64"/>
      <c r="Z21" s="64"/>
    </row>
    <row r="22" spans="1:26" ht="12.75" customHeight="1">
      <c r="A22" s="65" t="s">
        <v>649</v>
      </c>
      <c r="B22" s="65" t="s">
        <v>775</v>
      </c>
      <c r="C22" s="65" t="s">
        <v>794</v>
      </c>
      <c r="D22" s="66" t="s">
        <v>772</v>
      </c>
      <c r="E22" s="376">
        <v>15251.5</v>
      </c>
      <c r="F22" s="67" t="s">
        <v>284</v>
      </c>
      <c r="G22" s="64"/>
      <c r="H22" s="64"/>
      <c r="I22" s="64"/>
      <c r="J22" s="64"/>
      <c r="K22" s="64"/>
      <c r="L22" s="64"/>
      <c r="M22" s="64"/>
      <c r="N22" s="64"/>
      <c r="O22" s="64"/>
      <c r="P22" s="64"/>
      <c r="Q22" s="64"/>
      <c r="R22" s="64"/>
      <c r="S22" s="64"/>
      <c r="T22" s="64"/>
      <c r="U22" s="64"/>
      <c r="V22" s="64"/>
      <c r="W22" s="64"/>
      <c r="X22" s="64"/>
      <c r="Y22" s="64"/>
      <c r="Z22" s="64"/>
    </row>
    <row r="23" spans="1:26" ht="12.75" customHeight="1">
      <c r="A23" s="65" t="s">
        <v>649</v>
      </c>
      <c r="B23" s="65" t="s">
        <v>775</v>
      </c>
      <c r="C23" s="65" t="s">
        <v>795</v>
      </c>
      <c r="D23" s="66" t="s">
        <v>772</v>
      </c>
      <c r="E23" s="376">
        <v>24225.4</v>
      </c>
      <c r="F23" s="67" t="s">
        <v>284</v>
      </c>
      <c r="G23" s="64"/>
      <c r="H23" s="64"/>
      <c r="I23" s="64"/>
      <c r="J23" s="64"/>
      <c r="K23" s="64"/>
      <c r="L23" s="64"/>
      <c r="M23" s="64"/>
      <c r="N23" s="64"/>
      <c r="O23" s="64"/>
      <c r="P23" s="64"/>
      <c r="Q23" s="64"/>
      <c r="R23" s="64"/>
      <c r="S23" s="64"/>
      <c r="T23" s="64"/>
      <c r="U23" s="64"/>
      <c r="V23" s="64"/>
      <c r="W23" s="64"/>
      <c r="X23" s="64"/>
      <c r="Y23" s="64"/>
      <c r="Z23" s="64"/>
    </row>
    <row r="24" spans="1:26" ht="22.5" customHeight="1">
      <c r="A24" s="68" t="s">
        <v>671</v>
      </c>
      <c r="B24" s="68" t="s">
        <v>796</v>
      </c>
      <c r="C24" s="69" t="s">
        <v>797</v>
      </c>
      <c r="D24" s="70" t="s">
        <v>798</v>
      </c>
      <c r="E24" s="377">
        <v>1003</v>
      </c>
      <c r="F24" s="71" t="s">
        <v>799</v>
      </c>
      <c r="G24" s="64"/>
      <c r="H24" s="64"/>
      <c r="I24" s="64"/>
      <c r="J24" s="64"/>
      <c r="K24" s="64"/>
      <c r="L24" s="64"/>
      <c r="M24" s="64"/>
      <c r="N24" s="64"/>
      <c r="O24" s="64"/>
      <c r="P24" s="64"/>
      <c r="Q24" s="64"/>
      <c r="R24" s="64"/>
      <c r="S24" s="64"/>
      <c r="T24" s="64"/>
      <c r="U24" s="64"/>
      <c r="V24" s="64"/>
      <c r="W24" s="64"/>
      <c r="X24" s="64"/>
      <c r="Y24" s="64"/>
      <c r="Z24" s="64"/>
    </row>
    <row r="25" spans="1:26" ht="12.75" customHeight="1">
      <c r="A25" s="68" t="s">
        <v>671</v>
      </c>
      <c r="B25" s="68" t="s">
        <v>796</v>
      </c>
      <c r="C25" s="69" t="s">
        <v>800</v>
      </c>
      <c r="D25" s="70" t="s">
        <v>798</v>
      </c>
      <c r="E25" s="377">
        <v>1003</v>
      </c>
      <c r="F25" s="71" t="s">
        <v>799</v>
      </c>
      <c r="G25" s="64"/>
      <c r="H25" s="64"/>
      <c r="I25" s="64"/>
      <c r="J25" s="64"/>
      <c r="K25" s="64"/>
      <c r="L25" s="64"/>
      <c r="M25" s="64"/>
      <c r="N25" s="64"/>
      <c r="O25" s="64"/>
      <c r="P25" s="64"/>
      <c r="Q25" s="64"/>
      <c r="R25" s="64"/>
      <c r="S25" s="64"/>
      <c r="T25" s="64"/>
      <c r="U25" s="64"/>
      <c r="V25" s="64"/>
      <c r="W25" s="64"/>
      <c r="X25" s="64"/>
      <c r="Y25" s="64"/>
      <c r="Z25" s="64"/>
    </row>
    <row r="26" spans="1:26" ht="24" customHeight="1">
      <c r="A26" s="68" t="s">
        <v>671</v>
      </c>
      <c r="B26" s="68" t="s">
        <v>796</v>
      </c>
      <c r="C26" s="69" t="s">
        <v>801</v>
      </c>
      <c r="D26" s="70" t="s">
        <v>798</v>
      </c>
      <c r="E26" s="377">
        <v>3009</v>
      </c>
      <c r="F26" s="71" t="s">
        <v>799</v>
      </c>
      <c r="G26" s="64"/>
      <c r="H26" s="64"/>
      <c r="I26" s="64"/>
      <c r="J26" s="64"/>
      <c r="K26" s="64"/>
      <c r="L26" s="64"/>
      <c r="M26" s="64"/>
      <c r="N26" s="64"/>
      <c r="O26" s="64"/>
      <c r="P26" s="64"/>
      <c r="Q26" s="64"/>
      <c r="R26" s="64"/>
      <c r="S26" s="64"/>
      <c r="T26" s="64"/>
      <c r="U26" s="64"/>
      <c r="V26" s="64"/>
      <c r="W26" s="64"/>
      <c r="X26" s="64"/>
      <c r="Y26" s="64"/>
      <c r="Z26" s="64"/>
    </row>
    <row r="27" spans="1:26" ht="12.75" customHeight="1">
      <c r="A27" s="68" t="s">
        <v>671</v>
      </c>
      <c r="B27" s="68" t="s">
        <v>796</v>
      </c>
      <c r="C27" s="69" t="s">
        <v>802</v>
      </c>
      <c r="D27" s="70" t="s">
        <v>798</v>
      </c>
      <c r="E27" s="377">
        <v>1882.1</v>
      </c>
      <c r="F27" s="71" t="s">
        <v>799</v>
      </c>
      <c r="G27" s="64"/>
      <c r="H27" s="64"/>
      <c r="I27" s="64"/>
      <c r="J27" s="64"/>
      <c r="K27" s="64"/>
      <c r="L27" s="64"/>
      <c r="M27" s="64"/>
      <c r="N27" s="64"/>
      <c r="O27" s="64"/>
      <c r="P27" s="64"/>
      <c r="Q27" s="64"/>
      <c r="R27" s="64"/>
      <c r="S27" s="64"/>
      <c r="T27" s="64"/>
      <c r="U27" s="64"/>
      <c r="V27" s="64"/>
      <c r="W27" s="64"/>
      <c r="X27" s="64"/>
      <c r="Y27" s="64"/>
      <c r="Z27" s="64"/>
    </row>
    <row r="28" spans="1:26" ht="12.75" customHeight="1">
      <c r="A28" s="68" t="s">
        <v>671</v>
      </c>
      <c r="B28" s="68" t="s">
        <v>796</v>
      </c>
      <c r="C28" s="69" t="s">
        <v>803</v>
      </c>
      <c r="D28" s="70" t="s">
        <v>772</v>
      </c>
      <c r="E28" s="377">
        <v>83.78</v>
      </c>
      <c r="F28" s="71" t="s">
        <v>799</v>
      </c>
      <c r="G28" s="64"/>
      <c r="H28" s="64"/>
      <c r="I28" s="64"/>
      <c r="J28" s="64"/>
      <c r="K28" s="64"/>
      <c r="L28" s="64"/>
      <c r="M28" s="64"/>
      <c r="N28" s="64"/>
      <c r="O28" s="64"/>
      <c r="P28" s="64"/>
      <c r="Q28" s="64"/>
      <c r="R28" s="64"/>
      <c r="S28" s="64"/>
      <c r="T28" s="64"/>
      <c r="U28" s="64"/>
      <c r="V28" s="64"/>
      <c r="W28" s="64"/>
      <c r="X28" s="64"/>
      <c r="Y28" s="64"/>
      <c r="Z28" s="64"/>
    </row>
    <row r="29" spans="1:26" ht="12.75" customHeight="1">
      <c r="A29" s="68" t="s">
        <v>671</v>
      </c>
      <c r="B29" s="68" t="s">
        <v>796</v>
      </c>
      <c r="C29" s="69" t="s">
        <v>804</v>
      </c>
      <c r="D29" s="70" t="s">
        <v>772</v>
      </c>
      <c r="E29" s="377">
        <v>192.34</v>
      </c>
      <c r="F29" s="71" t="s">
        <v>799</v>
      </c>
      <c r="G29" s="64"/>
      <c r="H29" s="64"/>
      <c r="I29" s="64"/>
      <c r="J29" s="64"/>
      <c r="K29" s="64"/>
      <c r="L29" s="64"/>
      <c r="M29" s="64"/>
      <c r="N29" s="64"/>
      <c r="O29" s="64"/>
      <c r="P29" s="64"/>
      <c r="Q29" s="64"/>
      <c r="R29" s="64"/>
      <c r="S29" s="64"/>
      <c r="T29" s="64"/>
      <c r="U29" s="64"/>
      <c r="V29" s="64"/>
      <c r="W29" s="64"/>
      <c r="X29" s="64"/>
      <c r="Y29" s="64"/>
      <c r="Z29" s="64"/>
    </row>
    <row r="30" spans="1:26" ht="12.75" customHeight="1">
      <c r="A30" s="68" t="s">
        <v>671</v>
      </c>
      <c r="B30" s="68" t="s">
        <v>796</v>
      </c>
      <c r="C30" s="69" t="s">
        <v>805</v>
      </c>
      <c r="D30" s="70" t="s">
        <v>772</v>
      </c>
      <c r="E30" s="377">
        <v>421.26</v>
      </c>
      <c r="F30" s="71" t="s">
        <v>799</v>
      </c>
      <c r="G30" s="64"/>
      <c r="H30" s="64"/>
      <c r="I30" s="64"/>
      <c r="J30" s="64"/>
      <c r="K30" s="64"/>
      <c r="L30" s="64"/>
      <c r="M30" s="64"/>
      <c r="N30" s="64"/>
      <c r="O30" s="64"/>
      <c r="P30" s="64"/>
      <c r="Q30" s="64"/>
      <c r="R30" s="64"/>
      <c r="S30" s="64"/>
      <c r="T30" s="64"/>
      <c r="U30" s="64"/>
      <c r="V30" s="64"/>
      <c r="W30" s="64"/>
      <c r="X30" s="64"/>
      <c r="Y30" s="64"/>
      <c r="Z30" s="64"/>
    </row>
    <row r="31" spans="1:26" ht="12.75" customHeight="1">
      <c r="A31" s="72" t="s">
        <v>806</v>
      </c>
      <c r="B31" s="72" t="s">
        <v>807</v>
      </c>
      <c r="C31" s="73" t="s">
        <v>808</v>
      </c>
      <c r="D31" s="74" t="s">
        <v>772</v>
      </c>
      <c r="E31" s="378">
        <v>6500</v>
      </c>
      <c r="F31" s="75" t="s">
        <v>809</v>
      </c>
      <c r="G31" s="64"/>
      <c r="H31" s="64"/>
      <c r="I31" s="64"/>
      <c r="J31" s="64"/>
      <c r="K31" s="64"/>
      <c r="L31" s="64"/>
      <c r="M31" s="64"/>
      <c r="N31" s="64"/>
      <c r="O31" s="64"/>
      <c r="P31" s="64"/>
      <c r="Q31" s="64"/>
      <c r="R31" s="64"/>
      <c r="S31" s="64"/>
      <c r="T31" s="64"/>
      <c r="U31" s="64"/>
      <c r="V31" s="64"/>
      <c r="W31" s="64"/>
      <c r="X31" s="64"/>
      <c r="Y31" s="64"/>
      <c r="Z31" s="64"/>
    </row>
    <row r="32" spans="1:26" ht="12.75" customHeight="1">
      <c r="A32" s="72" t="s">
        <v>806</v>
      </c>
      <c r="B32" s="72" t="s">
        <v>807</v>
      </c>
      <c r="C32" s="73" t="s">
        <v>810</v>
      </c>
      <c r="D32" s="74" t="s">
        <v>772</v>
      </c>
      <c r="E32" s="378">
        <v>7265.26</v>
      </c>
      <c r="F32" s="75" t="s">
        <v>809</v>
      </c>
      <c r="G32" s="64"/>
      <c r="H32" s="64"/>
      <c r="I32" s="64"/>
      <c r="J32" s="64"/>
      <c r="K32" s="64"/>
      <c r="L32" s="64"/>
      <c r="M32" s="64"/>
      <c r="N32" s="64"/>
      <c r="O32" s="64"/>
      <c r="P32" s="64"/>
      <c r="Q32" s="64"/>
      <c r="R32" s="64"/>
      <c r="S32" s="64"/>
      <c r="T32" s="64"/>
      <c r="U32" s="64"/>
      <c r="V32" s="64"/>
      <c r="W32" s="64"/>
      <c r="X32" s="64"/>
      <c r="Y32" s="64"/>
      <c r="Z32" s="64"/>
    </row>
    <row r="33" spans="1:26" ht="12.75" customHeight="1">
      <c r="A33" s="72" t="s">
        <v>806</v>
      </c>
      <c r="B33" s="72" t="s">
        <v>807</v>
      </c>
      <c r="C33" s="73" t="s">
        <v>811</v>
      </c>
      <c r="D33" s="74" t="s">
        <v>772</v>
      </c>
      <c r="E33" s="378">
        <v>4675.2539999999999</v>
      </c>
      <c r="F33" s="75" t="s">
        <v>809</v>
      </c>
      <c r="G33" s="64"/>
      <c r="H33" s="64"/>
      <c r="I33" s="64"/>
      <c r="J33" s="64"/>
      <c r="K33" s="64"/>
      <c r="L33" s="64"/>
      <c r="M33" s="64"/>
      <c r="N33" s="64"/>
      <c r="O33" s="64"/>
      <c r="P33" s="64"/>
      <c r="Q33" s="64"/>
      <c r="R33" s="64"/>
      <c r="S33" s="64"/>
      <c r="T33" s="64"/>
      <c r="U33" s="64"/>
      <c r="V33" s="64"/>
      <c r="W33" s="64"/>
      <c r="X33" s="64"/>
      <c r="Y33" s="64"/>
      <c r="Z33" s="64"/>
    </row>
    <row r="34" spans="1:26" ht="12.75" customHeight="1">
      <c r="A34" s="72" t="s">
        <v>806</v>
      </c>
      <c r="B34" s="72" t="s">
        <v>807</v>
      </c>
      <c r="C34" s="73" t="s">
        <v>812</v>
      </c>
      <c r="D34" s="74" t="s">
        <v>772</v>
      </c>
      <c r="E34" s="378">
        <v>16785.5</v>
      </c>
      <c r="F34" s="75" t="s">
        <v>809</v>
      </c>
      <c r="G34" s="64"/>
      <c r="H34" s="64"/>
      <c r="I34" s="64"/>
      <c r="J34" s="64"/>
      <c r="K34" s="64"/>
      <c r="L34" s="64"/>
      <c r="M34" s="64"/>
      <c r="N34" s="64"/>
      <c r="O34" s="64"/>
      <c r="P34" s="64"/>
      <c r="Q34" s="64"/>
      <c r="R34" s="64"/>
      <c r="S34" s="64"/>
      <c r="T34" s="64"/>
      <c r="U34" s="64"/>
      <c r="V34" s="64"/>
      <c r="W34" s="64"/>
      <c r="X34" s="64"/>
      <c r="Y34" s="64"/>
      <c r="Z34" s="64"/>
    </row>
    <row r="35" spans="1:26" ht="12.75" customHeight="1">
      <c r="A35" s="72" t="s">
        <v>806</v>
      </c>
      <c r="B35" s="72" t="s">
        <v>807</v>
      </c>
      <c r="C35" s="73" t="s">
        <v>813</v>
      </c>
      <c r="D35" s="74" t="s">
        <v>772</v>
      </c>
      <c r="E35" s="378">
        <v>15163</v>
      </c>
      <c r="F35" s="75" t="s">
        <v>809</v>
      </c>
      <c r="G35" s="64"/>
      <c r="H35" s="64"/>
      <c r="I35" s="64"/>
      <c r="J35" s="64"/>
      <c r="K35" s="64"/>
      <c r="L35" s="64"/>
      <c r="M35" s="64"/>
      <c r="N35" s="64"/>
      <c r="O35" s="64"/>
      <c r="P35" s="64"/>
      <c r="Q35" s="64"/>
      <c r="R35" s="64"/>
      <c r="S35" s="64"/>
      <c r="T35" s="64"/>
      <c r="U35" s="64"/>
      <c r="V35" s="64"/>
      <c r="W35" s="64"/>
      <c r="X35" s="64"/>
      <c r="Y35" s="64"/>
      <c r="Z35" s="64"/>
    </row>
    <row r="36" spans="1:26" ht="12.75" customHeight="1">
      <c r="A36" s="76" t="s">
        <v>745</v>
      </c>
      <c r="B36" s="76" t="s">
        <v>814</v>
      </c>
      <c r="C36" s="77" t="s">
        <v>815</v>
      </c>
      <c r="D36" s="78" t="s">
        <v>772</v>
      </c>
      <c r="E36" s="379">
        <v>2330.5</v>
      </c>
      <c r="F36" s="79" t="s">
        <v>816</v>
      </c>
      <c r="G36" s="64"/>
      <c r="H36" s="64"/>
      <c r="I36" s="64"/>
      <c r="J36" s="64"/>
      <c r="K36" s="64"/>
      <c r="L36" s="64"/>
      <c r="M36" s="64"/>
      <c r="N36" s="64"/>
      <c r="O36" s="64"/>
      <c r="P36" s="64"/>
      <c r="Q36" s="64"/>
      <c r="R36" s="64"/>
      <c r="S36" s="64"/>
      <c r="T36" s="64"/>
      <c r="U36" s="64"/>
      <c r="V36" s="64"/>
      <c r="W36" s="64"/>
      <c r="X36" s="64"/>
      <c r="Y36" s="64"/>
      <c r="Z36" s="64"/>
    </row>
    <row r="37" spans="1:26" ht="12.75" customHeight="1">
      <c r="A37" s="76" t="s">
        <v>745</v>
      </c>
      <c r="B37" s="76" t="s">
        <v>814</v>
      </c>
      <c r="C37" s="77" t="s">
        <v>817</v>
      </c>
      <c r="D37" s="78"/>
      <c r="E37" s="379">
        <v>1150</v>
      </c>
      <c r="F37" s="79" t="s">
        <v>816</v>
      </c>
      <c r="G37" s="64"/>
      <c r="H37" s="64"/>
      <c r="I37" s="64"/>
      <c r="J37" s="64"/>
      <c r="K37" s="64"/>
      <c r="L37" s="64"/>
      <c r="M37" s="64"/>
      <c r="N37" s="64"/>
      <c r="O37" s="64"/>
      <c r="P37" s="64"/>
      <c r="Q37" s="64"/>
      <c r="R37" s="64"/>
      <c r="S37" s="64"/>
      <c r="T37" s="64"/>
      <c r="U37" s="64"/>
      <c r="V37" s="64"/>
      <c r="W37" s="64"/>
      <c r="X37" s="64"/>
      <c r="Y37" s="64"/>
      <c r="Z37" s="64"/>
    </row>
    <row r="38" spans="1:26" ht="12.75" customHeight="1">
      <c r="A38" s="76" t="s">
        <v>745</v>
      </c>
      <c r="B38" s="76" t="s">
        <v>814</v>
      </c>
      <c r="C38" s="77" t="s">
        <v>818</v>
      </c>
      <c r="D38" s="78" t="s">
        <v>772</v>
      </c>
      <c r="E38" s="379">
        <v>2330.5</v>
      </c>
      <c r="F38" s="79" t="s">
        <v>816</v>
      </c>
      <c r="G38" s="64"/>
      <c r="H38" s="64"/>
      <c r="I38" s="64"/>
      <c r="J38" s="64"/>
      <c r="K38" s="64"/>
      <c r="L38" s="64"/>
      <c r="M38" s="64"/>
      <c r="N38" s="64"/>
      <c r="O38" s="64"/>
      <c r="P38" s="64"/>
      <c r="Q38" s="64"/>
      <c r="R38" s="64"/>
      <c r="S38" s="64"/>
      <c r="T38" s="64"/>
      <c r="U38" s="64"/>
      <c r="V38" s="64"/>
      <c r="W38" s="64"/>
      <c r="X38" s="64"/>
      <c r="Y38" s="64"/>
      <c r="Z38" s="64"/>
    </row>
    <row r="39" spans="1:26" ht="12.75" customHeight="1">
      <c r="A39" s="76" t="s">
        <v>745</v>
      </c>
      <c r="B39" s="76" t="s">
        <v>814</v>
      </c>
      <c r="C39" s="77" t="s">
        <v>819</v>
      </c>
      <c r="D39" s="78" t="s">
        <v>772</v>
      </c>
      <c r="E39" s="379">
        <v>3009</v>
      </c>
      <c r="F39" s="79" t="s">
        <v>816</v>
      </c>
      <c r="G39" s="64"/>
      <c r="H39" s="64"/>
      <c r="I39" s="64"/>
      <c r="J39" s="64"/>
      <c r="K39" s="64"/>
      <c r="L39" s="64"/>
      <c r="M39" s="64"/>
      <c r="N39" s="64"/>
      <c r="O39" s="64"/>
      <c r="P39" s="64"/>
      <c r="Q39" s="64"/>
      <c r="R39" s="64"/>
      <c r="S39" s="64"/>
      <c r="T39" s="64"/>
      <c r="U39" s="64"/>
      <c r="V39" s="64"/>
      <c r="W39" s="64"/>
      <c r="X39" s="64"/>
      <c r="Y39" s="64"/>
      <c r="Z39" s="64"/>
    </row>
    <row r="40" spans="1:26" ht="12.75" customHeight="1">
      <c r="A40" s="76" t="s">
        <v>745</v>
      </c>
      <c r="B40" s="76" t="s">
        <v>814</v>
      </c>
      <c r="C40" s="77" t="s">
        <v>820</v>
      </c>
      <c r="D40" s="78" t="s">
        <v>772</v>
      </c>
      <c r="E40" s="379">
        <v>1150.5</v>
      </c>
      <c r="F40" s="79" t="s">
        <v>816</v>
      </c>
      <c r="G40" s="64"/>
      <c r="H40" s="64"/>
      <c r="I40" s="64"/>
      <c r="J40" s="64"/>
      <c r="K40" s="64"/>
      <c r="L40" s="64"/>
      <c r="M40" s="64"/>
      <c r="N40" s="64"/>
      <c r="O40" s="64"/>
      <c r="P40" s="64"/>
      <c r="Q40" s="64"/>
      <c r="R40" s="64"/>
      <c r="S40" s="64"/>
      <c r="T40" s="64"/>
      <c r="U40" s="64"/>
      <c r="V40" s="64"/>
      <c r="W40" s="64"/>
      <c r="X40" s="64"/>
      <c r="Y40" s="64"/>
      <c r="Z40" s="64"/>
    </row>
    <row r="41" spans="1:26" ht="12.75" customHeight="1">
      <c r="A41" s="76" t="s">
        <v>745</v>
      </c>
      <c r="B41" s="76" t="s">
        <v>814</v>
      </c>
      <c r="C41" s="77" t="s">
        <v>821</v>
      </c>
      <c r="D41" s="78" t="s">
        <v>772</v>
      </c>
      <c r="E41" s="379">
        <v>1150.5</v>
      </c>
      <c r="F41" s="79" t="s">
        <v>816</v>
      </c>
      <c r="G41" s="64"/>
      <c r="H41" s="64"/>
      <c r="I41" s="64"/>
      <c r="J41" s="64"/>
      <c r="K41" s="64"/>
      <c r="L41" s="64"/>
      <c r="M41" s="64"/>
      <c r="N41" s="64"/>
      <c r="O41" s="64"/>
      <c r="P41" s="64"/>
      <c r="Q41" s="64"/>
      <c r="R41" s="64"/>
      <c r="S41" s="64"/>
      <c r="T41" s="64"/>
      <c r="U41" s="64"/>
      <c r="V41" s="64"/>
      <c r="W41" s="64"/>
      <c r="X41" s="64"/>
      <c r="Y41" s="64"/>
      <c r="Z41" s="64"/>
    </row>
    <row r="42" spans="1:26" ht="12.75" customHeight="1">
      <c r="A42" s="76" t="s">
        <v>745</v>
      </c>
      <c r="B42" s="76" t="s">
        <v>814</v>
      </c>
      <c r="C42" s="77" t="s">
        <v>822</v>
      </c>
      <c r="D42" s="78" t="s">
        <v>772</v>
      </c>
      <c r="E42" s="379">
        <v>1947</v>
      </c>
      <c r="F42" s="79" t="s">
        <v>816</v>
      </c>
      <c r="G42" s="64"/>
      <c r="H42" s="64"/>
      <c r="I42" s="64"/>
      <c r="J42" s="64"/>
      <c r="K42" s="64"/>
      <c r="L42" s="64"/>
      <c r="M42" s="64"/>
      <c r="N42" s="64"/>
      <c r="O42" s="64"/>
      <c r="P42" s="64"/>
      <c r="Q42" s="64"/>
      <c r="R42" s="64"/>
      <c r="S42" s="64"/>
      <c r="T42" s="64"/>
      <c r="U42" s="64"/>
      <c r="V42" s="64"/>
      <c r="W42" s="64"/>
      <c r="X42" s="64"/>
      <c r="Y42" s="64"/>
      <c r="Z42" s="64"/>
    </row>
    <row r="43" spans="1:26" ht="22.5" customHeight="1">
      <c r="A43" s="76" t="s">
        <v>745</v>
      </c>
      <c r="B43" s="76" t="s">
        <v>814</v>
      </c>
      <c r="C43" s="77" t="s">
        <v>823</v>
      </c>
      <c r="D43" s="78" t="s">
        <v>772</v>
      </c>
      <c r="E43" s="379">
        <v>2212.5</v>
      </c>
      <c r="F43" s="79" t="s">
        <v>816</v>
      </c>
      <c r="G43" s="64"/>
      <c r="H43" s="64"/>
      <c r="I43" s="64"/>
      <c r="J43" s="64"/>
      <c r="K43" s="64"/>
      <c r="L43" s="64"/>
      <c r="M43" s="64"/>
      <c r="N43" s="64"/>
      <c r="O43" s="64"/>
      <c r="P43" s="64"/>
      <c r="Q43" s="64"/>
      <c r="R43" s="64"/>
      <c r="S43" s="64"/>
      <c r="T43" s="64"/>
      <c r="U43" s="64"/>
      <c r="V43" s="64"/>
      <c r="W43" s="64"/>
      <c r="X43" s="64"/>
      <c r="Y43" s="64"/>
      <c r="Z43" s="64"/>
    </row>
    <row r="44" spans="1:26" ht="18.75" customHeight="1">
      <c r="A44" s="80" t="s">
        <v>824</v>
      </c>
      <c r="B44" s="80" t="s">
        <v>825</v>
      </c>
      <c r="C44" s="81" t="s">
        <v>826</v>
      </c>
      <c r="D44" s="82" t="s">
        <v>772</v>
      </c>
      <c r="E44" s="380">
        <v>11210</v>
      </c>
      <c r="F44" s="83" t="s">
        <v>827</v>
      </c>
      <c r="G44" s="64"/>
      <c r="H44" s="64"/>
      <c r="I44" s="64"/>
      <c r="J44" s="64"/>
      <c r="K44" s="64"/>
      <c r="L44" s="64"/>
      <c r="M44" s="64"/>
      <c r="N44" s="64"/>
      <c r="O44" s="64"/>
      <c r="P44" s="64"/>
      <c r="Q44" s="64"/>
      <c r="R44" s="64"/>
      <c r="S44" s="64"/>
      <c r="T44" s="64"/>
      <c r="U44" s="64"/>
      <c r="V44" s="64"/>
      <c r="W44" s="64"/>
      <c r="X44" s="64"/>
      <c r="Y44" s="64"/>
      <c r="Z44" s="64"/>
    </row>
    <row r="45" spans="1:26" ht="16.5" customHeight="1">
      <c r="A45" s="80" t="s">
        <v>824</v>
      </c>
      <c r="B45" s="80" t="s">
        <v>825</v>
      </c>
      <c r="C45" s="81" t="s">
        <v>828</v>
      </c>
      <c r="D45" s="82" t="s">
        <v>772</v>
      </c>
      <c r="E45" s="380">
        <v>15692.82</v>
      </c>
      <c r="F45" s="83" t="s">
        <v>827</v>
      </c>
      <c r="G45" s="64"/>
      <c r="H45" s="64"/>
      <c r="I45" s="64"/>
      <c r="J45" s="64"/>
      <c r="K45" s="64"/>
      <c r="L45" s="64"/>
      <c r="M45" s="64"/>
      <c r="N45" s="64"/>
      <c r="O45" s="64"/>
      <c r="P45" s="64"/>
      <c r="Q45" s="64"/>
      <c r="R45" s="64"/>
      <c r="S45" s="64"/>
      <c r="T45" s="64"/>
      <c r="U45" s="64"/>
      <c r="V45" s="64"/>
      <c r="W45" s="64"/>
      <c r="X45" s="64"/>
      <c r="Y45" s="64"/>
      <c r="Z45" s="64"/>
    </row>
    <row r="46" spans="1:26" ht="12.75" customHeight="1">
      <c r="A46" s="80" t="s">
        <v>824</v>
      </c>
      <c r="B46" s="80" t="s">
        <v>825</v>
      </c>
      <c r="C46" s="81" t="s">
        <v>829</v>
      </c>
      <c r="D46" s="82" t="s">
        <v>772</v>
      </c>
      <c r="E46" s="380">
        <v>342200</v>
      </c>
      <c r="F46" s="83" t="s">
        <v>827</v>
      </c>
      <c r="G46" s="64"/>
      <c r="H46" s="64"/>
      <c r="I46" s="64"/>
      <c r="J46" s="64"/>
      <c r="K46" s="64"/>
      <c r="L46" s="64"/>
      <c r="M46" s="64"/>
      <c r="N46" s="64"/>
      <c r="O46" s="64"/>
      <c r="P46" s="64"/>
      <c r="Q46" s="64"/>
      <c r="R46" s="64"/>
      <c r="S46" s="64"/>
      <c r="T46" s="64"/>
      <c r="U46" s="64"/>
      <c r="V46" s="64"/>
      <c r="W46" s="64"/>
      <c r="X46" s="64"/>
      <c r="Y46" s="64"/>
      <c r="Z46" s="64"/>
    </row>
    <row r="47" spans="1:26" ht="21" customHeight="1">
      <c r="A47" s="80" t="s">
        <v>824</v>
      </c>
      <c r="B47" s="80" t="s">
        <v>825</v>
      </c>
      <c r="C47" s="81" t="s">
        <v>830</v>
      </c>
      <c r="D47" s="82" t="s">
        <v>772</v>
      </c>
      <c r="E47" s="380">
        <v>6254</v>
      </c>
      <c r="F47" s="83" t="s">
        <v>827</v>
      </c>
      <c r="G47" s="64"/>
      <c r="H47" s="64"/>
      <c r="I47" s="64"/>
      <c r="J47" s="64"/>
      <c r="K47" s="64"/>
      <c r="L47" s="64"/>
      <c r="M47" s="64"/>
      <c r="N47" s="64"/>
      <c r="O47" s="64"/>
      <c r="P47" s="64"/>
      <c r="Q47" s="64"/>
      <c r="R47" s="64"/>
      <c r="S47" s="64"/>
      <c r="T47" s="64"/>
      <c r="U47" s="64"/>
      <c r="V47" s="64"/>
      <c r="W47" s="64"/>
      <c r="X47" s="64"/>
      <c r="Y47" s="64"/>
      <c r="Z47" s="64"/>
    </row>
    <row r="48" spans="1:26" ht="13.5" customHeight="1">
      <c r="A48" s="80" t="s">
        <v>824</v>
      </c>
      <c r="B48" s="80" t="s">
        <v>825</v>
      </c>
      <c r="C48" s="81" t="s">
        <v>831</v>
      </c>
      <c r="D48" s="82" t="s">
        <v>772</v>
      </c>
      <c r="E48" s="380">
        <v>531000</v>
      </c>
      <c r="F48" s="83" t="s">
        <v>827</v>
      </c>
      <c r="G48" s="64"/>
      <c r="H48" s="64"/>
      <c r="I48" s="64"/>
      <c r="J48" s="64"/>
      <c r="K48" s="64"/>
      <c r="L48" s="64"/>
      <c r="M48" s="64"/>
      <c r="N48" s="64"/>
      <c r="O48" s="64"/>
      <c r="P48" s="64"/>
      <c r="Q48" s="64"/>
      <c r="R48" s="64"/>
      <c r="S48" s="64"/>
      <c r="T48" s="64"/>
      <c r="U48" s="64"/>
      <c r="V48" s="64"/>
      <c r="W48" s="64"/>
      <c r="X48" s="64"/>
      <c r="Y48" s="64"/>
      <c r="Z48" s="64"/>
    </row>
    <row r="49" spans="1:26" ht="12.75" customHeight="1">
      <c r="A49" s="80" t="s">
        <v>824</v>
      </c>
      <c r="B49" s="80" t="s">
        <v>825</v>
      </c>
      <c r="C49" s="81" t="s">
        <v>832</v>
      </c>
      <c r="D49" s="82" t="s">
        <v>772</v>
      </c>
      <c r="E49" s="380">
        <v>49794.525000000001</v>
      </c>
      <c r="F49" s="83" t="s">
        <v>827</v>
      </c>
      <c r="G49" s="64"/>
      <c r="H49" s="64"/>
      <c r="I49" s="64"/>
      <c r="J49" s="64"/>
      <c r="K49" s="64"/>
      <c r="L49" s="64"/>
      <c r="M49" s="64"/>
      <c r="N49" s="64"/>
      <c r="O49" s="64"/>
      <c r="P49" s="64"/>
      <c r="Q49" s="64"/>
      <c r="R49" s="64"/>
      <c r="S49" s="64"/>
      <c r="T49" s="64"/>
      <c r="U49" s="64"/>
      <c r="V49" s="64"/>
      <c r="W49" s="64"/>
      <c r="X49" s="64"/>
      <c r="Y49" s="64"/>
      <c r="Z49" s="64"/>
    </row>
    <row r="50" spans="1:26" ht="12.75" customHeight="1">
      <c r="A50" s="80" t="s">
        <v>824</v>
      </c>
      <c r="B50" s="80" t="s">
        <v>825</v>
      </c>
      <c r="C50" s="81" t="s">
        <v>833</v>
      </c>
      <c r="D50" s="82" t="s">
        <v>772</v>
      </c>
      <c r="E50" s="380">
        <v>275000</v>
      </c>
      <c r="F50" s="83" t="s">
        <v>827</v>
      </c>
      <c r="G50" s="64"/>
      <c r="H50" s="64"/>
      <c r="I50" s="64"/>
      <c r="J50" s="64"/>
      <c r="K50" s="64"/>
      <c r="L50" s="64"/>
      <c r="M50" s="64"/>
      <c r="N50" s="64"/>
      <c r="O50" s="64"/>
      <c r="P50" s="64"/>
      <c r="Q50" s="64"/>
      <c r="R50" s="64"/>
      <c r="S50" s="64"/>
      <c r="T50" s="64"/>
      <c r="U50" s="64"/>
      <c r="V50" s="64"/>
      <c r="W50" s="64"/>
      <c r="X50" s="64"/>
      <c r="Y50" s="64"/>
      <c r="Z50" s="64"/>
    </row>
    <row r="51" spans="1:26" ht="12.75" customHeight="1">
      <c r="A51" s="80" t="s">
        <v>824</v>
      </c>
      <c r="B51" s="80" t="s">
        <v>825</v>
      </c>
      <c r="C51" s="81" t="s">
        <v>834</v>
      </c>
      <c r="D51" s="82" t="s">
        <v>772</v>
      </c>
      <c r="E51" s="380">
        <v>8407.5</v>
      </c>
      <c r="F51" s="83" t="s">
        <v>827</v>
      </c>
      <c r="G51" s="64"/>
      <c r="H51" s="64"/>
      <c r="I51" s="64"/>
      <c r="J51" s="64"/>
      <c r="K51" s="64"/>
      <c r="L51" s="64"/>
      <c r="M51" s="64"/>
      <c r="N51" s="64"/>
      <c r="O51" s="64"/>
      <c r="P51" s="64"/>
      <c r="Q51" s="64"/>
      <c r="R51" s="64"/>
      <c r="S51" s="64"/>
      <c r="T51" s="64"/>
      <c r="U51" s="64"/>
      <c r="V51" s="64"/>
      <c r="W51" s="64"/>
      <c r="X51" s="64"/>
      <c r="Y51" s="64"/>
      <c r="Z51" s="64"/>
    </row>
    <row r="52" spans="1:26" ht="15.75" customHeight="1">
      <c r="A52" s="80" t="s">
        <v>824</v>
      </c>
      <c r="B52" s="80" t="s">
        <v>825</v>
      </c>
      <c r="C52" s="81" t="s">
        <v>835</v>
      </c>
      <c r="D52" s="82" t="s">
        <v>772</v>
      </c>
      <c r="E52" s="380">
        <v>96885.151100000003</v>
      </c>
      <c r="F52" s="83" t="s">
        <v>827</v>
      </c>
      <c r="G52" s="64"/>
      <c r="H52" s="64"/>
      <c r="I52" s="64"/>
      <c r="J52" s="64"/>
      <c r="K52" s="64"/>
      <c r="L52" s="64"/>
      <c r="M52" s="64"/>
      <c r="N52" s="64"/>
      <c r="O52" s="64"/>
      <c r="P52" s="64"/>
      <c r="Q52" s="64"/>
      <c r="R52" s="64"/>
      <c r="S52" s="64"/>
      <c r="T52" s="64"/>
      <c r="U52" s="64"/>
      <c r="V52" s="64"/>
      <c r="W52" s="64"/>
      <c r="X52" s="64"/>
      <c r="Y52" s="64"/>
      <c r="Z52" s="64"/>
    </row>
    <row r="53" spans="1:26" ht="15" customHeight="1">
      <c r="A53" s="80" t="s">
        <v>824</v>
      </c>
      <c r="B53" s="80" t="s">
        <v>825</v>
      </c>
      <c r="C53" s="81" t="s">
        <v>836</v>
      </c>
      <c r="D53" s="82" t="s">
        <v>772</v>
      </c>
      <c r="E53" s="380">
        <v>250160</v>
      </c>
      <c r="F53" s="83" t="s">
        <v>827</v>
      </c>
      <c r="G53" s="64"/>
      <c r="H53" s="64"/>
      <c r="I53" s="64"/>
      <c r="J53" s="64"/>
      <c r="K53" s="64"/>
      <c r="L53" s="64"/>
      <c r="M53" s="64"/>
      <c r="N53" s="64"/>
      <c r="O53" s="64"/>
      <c r="P53" s="64"/>
      <c r="Q53" s="64"/>
      <c r="R53" s="64"/>
      <c r="S53" s="64"/>
      <c r="T53" s="64"/>
      <c r="U53" s="64"/>
      <c r="V53" s="64"/>
      <c r="W53" s="64"/>
      <c r="X53" s="64"/>
      <c r="Y53" s="64"/>
      <c r="Z53" s="64"/>
    </row>
    <row r="54" spans="1:26" ht="12.75" customHeight="1">
      <c r="A54" s="80" t="s">
        <v>824</v>
      </c>
      <c r="B54" s="80" t="s">
        <v>825</v>
      </c>
      <c r="C54" s="81" t="s">
        <v>837</v>
      </c>
      <c r="D54" s="82" t="s">
        <v>772</v>
      </c>
      <c r="E54" s="380">
        <v>2950</v>
      </c>
      <c r="F54" s="83" t="s">
        <v>827</v>
      </c>
      <c r="G54" s="64"/>
      <c r="H54" s="64"/>
      <c r="I54" s="64"/>
      <c r="J54" s="64"/>
      <c r="K54" s="64"/>
      <c r="L54" s="64"/>
      <c r="M54" s="64"/>
      <c r="N54" s="64"/>
      <c r="O54" s="64"/>
      <c r="P54" s="64"/>
      <c r="Q54" s="64"/>
      <c r="R54" s="64"/>
      <c r="S54" s="64"/>
      <c r="T54" s="64"/>
      <c r="U54" s="64"/>
      <c r="V54" s="64"/>
      <c r="W54" s="64"/>
      <c r="X54" s="64"/>
      <c r="Y54" s="64"/>
      <c r="Z54" s="64"/>
    </row>
    <row r="55" spans="1:26" ht="13.5" customHeight="1">
      <c r="A55" s="80" t="s">
        <v>824</v>
      </c>
      <c r="B55" s="80" t="s">
        <v>825</v>
      </c>
      <c r="C55" s="81" t="s">
        <v>838</v>
      </c>
      <c r="D55" s="82" t="s">
        <v>772</v>
      </c>
      <c r="E55" s="380">
        <v>226560</v>
      </c>
      <c r="F55" s="83" t="s">
        <v>827</v>
      </c>
      <c r="G55" s="64"/>
      <c r="H55" s="64"/>
      <c r="I55" s="64"/>
      <c r="J55" s="64"/>
      <c r="K55" s="64"/>
      <c r="L55" s="64"/>
      <c r="M55" s="64"/>
      <c r="N55" s="64"/>
      <c r="O55" s="64"/>
      <c r="P55" s="64"/>
      <c r="Q55" s="64"/>
      <c r="R55" s="64"/>
      <c r="S55" s="64"/>
      <c r="T55" s="64"/>
      <c r="U55" s="64"/>
      <c r="V55" s="64"/>
      <c r="W55" s="64"/>
      <c r="X55" s="64"/>
      <c r="Y55" s="64"/>
      <c r="Z55" s="64"/>
    </row>
    <row r="56" spans="1:26" ht="30.75" customHeight="1">
      <c r="A56" s="80" t="s">
        <v>824</v>
      </c>
      <c r="B56" s="80" t="s">
        <v>825</v>
      </c>
      <c r="C56" s="81" t="s">
        <v>839</v>
      </c>
      <c r="D56" s="82" t="s">
        <v>772</v>
      </c>
      <c r="E56" s="380">
        <v>501500</v>
      </c>
      <c r="F56" s="83" t="s">
        <v>827</v>
      </c>
      <c r="G56" s="64"/>
      <c r="H56" s="64"/>
      <c r="I56" s="64"/>
      <c r="J56" s="64"/>
      <c r="K56" s="64"/>
      <c r="L56" s="64"/>
      <c r="M56" s="64"/>
      <c r="N56" s="64"/>
      <c r="O56" s="64"/>
      <c r="P56" s="64"/>
      <c r="Q56" s="64"/>
      <c r="R56" s="64"/>
      <c r="S56" s="64"/>
      <c r="T56" s="64"/>
      <c r="U56" s="64"/>
      <c r="V56" s="64"/>
      <c r="W56" s="64"/>
      <c r="X56" s="64"/>
      <c r="Y56" s="64"/>
      <c r="Z56" s="64"/>
    </row>
    <row r="57" spans="1:26" ht="15" customHeight="1">
      <c r="A57" s="80" t="s">
        <v>824</v>
      </c>
      <c r="B57" s="80" t="s">
        <v>825</v>
      </c>
      <c r="C57" s="81" t="s">
        <v>840</v>
      </c>
      <c r="D57" s="82" t="s">
        <v>772</v>
      </c>
      <c r="E57" s="380">
        <v>41300</v>
      </c>
      <c r="F57" s="83" t="s">
        <v>827</v>
      </c>
      <c r="G57" s="64"/>
      <c r="H57" s="64"/>
      <c r="I57" s="64"/>
      <c r="J57" s="64"/>
      <c r="K57" s="64"/>
      <c r="L57" s="64"/>
      <c r="M57" s="64"/>
      <c r="N57" s="64"/>
      <c r="O57" s="64"/>
      <c r="P57" s="64"/>
      <c r="Q57" s="64"/>
      <c r="R57" s="64"/>
      <c r="S57" s="64"/>
      <c r="T57" s="64"/>
      <c r="U57" s="64"/>
      <c r="V57" s="64"/>
      <c r="W57" s="64"/>
      <c r="X57" s="64"/>
      <c r="Y57" s="64"/>
      <c r="Z57" s="64"/>
    </row>
    <row r="58" spans="1:26" ht="24" customHeight="1">
      <c r="A58" s="80" t="s">
        <v>824</v>
      </c>
      <c r="B58" s="80" t="s">
        <v>825</v>
      </c>
      <c r="C58" s="81" t="s">
        <v>841</v>
      </c>
      <c r="D58" s="82" t="s">
        <v>772</v>
      </c>
      <c r="E58" s="380">
        <v>49560</v>
      </c>
      <c r="F58" s="83" t="s">
        <v>827</v>
      </c>
      <c r="G58" s="64"/>
      <c r="H58" s="64"/>
      <c r="I58" s="64"/>
      <c r="J58" s="64"/>
      <c r="K58" s="64"/>
      <c r="L58" s="64"/>
      <c r="M58" s="64"/>
      <c r="N58" s="64"/>
      <c r="O58" s="64"/>
      <c r="P58" s="64"/>
      <c r="Q58" s="64"/>
      <c r="R58" s="64"/>
      <c r="S58" s="64"/>
      <c r="T58" s="64"/>
      <c r="U58" s="64"/>
      <c r="V58" s="64"/>
      <c r="W58" s="64"/>
      <c r="X58" s="64"/>
      <c r="Y58" s="64"/>
      <c r="Z58" s="64"/>
    </row>
    <row r="59" spans="1:26" ht="13.5" customHeight="1">
      <c r="A59" s="80" t="s">
        <v>824</v>
      </c>
      <c r="B59" s="80" t="s">
        <v>825</v>
      </c>
      <c r="C59" s="81" t="s">
        <v>842</v>
      </c>
      <c r="D59" s="82" t="s">
        <v>772</v>
      </c>
      <c r="E59" s="380">
        <v>188800</v>
      </c>
      <c r="F59" s="83" t="s">
        <v>827</v>
      </c>
      <c r="G59" s="64"/>
      <c r="H59" s="64"/>
      <c r="I59" s="64"/>
      <c r="J59" s="64"/>
      <c r="K59" s="64"/>
      <c r="L59" s="64"/>
      <c r="M59" s="64"/>
      <c r="N59" s="64"/>
      <c r="O59" s="64"/>
      <c r="P59" s="64"/>
      <c r="Q59" s="64"/>
      <c r="R59" s="64"/>
      <c r="S59" s="64"/>
      <c r="T59" s="64"/>
      <c r="U59" s="64"/>
      <c r="V59" s="64"/>
      <c r="W59" s="64"/>
      <c r="X59" s="64"/>
      <c r="Y59" s="64"/>
      <c r="Z59" s="64"/>
    </row>
    <row r="60" spans="1:26" ht="15" customHeight="1">
      <c r="A60" s="80" t="s">
        <v>824</v>
      </c>
      <c r="B60" s="80" t="s">
        <v>825</v>
      </c>
      <c r="C60" s="81" t="s">
        <v>843</v>
      </c>
      <c r="D60" s="82" t="s">
        <v>772</v>
      </c>
      <c r="E60" s="380">
        <v>27140</v>
      </c>
      <c r="F60" s="83" t="s">
        <v>827</v>
      </c>
      <c r="G60" s="64"/>
      <c r="H60" s="64"/>
      <c r="I60" s="64"/>
      <c r="J60" s="64"/>
      <c r="K60" s="64"/>
      <c r="L60" s="64"/>
      <c r="M60" s="64"/>
      <c r="N60" s="64"/>
      <c r="O60" s="64"/>
      <c r="P60" s="64"/>
      <c r="Q60" s="64"/>
      <c r="R60" s="64"/>
      <c r="S60" s="64"/>
      <c r="T60" s="64"/>
      <c r="U60" s="64"/>
      <c r="V60" s="64"/>
      <c r="W60" s="64"/>
      <c r="X60" s="64"/>
      <c r="Y60" s="64"/>
      <c r="Z60" s="64"/>
    </row>
    <row r="61" spans="1:26" ht="15.75" customHeight="1">
      <c r="A61" s="80" t="s">
        <v>824</v>
      </c>
      <c r="B61" s="80" t="s">
        <v>825</v>
      </c>
      <c r="C61" s="81" t="s">
        <v>844</v>
      </c>
      <c r="D61" s="82" t="s">
        <v>772</v>
      </c>
      <c r="E61" s="380">
        <v>49219.1806</v>
      </c>
      <c r="F61" s="83" t="s">
        <v>827</v>
      </c>
      <c r="G61" s="64"/>
      <c r="H61" s="64"/>
      <c r="I61" s="64"/>
      <c r="J61" s="64"/>
      <c r="K61" s="64"/>
      <c r="L61" s="64"/>
      <c r="M61" s="64"/>
      <c r="N61" s="64"/>
      <c r="O61" s="64"/>
      <c r="P61" s="64"/>
      <c r="Q61" s="64"/>
      <c r="R61" s="64"/>
      <c r="S61" s="64"/>
      <c r="T61" s="64"/>
      <c r="U61" s="64"/>
      <c r="V61" s="64"/>
      <c r="W61" s="64"/>
      <c r="X61" s="64"/>
      <c r="Y61" s="64"/>
      <c r="Z61" s="64"/>
    </row>
    <row r="62" spans="1:26" ht="18.75" customHeight="1">
      <c r="A62" s="80" t="s">
        <v>824</v>
      </c>
      <c r="B62" s="80" t="s">
        <v>825</v>
      </c>
      <c r="C62" s="81" t="s">
        <v>845</v>
      </c>
      <c r="D62" s="82" t="s">
        <v>772</v>
      </c>
      <c r="E62" s="380">
        <v>26137.0707</v>
      </c>
      <c r="F62" s="83" t="s">
        <v>827</v>
      </c>
      <c r="G62" s="64"/>
      <c r="H62" s="64"/>
      <c r="I62" s="64"/>
      <c r="J62" s="64"/>
      <c r="K62" s="64"/>
      <c r="L62" s="64"/>
      <c r="M62" s="64"/>
      <c r="N62" s="64"/>
      <c r="O62" s="64"/>
      <c r="P62" s="64"/>
      <c r="Q62" s="64"/>
      <c r="R62" s="64"/>
      <c r="S62" s="64"/>
      <c r="T62" s="64"/>
      <c r="U62" s="64"/>
      <c r="V62" s="64"/>
      <c r="W62" s="64"/>
      <c r="X62" s="64"/>
      <c r="Y62" s="64"/>
      <c r="Z62" s="64"/>
    </row>
    <row r="63" spans="1:26" ht="19.5" customHeight="1">
      <c r="A63" s="80" t="s">
        <v>824</v>
      </c>
      <c r="B63" s="80" t="s">
        <v>825</v>
      </c>
      <c r="C63" s="81" t="s">
        <v>846</v>
      </c>
      <c r="D63" s="82" t="s">
        <v>772</v>
      </c>
      <c r="E63" s="380">
        <v>105563.74400000001</v>
      </c>
      <c r="F63" s="83" t="s">
        <v>827</v>
      </c>
      <c r="G63" s="64"/>
      <c r="H63" s="64"/>
      <c r="I63" s="64"/>
      <c r="J63" s="64"/>
      <c r="K63" s="64"/>
      <c r="L63" s="64"/>
      <c r="M63" s="64"/>
      <c r="N63" s="64"/>
      <c r="O63" s="64"/>
      <c r="P63" s="64"/>
      <c r="Q63" s="64"/>
      <c r="R63" s="64"/>
      <c r="S63" s="64"/>
      <c r="T63" s="64"/>
      <c r="U63" s="64"/>
      <c r="V63" s="64"/>
      <c r="W63" s="64"/>
      <c r="X63" s="64"/>
      <c r="Y63" s="64"/>
      <c r="Z63" s="64"/>
    </row>
    <row r="64" spans="1:26" ht="18.75" customHeight="1">
      <c r="A64" s="80" t="s">
        <v>824</v>
      </c>
      <c r="B64" s="80" t="s">
        <v>825</v>
      </c>
      <c r="C64" s="81" t="s">
        <v>847</v>
      </c>
      <c r="D64" s="82" t="s">
        <v>772</v>
      </c>
      <c r="E64" s="380">
        <v>6490</v>
      </c>
      <c r="F64" s="83" t="s">
        <v>827</v>
      </c>
      <c r="G64" s="64"/>
      <c r="H64" s="64"/>
      <c r="I64" s="64"/>
      <c r="J64" s="64"/>
      <c r="K64" s="64"/>
      <c r="L64" s="64"/>
      <c r="M64" s="64"/>
      <c r="N64" s="64"/>
      <c r="O64" s="64"/>
      <c r="P64" s="64"/>
      <c r="Q64" s="64"/>
      <c r="R64" s="64"/>
      <c r="S64" s="64"/>
      <c r="T64" s="64"/>
      <c r="U64" s="64"/>
      <c r="V64" s="64"/>
      <c r="W64" s="64"/>
      <c r="X64" s="64"/>
      <c r="Y64" s="64"/>
      <c r="Z64" s="64"/>
    </row>
    <row r="65" spans="1:26" ht="15" customHeight="1">
      <c r="A65" s="80" t="s">
        <v>824</v>
      </c>
      <c r="B65" s="80" t="s">
        <v>825</v>
      </c>
      <c r="C65" s="81" t="s">
        <v>848</v>
      </c>
      <c r="D65" s="82" t="s">
        <v>772</v>
      </c>
      <c r="E65" s="380">
        <v>30335.3338</v>
      </c>
      <c r="F65" s="83" t="s">
        <v>827</v>
      </c>
      <c r="G65" s="64"/>
      <c r="H65" s="64"/>
      <c r="I65" s="64"/>
      <c r="J65" s="64"/>
      <c r="K65" s="64"/>
      <c r="L65" s="64"/>
      <c r="M65" s="64"/>
      <c r="N65" s="64"/>
      <c r="O65" s="64"/>
      <c r="P65" s="64"/>
      <c r="Q65" s="64"/>
      <c r="R65" s="64"/>
      <c r="S65" s="64"/>
      <c r="T65" s="64"/>
      <c r="U65" s="64"/>
      <c r="V65" s="64"/>
      <c r="W65" s="64"/>
      <c r="X65" s="64"/>
      <c r="Y65" s="64"/>
      <c r="Z65" s="64"/>
    </row>
    <row r="66" spans="1:26" ht="12.75" customHeight="1">
      <c r="A66" s="80" t="s">
        <v>824</v>
      </c>
      <c r="B66" s="80" t="s">
        <v>825</v>
      </c>
      <c r="C66" s="81" t="s">
        <v>849</v>
      </c>
      <c r="D66" s="82" t="s">
        <v>772</v>
      </c>
      <c r="E66" s="380">
        <v>72981.654699999999</v>
      </c>
      <c r="F66" s="83" t="s">
        <v>827</v>
      </c>
      <c r="G66" s="64"/>
      <c r="H66" s="64"/>
      <c r="I66" s="64"/>
      <c r="J66" s="64"/>
      <c r="K66" s="64"/>
      <c r="L66" s="64"/>
      <c r="M66" s="64"/>
      <c r="N66" s="64"/>
      <c r="O66" s="64"/>
      <c r="P66" s="64"/>
      <c r="Q66" s="64"/>
      <c r="R66" s="64"/>
      <c r="S66" s="64"/>
      <c r="T66" s="64"/>
      <c r="U66" s="64"/>
      <c r="V66" s="64"/>
      <c r="W66" s="64"/>
      <c r="X66" s="64"/>
      <c r="Y66" s="64"/>
      <c r="Z66" s="64"/>
    </row>
    <row r="67" spans="1:26" ht="12.75" customHeight="1">
      <c r="A67" s="80" t="s">
        <v>824</v>
      </c>
      <c r="B67" s="80" t="s">
        <v>825</v>
      </c>
      <c r="C67" s="81" t="s">
        <v>850</v>
      </c>
      <c r="D67" s="82" t="s">
        <v>772</v>
      </c>
      <c r="E67" s="380">
        <v>172048.60250000001</v>
      </c>
      <c r="F67" s="83" t="s">
        <v>827</v>
      </c>
      <c r="G67" s="64"/>
      <c r="H67" s="64"/>
      <c r="I67" s="64"/>
      <c r="J67" s="64"/>
      <c r="K67" s="64"/>
      <c r="L67" s="64"/>
      <c r="M67" s="64"/>
      <c r="N67" s="64"/>
      <c r="O67" s="64"/>
      <c r="P67" s="64"/>
      <c r="Q67" s="64"/>
      <c r="R67" s="64"/>
      <c r="S67" s="64"/>
      <c r="T67" s="64"/>
      <c r="U67" s="64"/>
      <c r="V67" s="64"/>
      <c r="W67" s="64"/>
      <c r="X67" s="64"/>
      <c r="Y67" s="64"/>
      <c r="Z67" s="64"/>
    </row>
    <row r="68" spans="1:26" ht="12.75" customHeight="1">
      <c r="A68" s="80" t="s">
        <v>824</v>
      </c>
      <c r="B68" s="80" t="s">
        <v>825</v>
      </c>
      <c r="C68" s="81" t="s">
        <v>851</v>
      </c>
      <c r="D68" s="82" t="s">
        <v>772</v>
      </c>
      <c r="E68" s="380">
        <v>104465.4</v>
      </c>
      <c r="F68" s="83" t="s">
        <v>827</v>
      </c>
      <c r="G68" s="64"/>
      <c r="H68" s="64"/>
      <c r="I68" s="64"/>
      <c r="J68" s="64"/>
      <c r="K68" s="64"/>
      <c r="L68" s="64"/>
      <c r="M68" s="64"/>
      <c r="N68" s="64"/>
      <c r="O68" s="64"/>
      <c r="P68" s="64"/>
      <c r="Q68" s="64"/>
      <c r="R68" s="64"/>
      <c r="S68" s="64"/>
      <c r="T68" s="64"/>
      <c r="U68" s="64"/>
      <c r="V68" s="64"/>
      <c r="W68" s="64"/>
      <c r="X68" s="64"/>
      <c r="Y68" s="64"/>
      <c r="Z68" s="64"/>
    </row>
    <row r="69" spans="1:26" ht="12.75" customHeight="1">
      <c r="A69" s="80" t="s">
        <v>824</v>
      </c>
      <c r="B69" s="80" t="s">
        <v>825</v>
      </c>
      <c r="C69" s="81" t="s">
        <v>852</v>
      </c>
      <c r="D69" s="82" t="s">
        <v>772</v>
      </c>
      <c r="E69" s="380">
        <v>8314.2916999999998</v>
      </c>
      <c r="F69" s="83" t="s">
        <v>827</v>
      </c>
      <c r="G69" s="64"/>
      <c r="H69" s="64"/>
      <c r="I69" s="64"/>
      <c r="J69" s="64"/>
      <c r="K69" s="64"/>
      <c r="L69" s="64"/>
      <c r="M69" s="64"/>
      <c r="N69" s="64"/>
      <c r="O69" s="64"/>
      <c r="P69" s="64"/>
      <c r="Q69" s="64"/>
      <c r="R69" s="64"/>
      <c r="S69" s="64"/>
      <c r="T69" s="64"/>
      <c r="U69" s="64"/>
      <c r="V69" s="64"/>
      <c r="W69" s="64"/>
      <c r="X69" s="64"/>
      <c r="Y69" s="64"/>
      <c r="Z69" s="64"/>
    </row>
    <row r="70" spans="1:26" ht="12.75" customHeight="1">
      <c r="A70" s="80" t="s">
        <v>824</v>
      </c>
      <c r="B70" s="80" t="s">
        <v>825</v>
      </c>
      <c r="C70" s="81" t="s">
        <v>853</v>
      </c>
      <c r="D70" s="82" t="s">
        <v>772</v>
      </c>
      <c r="E70" s="380">
        <v>198806.39999999999</v>
      </c>
      <c r="F70" s="83" t="s">
        <v>827</v>
      </c>
      <c r="G70" s="64"/>
      <c r="H70" s="64"/>
      <c r="I70" s="64"/>
      <c r="J70" s="64"/>
      <c r="K70" s="64"/>
      <c r="L70" s="64"/>
      <c r="M70" s="64"/>
      <c r="N70" s="64"/>
      <c r="O70" s="64"/>
      <c r="P70" s="64"/>
      <c r="Q70" s="64"/>
      <c r="R70" s="64"/>
      <c r="S70" s="64"/>
      <c r="T70" s="64"/>
      <c r="U70" s="64"/>
      <c r="V70" s="64"/>
      <c r="W70" s="64"/>
      <c r="X70" s="64"/>
      <c r="Y70" s="64"/>
      <c r="Z70" s="64"/>
    </row>
    <row r="71" spans="1:26" ht="12.75" customHeight="1">
      <c r="A71" s="80" t="s">
        <v>824</v>
      </c>
      <c r="B71" s="80" t="s">
        <v>825</v>
      </c>
      <c r="C71" s="81" t="s">
        <v>854</v>
      </c>
      <c r="D71" s="82" t="s">
        <v>772</v>
      </c>
      <c r="E71" s="380">
        <v>11313.84</v>
      </c>
      <c r="F71" s="83" t="s">
        <v>827</v>
      </c>
      <c r="G71" s="64"/>
      <c r="H71" s="64"/>
      <c r="I71" s="64"/>
      <c r="J71" s="64"/>
      <c r="K71" s="64"/>
      <c r="L71" s="64"/>
      <c r="M71" s="64"/>
      <c r="N71" s="64"/>
      <c r="O71" s="64"/>
      <c r="P71" s="64"/>
      <c r="Q71" s="64"/>
      <c r="R71" s="64"/>
      <c r="S71" s="64"/>
      <c r="T71" s="64"/>
      <c r="U71" s="64"/>
      <c r="V71" s="64"/>
      <c r="W71" s="64"/>
      <c r="X71" s="64"/>
      <c r="Y71" s="64"/>
      <c r="Z71" s="64"/>
    </row>
    <row r="72" spans="1:26" ht="12.75" customHeight="1">
      <c r="A72" s="80" t="s">
        <v>824</v>
      </c>
      <c r="B72" s="80" t="s">
        <v>825</v>
      </c>
      <c r="C72" s="81" t="s">
        <v>855</v>
      </c>
      <c r="D72" s="82" t="s">
        <v>772</v>
      </c>
      <c r="E72" s="380">
        <v>469017.40850000002</v>
      </c>
      <c r="F72" s="83" t="s">
        <v>827</v>
      </c>
      <c r="G72" s="64"/>
      <c r="H72" s="64"/>
      <c r="I72" s="64"/>
      <c r="J72" s="64"/>
      <c r="K72" s="64"/>
      <c r="L72" s="64"/>
      <c r="M72" s="64"/>
      <c r="N72" s="64"/>
      <c r="O72" s="64"/>
      <c r="P72" s="64"/>
      <c r="Q72" s="64"/>
      <c r="R72" s="64"/>
      <c r="S72" s="64"/>
      <c r="T72" s="64"/>
      <c r="U72" s="64"/>
      <c r="V72" s="64"/>
      <c r="W72" s="64"/>
      <c r="X72" s="64"/>
      <c r="Y72" s="64"/>
      <c r="Z72" s="64"/>
    </row>
    <row r="73" spans="1:26" ht="12.75" customHeight="1">
      <c r="A73" s="80" t="s">
        <v>824</v>
      </c>
      <c r="B73" s="80" t="s">
        <v>825</v>
      </c>
      <c r="C73" s="81" t="s">
        <v>856</v>
      </c>
      <c r="D73" s="82" t="s">
        <v>772</v>
      </c>
      <c r="E73" s="380">
        <v>4501.7</v>
      </c>
      <c r="F73" s="83" t="s">
        <v>827</v>
      </c>
      <c r="G73" s="64"/>
      <c r="H73" s="64"/>
      <c r="I73" s="64"/>
      <c r="J73" s="64"/>
      <c r="K73" s="64"/>
      <c r="L73" s="64"/>
      <c r="M73" s="64"/>
      <c r="N73" s="64"/>
      <c r="O73" s="64"/>
      <c r="P73" s="64"/>
      <c r="Q73" s="64"/>
      <c r="R73" s="64"/>
      <c r="S73" s="64"/>
      <c r="T73" s="64"/>
      <c r="U73" s="64"/>
      <c r="V73" s="64"/>
      <c r="W73" s="64"/>
      <c r="X73" s="64"/>
      <c r="Y73" s="64"/>
      <c r="Z73" s="64"/>
    </row>
    <row r="74" spans="1:26" ht="12.75" customHeight="1">
      <c r="A74" s="80" t="s">
        <v>824</v>
      </c>
      <c r="B74" s="80" t="s">
        <v>825</v>
      </c>
      <c r="C74" s="81" t="s">
        <v>857</v>
      </c>
      <c r="D74" s="82" t="s">
        <v>772</v>
      </c>
      <c r="E74" s="380">
        <v>161582.93400000001</v>
      </c>
      <c r="F74" s="83" t="s">
        <v>827</v>
      </c>
      <c r="G74" s="64"/>
      <c r="H74" s="64"/>
      <c r="I74" s="64"/>
      <c r="J74" s="64"/>
      <c r="K74" s="64"/>
      <c r="L74" s="64"/>
      <c r="M74" s="64"/>
      <c r="N74" s="64"/>
      <c r="O74" s="64"/>
      <c r="P74" s="64"/>
      <c r="Q74" s="64"/>
      <c r="R74" s="64"/>
      <c r="S74" s="64"/>
      <c r="T74" s="64"/>
      <c r="U74" s="64"/>
      <c r="V74" s="64"/>
      <c r="W74" s="64"/>
      <c r="X74" s="64"/>
      <c r="Y74" s="64"/>
      <c r="Z74" s="64"/>
    </row>
    <row r="75" spans="1:26" ht="12.75" customHeight="1">
      <c r="A75" s="80" t="s">
        <v>824</v>
      </c>
      <c r="B75" s="80" t="s">
        <v>825</v>
      </c>
      <c r="C75" s="81" t="s">
        <v>858</v>
      </c>
      <c r="D75" s="82" t="s">
        <v>772</v>
      </c>
      <c r="E75" s="380">
        <v>344224.6911</v>
      </c>
      <c r="F75" s="83" t="s">
        <v>827</v>
      </c>
      <c r="G75" s="64"/>
      <c r="H75" s="64"/>
      <c r="I75" s="64"/>
      <c r="J75" s="64"/>
      <c r="K75" s="64"/>
      <c r="L75" s="64"/>
      <c r="M75" s="64"/>
      <c r="N75" s="64"/>
      <c r="O75" s="64"/>
      <c r="P75" s="64"/>
      <c r="Q75" s="64"/>
      <c r="R75" s="64"/>
      <c r="S75" s="64"/>
      <c r="T75" s="64"/>
      <c r="U75" s="64"/>
      <c r="V75" s="64"/>
      <c r="W75" s="64"/>
      <c r="X75" s="64"/>
      <c r="Y75" s="64"/>
      <c r="Z75" s="64"/>
    </row>
    <row r="76" spans="1:26" ht="12.75" customHeight="1">
      <c r="A76" s="80" t="s">
        <v>824</v>
      </c>
      <c r="B76" s="80" t="s">
        <v>825</v>
      </c>
      <c r="C76" s="81" t="s">
        <v>859</v>
      </c>
      <c r="D76" s="82" t="s">
        <v>772</v>
      </c>
      <c r="E76" s="380">
        <v>24151.661800000002</v>
      </c>
      <c r="F76" s="83" t="s">
        <v>827</v>
      </c>
      <c r="G76" s="64"/>
      <c r="H76" s="64"/>
      <c r="I76" s="64"/>
      <c r="J76" s="64"/>
      <c r="K76" s="64"/>
      <c r="L76" s="64"/>
      <c r="M76" s="64"/>
      <c r="N76" s="64"/>
      <c r="O76" s="64"/>
      <c r="P76" s="64"/>
      <c r="Q76" s="64"/>
      <c r="R76" s="64"/>
      <c r="S76" s="64"/>
      <c r="T76" s="64"/>
      <c r="U76" s="64"/>
      <c r="V76" s="64"/>
      <c r="W76" s="64"/>
      <c r="X76" s="64"/>
      <c r="Y76" s="64"/>
      <c r="Z76" s="64"/>
    </row>
    <row r="77" spans="1:26" ht="12.75" customHeight="1">
      <c r="A77" s="80" t="s">
        <v>824</v>
      </c>
      <c r="B77" s="80" t="s">
        <v>825</v>
      </c>
      <c r="C77" s="81" t="s">
        <v>860</v>
      </c>
      <c r="D77" s="82" t="s">
        <v>772</v>
      </c>
      <c r="E77" s="380">
        <v>12836.04</v>
      </c>
      <c r="F77" s="83" t="s">
        <v>827</v>
      </c>
      <c r="G77" s="64"/>
      <c r="H77" s="64"/>
      <c r="I77" s="64"/>
      <c r="J77" s="64"/>
      <c r="K77" s="64"/>
      <c r="L77" s="64"/>
      <c r="M77" s="64"/>
      <c r="N77" s="64"/>
      <c r="O77" s="64"/>
      <c r="P77" s="64"/>
      <c r="Q77" s="64"/>
      <c r="R77" s="64"/>
      <c r="S77" s="64"/>
      <c r="T77" s="64"/>
      <c r="U77" s="64"/>
      <c r="V77" s="64"/>
      <c r="W77" s="64"/>
      <c r="X77" s="64"/>
      <c r="Y77" s="64"/>
      <c r="Z77" s="64"/>
    </row>
    <row r="78" spans="1:26" ht="12.75" customHeight="1">
      <c r="A78" s="80" t="s">
        <v>824</v>
      </c>
      <c r="B78" s="80" t="s">
        <v>825</v>
      </c>
      <c r="C78" s="81" t="s">
        <v>861</v>
      </c>
      <c r="D78" s="82" t="s">
        <v>772</v>
      </c>
      <c r="E78" s="380">
        <v>45994.842499999999</v>
      </c>
      <c r="F78" s="83" t="s">
        <v>827</v>
      </c>
      <c r="G78" s="64"/>
      <c r="H78" s="64"/>
      <c r="I78" s="64"/>
      <c r="J78" s="64"/>
      <c r="K78" s="64"/>
      <c r="L78" s="64"/>
      <c r="M78" s="64"/>
      <c r="N78" s="64"/>
      <c r="O78" s="64"/>
      <c r="P78" s="64"/>
      <c r="Q78" s="64"/>
      <c r="R78" s="64"/>
      <c r="S78" s="64"/>
      <c r="T78" s="64"/>
      <c r="U78" s="64"/>
      <c r="V78" s="64"/>
      <c r="W78" s="64"/>
      <c r="X78" s="64"/>
      <c r="Y78" s="64"/>
      <c r="Z78" s="64"/>
    </row>
    <row r="79" spans="1:26" ht="12.75" customHeight="1">
      <c r="A79" s="80" t="s">
        <v>824</v>
      </c>
      <c r="B79" s="80" t="s">
        <v>825</v>
      </c>
      <c r="C79" s="81" t="s">
        <v>862</v>
      </c>
      <c r="D79" s="82" t="s">
        <v>772</v>
      </c>
      <c r="E79" s="380">
        <v>111029.4216</v>
      </c>
      <c r="F79" s="83" t="s">
        <v>827</v>
      </c>
      <c r="G79" s="64"/>
      <c r="H79" s="64"/>
      <c r="I79" s="64"/>
      <c r="J79" s="64"/>
      <c r="K79" s="64"/>
      <c r="L79" s="64"/>
      <c r="M79" s="64"/>
      <c r="N79" s="64"/>
      <c r="O79" s="64"/>
      <c r="P79" s="64"/>
      <c r="Q79" s="64"/>
      <c r="R79" s="64"/>
      <c r="S79" s="64"/>
      <c r="T79" s="64"/>
      <c r="U79" s="64"/>
      <c r="V79" s="64"/>
      <c r="W79" s="64"/>
      <c r="X79" s="64"/>
      <c r="Y79" s="64"/>
      <c r="Z79" s="64"/>
    </row>
    <row r="80" spans="1:26" ht="12.75" customHeight="1">
      <c r="A80" s="80" t="s">
        <v>824</v>
      </c>
      <c r="B80" s="80" t="s">
        <v>825</v>
      </c>
      <c r="C80" s="81" t="s">
        <v>863</v>
      </c>
      <c r="D80" s="82" t="s">
        <v>772</v>
      </c>
      <c r="E80" s="380">
        <v>1770</v>
      </c>
      <c r="F80" s="83" t="s">
        <v>827</v>
      </c>
      <c r="G80" s="64"/>
      <c r="H80" s="64"/>
      <c r="I80" s="64"/>
      <c r="J80" s="64"/>
      <c r="K80" s="64"/>
      <c r="L80" s="64"/>
      <c r="M80" s="64"/>
      <c r="N80" s="64"/>
      <c r="O80" s="64"/>
      <c r="P80" s="64"/>
      <c r="Q80" s="64"/>
      <c r="R80" s="64"/>
      <c r="S80" s="64"/>
      <c r="T80" s="64"/>
      <c r="U80" s="64"/>
      <c r="V80" s="64"/>
      <c r="W80" s="64"/>
      <c r="X80" s="64"/>
      <c r="Y80" s="64"/>
      <c r="Z80" s="64"/>
    </row>
    <row r="81" spans="1:26" ht="12.75" customHeight="1">
      <c r="A81" s="80" t="s">
        <v>824</v>
      </c>
      <c r="B81" s="80" t="s">
        <v>825</v>
      </c>
      <c r="C81" s="81" t="s">
        <v>864</v>
      </c>
      <c r="D81" s="82" t="s">
        <v>772</v>
      </c>
      <c r="E81" s="380">
        <v>4524.9931999999999</v>
      </c>
      <c r="F81" s="83" t="s">
        <v>827</v>
      </c>
      <c r="G81" s="64"/>
      <c r="H81" s="64"/>
      <c r="I81" s="64"/>
      <c r="J81" s="64"/>
      <c r="K81" s="64"/>
      <c r="L81" s="64"/>
      <c r="M81" s="64"/>
      <c r="N81" s="64"/>
      <c r="O81" s="64"/>
      <c r="P81" s="64"/>
      <c r="Q81" s="64"/>
      <c r="R81" s="64"/>
      <c r="S81" s="64"/>
      <c r="T81" s="64"/>
      <c r="U81" s="64"/>
      <c r="V81" s="64"/>
      <c r="W81" s="64"/>
      <c r="X81" s="64"/>
      <c r="Y81" s="64"/>
      <c r="Z81" s="64"/>
    </row>
    <row r="82" spans="1:26" ht="18.75" customHeight="1">
      <c r="A82" s="80" t="s">
        <v>824</v>
      </c>
      <c r="B82" s="80" t="s">
        <v>825</v>
      </c>
      <c r="C82" s="81" t="s">
        <v>865</v>
      </c>
      <c r="D82" s="82" t="s">
        <v>772</v>
      </c>
      <c r="E82" s="380">
        <v>3299.87</v>
      </c>
      <c r="F82" s="83" t="s">
        <v>827</v>
      </c>
      <c r="G82" s="64"/>
      <c r="H82" s="64"/>
      <c r="I82" s="64"/>
      <c r="J82" s="64"/>
      <c r="K82" s="64"/>
      <c r="L82" s="64"/>
      <c r="M82" s="64"/>
      <c r="N82" s="64"/>
      <c r="O82" s="64"/>
      <c r="P82" s="64"/>
      <c r="Q82" s="64"/>
      <c r="R82" s="64"/>
      <c r="S82" s="64"/>
      <c r="T82" s="64"/>
      <c r="U82" s="64"/>
      <c r="V82" s="64"/>
      <c r="W82" s="64"/>
      <c r="X82" s="64"/>
      <c r="Y82" s="64"/>
      <c r="Z82" s="64"/>
    </row>
    <row r="83" spans="1:26" ht="20.25" customHeight="1">
      <c r="A83" s="80" t="s">
        <v>824</v>
      </c>
      <c r="B83" s="80" t="s">
        <v>825</v>
      </c>
      <c r="C83" s="81" t="s">
        <v>866</v>
      </c>
      <c r="D83" s="82" t="s">
        <v>772</v>
      </c>
      <c r="E83" s="380">
        <v>4242.6899999999996</v>
      </c>
      <c r="F83" s="83" t="s">
        <v>827</v>
      </c>
      <c r="G83" s="64"/>
      <c r="H83" s="64"/>
      <c r="I83" s="64"/>
      <c r="J83" s="64"/>
      <c r="K83" s="64"/>
      <c r="L83" s="64"/>
      <c r="M83" s="64"/>
      <c r="N83" s="64"/>
      <c r="O83" s="64"/>
      <c r="P83" s="64"/>
      <c r="Q83" s="64"/>
      <c r="R83" s="64"/>
      <c r="S83" s="64"/>
      <c r="T83" s="64"/>
      <c r="U83" s="64"/>
      <c r="V83" s="64"/>
      <c r="W83" s="64"/>
      <c r="X83" s="64"/>
      <c r="Y83" s="64"/>
      <c r="Z83" s="64"/>
    </row>
    <row r="84" spans="1:26" ht="21.75" customHeight="1">
      <c r="A84" s="80" t="s">
        <v>824</v>
      </c>
      <c r="B84" s="80" t="s">
        <v>825</v>
      </c>
      <c r="C84" s="81" t="s">
        <v>867</v>
      </c>
      <c r="D84" s="82" t="s">
        <v>772</v>
      </c>
      <c r="E84" s="380">
        <v>11859.991</v>
      </c>
      <c r="F84" s="83" t="s">
        <v>827</v>
      </c>
      <c r="G84" s="64"/>
      <c r="H84" s="64"/>
      <c r="I84" s="64"/>
      <c r="J84" s="64"/>
      <c r="K84" s="64"/>
      <c r="L84" s="64"/>
      <c r="M84" s="64"/>
      <c r="N84" s="64"/>
      <c r="O84" s="64"/>
      <c r="P84" s="64"/>
      <c r="Q84" s="64"/>
      <c r="R84" s="64"/>
      <c r="S84" s="64"/>
      <c r="T84" s="64"/>
      <c r="U84" s="64"/>
      <c r="V84" s="64"/>
      <c r="W84" s="64"/>
      <c r="X84" s="64"/>
      <c r="Y84" s="64"/>
      <c r="Z84" s="64"/>
    </row>
    <row r="85" spans="1:26" ht="18" customHeight="1">
      <c r="A85" s="80" t="s">
        <v>824</v>
      </c>
      <c r="B85" s="80" t="s">
        <v>825</v>
      </c>
      <c r="C85" s="81" t="s">
        <v>868</v>
      </c>
      <c r="D85" s="82" t="s">
        <v>772</v>
      </c>
      <c r="E85" s="380">
        <v>1479.9914000000001</v>
      </c>
      <c r="F85" s="83" t="s">
        <v>827</v>
      </c>
      <c r="G85" s="64"/>
      <c r="H85" s="64"/>
      <c r="I85" s="64"/>
      <c r="J85" s="64"/>
      <c r="K85" s="64"/>
      <c r="L85" s="64"/>
      <c r="M85" s="64"/>
      <c r="N85" s="64"/>
      <c r="O85" s="64"/>
      <c r="P85" s="64"/>
      <c r="Q85" s="64"/>
      <c r="R85" s="64"/>
      <c r="S85" s="64"/>
      <c r="T85" s="64"/>
      <c r="U85" s="64"/>
      <c r="V85" s="64"/>
      <c r="W85" s="64"/>
      <c r="X85" s="64"/>
      <c r="Y85" s="64"/>
      <c r="Z85" s="64"/>
    </row>
    <row r="86" spans="1:26" ht="12.75" customHeight="1">
      <c r="A86" s="80" t="s">
        <v>824</v>
      </c>
      <c r="B86" s="80" t="s">
        <v>825</v>
      </c>
      <c r="C86" s="81" t="s">
        <v>869</v>
      </c>
      <c r="D86" s="82" t="s">
        <v>772</v>
      </c>
      <c r="E86" s="380">
        <v>1999.9938</v>
      </c>
      <c r="F86" s="83" t="s">
        <v>827</v>
      </c>
      <c r="G86" s="64"/>
      <c r="H86" s="64"/>
      <c r="I86" s="64"/>
      <c r="J86" s="64"/>
      <c r="K86" s="64"/>
      <c r="L86" s="64"/>
      <c r="M86" s="64"/>
      <c r="N86" s="64"/>
      <c r="O86" s="64"/>
      <c r="P86" s="64"/>
      <c r="Q86" s="64"/>
      <c r="R86" s="64"/>
      <c r="S86" s="64"/>
      <c r="T86" s="64"/>
      <c r="U86" s="64"/>
      <c r="V86" s="64"/>
      <c r="W86" s="64"/>
      <c r="X86" s="64"/>
      <c r="Y86" s="64"/>
      <c r="Z86" s="64"/>
    </row>
    <row r="87" spans="1:26" ht="12.75" customHeight="1">
      <c r="A87" s="80" t="s">
        <v>824</v>
      </c>
      <c r="B87" s="80" t="s">
        <v>825</v>
      </c>
      <c r="C87" s="81" t="s">
        <v>870</v>
      </c>
      <c r="D87" s="82" t="s">
        <v>772</v>
      </c>
      <c r="E87" s="380">
        <v>6938.4</v>
      </c>
      <c r="F87" s="83" t="s">
        <v>827</v>
      </c>
      <c r="G87" s="64"/>
      <c r="H87" s="64"/>
      <c r="I87" s="64"/>
      <c r="J87" s="64"/>
      <c r="K87" s="64"/>
      <c r="L87" s="64"/>
      <c r="M87" s="64"/>
      <c r="N87" s="64"/>
      <c r="O87" s="64"/>
      <c r="P87" s="64"/>
      <c r="Q87" s="64"/>
      <c r="R87" s="64"/>
      <c r="S87" s="64"/>
      <c r="T87" s="64"/>
      <c r="U87" s="64"/>
      <c r="V87" s="64"/>
      <c r="W87" s="64"/>
      <c r="X87" s="64"/>
      <c r="Y87" s="64"/>
      <c r="Z87" s="64"/>
    </row>
    <row r="88" spans="1:26" ht="12.75" customHeight="1">
      <c r="A88" s="80" t="s">
        <v>824</v>
      </c>
      <c r="B88" s="80" t="s">
        <v>825</v>
      </c>
      <c r="C88" s="81" t="s">
        <v>871</v>
      </c>
      <c r="D88" s="82" t="s">
        <v>772</v>
      </c>
      <c r="E88" s="380">
        <v>938.18259999999998</v>
      </c>
      <c r="F88" s="83" t="s">
        <v>827</v>
      </c>
      <c r="G88" s="64"/>
      <c r="H88" s="64"/>
      <c r="I88" s="64"/>
      <c r="J88" s="64"/>
      <c r="K88" s="64"/>
      <c r="L88" s="64"/>
      <c r="M88" s="64"/>
      <c r="N88" s="64"/>
      <c r="O88" s="64"/>
      <c r="P88" s="64"/>
      <c r="Q88" s="64"/>
      <c r="R88" s="64"/>
      <c r="S88" s="64"/>
      <c r="T88" s="64"/>
      <c r="U88" s="64"/>
      <c r="V88" s="64"/>
      <c r="W88" s="64"/>
      <c r="X88" s="64"/>
      <c r="Y88" s="64"/>
      <c r="Z88" s="64"/>
    </row>
    <row r="89" spans="1:26" ht="12.75" customHeight="1">
      <c r="A89" s="80" t="s">
        <v>824</v>
      </c>
      <c r="B89" s="80" t="s">
        <v>825</v>
      </c>
      <c r="C89" s="81" t="s">
        <v>872</v>
      </c>
      <c r="D89" s="82" t="s">
        <v>772</v>
      </c>
      <c r="E89" s="380">
        <v>3519.94</v>
      </c>
      <c r="F89" s="83" t="s">
        <v>827</v>
      </c>
      <c r="G89" s="64"/>
      <c r="H89" s="64"/>
      <c r="I89" s="64"/>
      <c r="J89" s="64"/>
      <c r="K89" s="64"/>
      <c r="L89" s="64"/>
      <c r="M89" s="64"/>
      <c r="N89" s="64"/>
      <c r="O89" s="64"/>
      <c r="P89" s="64"/>
      <c r="Q89" s="64"/>
      <c r="R89" s="64"/>
      <c r="S89" s="64"/>
      <c r="T89" s="64"/>
      <c r="U89" s="64"/>
      <c r="V89" s="64"/>
      <c r="W89" s="64"/>
      <c r="X89" s="64"/>
      <c r="Y89" s="64"/>
      <c r="Z89" s="64"/>
    </row>
    <row r="90" spans="1:26" ht="19.5" customHeight="1">
      <c r="A90" s="80" t="s">
        <v>824</v>
      </c>
      <c r="B90" s="80" t="s">
        <v>825</v>
      </c>
      <c r="C90" s="81" t="s">
        <v>873</v>
      </c>
      <c r="D90" s="82" t="s">
        <v>772</v>
      </c>
      <c r="E90" s="380">
        <v>9</v>
      </c>
      <c r="F90" s="83" t="s">
        <v>827</v>
      </c>
      <c r="G90" s="64"/>
      <c r="H90" s="64"/>
      <c r="I90" s="64"/>
      <c r="J90" s="64"/>
      <c r="K90" s="64"/>
      <c r="L90" s="64"/>
      <c r="M90" s="64"/>
      <c r="N90" s="64"/>
      <c r="O90" s="64"/>
      <c r="P90" s="64"/>
      <c r="Q90" s="64"/>
      <c r="R90" s="64"/>
      <c r="S90" s="64"/>
      <c r="T90" s="64"/>
      <c r="U90" s="64"/>
      <c r="V90" s="64"/>
      <c r="W90" s="64"/>
      <c r="X90" s="64"/>
      <c r="Y90" s="64"/>
      <c r="Z90" s="64"/>
    </row>
    <row r="91" spans="1:26" ht="19.5" customHeight="1">
      <c r="A91" s="80" t="s">
        <v>824</v>
      </c>
      <c r="B91" s="80" t="s">
        <v>825</v>
      </c>
      <c r="C91" s="81" t="s">
        <v>874</v>
      </c>
      <c r="D91" s="82" t="s">
        <v>772</v>
      </c>
      <c r="E91" s="380">
        <v>63229.120000000003</v>
      </c>
      <c r="F91" s="83" t="s">
        <v>827</v>
      </c>
      <c r="G91" s="64"/>
      <c r="H91" s="64"/>
      <c r="I91" s="64"/>
      <c r="J91" s="64"/>
      <c r="K91" s="64"/>
      <c r="L91" s="64"/>
      <c r="M91" s="64"/>
      <c r="N91" s="64"/>
      <c r="O91" s="64"/>
      <c r="P91" s="64"/>
      <c r="Q91" s="64"/>
      <c r="R91" s="64"/>
      <c r="S91" s="64"/>
      <c r="T91" s="64"/>
      <c r="U91" s="64"/>
      <c r="V91" s="64"/>
      <c r="W91" s="64"/>
      <c r="X91" s="64"/>
      <c r="Y91" s="64"/>
      <c r="Z91" s="64"/>
    </row>
    <row r="92" spans="1:26" ht="24.75" customHeight="1">
      <c r="A92" s="80" t="s">
        <v>824</v>
      </c>
      <c r="B92" s="80" t="s">
        <v>825</v>
      </c>
      <c r="C92" s="81" t="s">
        <v>875</v>
      </c>
      <c r="D92" s="82" t="s">
        <v>772</v>
      </c>
      <c r="E92" s="380">
        <v>475540</v>
      </c>
      <c r="F92" s="83" t="s">
        <v>827</v>
      </c>
      <c r="G92" s="64"/>
      <c r="H92" s="64"/>
      <c r="I92" s="64"/>
      <c r="J92" s="64"/>
      <c r="K92" s="64"/>
      <c r="L92" s="64"/>
      <c r="M92" s="64"/>
      <c r="N92" s="64"/>
      <c r="O92" s="64"/>
      <c r="P92" s="64"/>
      <c r="Q92" s="64"/>
      <c r="R92" s="64"/>
      <c r="S92" s="64"/>
      <c r="T92" s="64"/>
      <c r="U92" s="64"/>
      <c r="V92" s="64"/>
      <c r="W92" s="64"/>
      <c r="X92" s="64"/>
      <c r="Y92" s="64"/>
      <c r="Z92" s="64"/>
    </row>
    <row r="93" spans="1:26" ht="12.75" customHeight="1">
      <c r="A93" s="80" t="s">
        <v>824</v>
      </c>
      <c r="B93" s="80" t="s">
        <v>825</v>
      </c>
      <c r="C93" s="81" t="s">
        <v>876</v>
      </c>
      <c r="D93" s="82" t="s">
        <v>772</v>
      </c>
      <c r="E93" s="380">
        <v>490481.16</v>
      </c>
      <c r="F93" s="83" t="s">
        <v>827</v>
      </c>
      <c r="G93" s="64"/>
      <c r="H93" s="64"/>
      <c r="I93" s="64"/>
      <c r="J93" s="64"/>
      <c r="K93" s="64"/>
      <c r="L93" s="64"/>
      <c r="M93" s="64"/>
      <c r="N93" s="64"/>
      <c r="O93" s="64"/>
      <c r="P93" s="64"/>
      <c r="Q93" s="64"/>
      <c r="R93" s="64"/>
      <c r="S93" s="64"/>
      <c r="T93" s="64"/>
      <c r="U93" s="64"/>
      <c r="V93" s="64"/>
      <c r="W93" s="64"/>
      <c r="X93" s="64"/>
      <c r="Y93" s="64"/>
      <c r="Z93" s="64"/>
    </row>
    <row r="94" spans="1:26" ht="12.75" customHeight="1">
      <c r="A94" s="80" t="s">
        <v>824</v>
      </c>
      <c r="B94" s="80" t="s">
        <v>825</v>
      </c>
      <c r="C94" s="81" t="s">
        <v>877</v>
      </c>
      <c r="D94" s="82" t="s">
        <v>772</v>
      </c>
      <c r="E94" s="380">
        <v>74340</v>
      </c>
      <c r="F94" s="83" t="s">
        <v>827</v>
      </c>
      <c r="G94" s="64"/>
      <c r="H94" s="64"/>
      <c r="I94" s="64"/>
      <c r="J94" s="64"/>
      <c r="K94" s="64"/>
      <c r="L94" s="64"/>
      <c r="M94" s="64"/>
      <c r="N94" s="64"/>
      <c r="O94" s="64"/>
      <c r="P94" s="64"/>
      <c r="Q94" s="64"/>
      <c r="R94" s="64"/>
      <c r="S94" s="64"/>
      <c r="T94" s="64"/>
      <c r="U94" s="64"/>
      <c r="V94" s="64"/>
      <c r="W94" s="64"/>
      <c r="X94" s="64"/>
      <c r="Y94" s="64"/>
      <c r="Z94" s="64"/>
    </row>
    <row r="95" spans="1:26" ht="15" customHeight="1">
      <c r="A95" s="80" t="s">
        <v>824</v>
      </c>
      <c r="B95" s="80" t="s">
        <v>825</v>
      </c>
      <c r="C95" s="81" t="s">
        <v>878</v>
      </c>
      <c r="D95" s="82" t="s">
        <v>772</v>
      </c>
      <c r="E95" s="380">
        <v>40101.792600000001</v>
      </c>
      <c r="F95" s="83" t="s">
        <v>827</v>
      </c>
      <c r="G95" s="64"/>
      <c r="H95" s="64"/>
      <c r="I95" s="64"/>
      <c r="J95" s="64"/>
      <c r="K95" s="64"/>
      <c r="L95" s="64"/>
      <c r="M95" s="64"/>
      <c r="N95" s="64"/>
      <c r="O95" s="64"/>
      <c r="P95" s="64"/>
      <c r="Q95" s="64"/>
      <c r="R95" s="64"/>
      <c r="S95" s="64"/>
      <c r="T95" s="64"/>
      <c r="U95" s="64"/>
      <c r="V95" s="64"/>
      <c r="W95" s="64"/>
      <c r="X95" s="64"/>
      <c r="Y95" s="64"/>
      <c r="Z95" s="64"/>
    </row>
    <row r="96" spans="1:26" ht="13.5" customHeight="1">
      <c r="A96" s="80" t="s">
        <v>824</v>
      </c>
      <c r="B96" s="80" t="s">
        <v>825</v>
      </c>
      <c r="C96" s="81" t="s">
        <v>879</v>
      </c>
      <c r="D96" s="82" t="s">
        <v>772</v>
      </c>
      <c r="E96" s="380">
        <v>386697.033</v>
      </c>
      <c r="F96" s="83" t="s">
        <v>827</v>
      </c>
      <c r="G96" s="64"/>
      <c r="H96" s="64"/>
      <c r="I96" s="64"/>
      <c r="J96" s="64"/>
      <c r="K96" s="64"/>
      <c r="L96" s="64"/>
      <c r="M96" s="64"/>
      <c r="N96" s="64"/>
      <c r="O96" s="64"/>
      <c r="P96" s="64"/>
      <c r="Q96" s="64"/>
      <c r="R96" s="64"/>
      <c r="S96" s="64"/>
      <c r="T96" s="64"/>
      <c r="U96" s="64"/>
      <c r="V96" s="64"/>
      <c r="W96" s="64"/>
      <c r="X96" s="64"/>
      <c r="Y96" s="64"/>
      <c r="Z96" s="64"/>
    </row>
    <row r="97" spans="1:26" ht="12.75" customHeight="1">
      <c r="A97" s="80" t="s">
        <v>824</v>
      </c>
      <c r="B97" s="80" t="s">
        <v>825</v>
      </c>
      <c r="C97" s="81" t="s">
        <v>880</v>
      </c>
      <c r="D97" s="82" t="s">
        <v>772</v>
      </c>
      <c r="E97" s="380">
        <v>142177.25599999999</v>
      </c>
      <c r="F97" s="83" t="s">
        <v>827</v>
      </c>
      <c r="G97" s="64"/>
      <c r="H97" s="64"/>
      <c r="I97" s="64"/>
      <c r="J97" s="64"/>
      <c r="K97" s="64"/>
      <c r="L97" s="64"/>
      <c r="M97" s="64"/>
      <c r="N97" s="64"/>
      <c r="O97" s="64"/>
      <c r="P97" s="64"/>
      <c r="Q97" s="64"/>
      <c r="R97" s="64"/>
      <c r="S97" s="64"/>
      <c r="T97" s="64"/>
      <c r="U97" s="64"/>
      <c r="V97" s="64"/>
      <c r="W97" s="64"/>
      <c r="X97" s="64"/>
      <c r="Y97" s="64"/>
      <c r="Z97" s="64"/>
    </row>
    <row r="98" spans="1:26" ht="12.75" customHeight="1">
      <c r="A98" s="80" t="s">
        <v>824</v>
      </c>
      <c r="B98" s="80" t="s">
        <v>825</v>
      </c>
      <c r="C98" s="81" t="s">
        <v>881</v>
      </c>
      <c r="D98" s="82" t="s">
        <v>772</v>
      </c>
      <c r="E98" s="380">
        <v>26868.6</v>
      </c>
      <c r="F98" s="83" t="s">
        <v>827</v>
      </c>
      <c r="G98" s="64"/>
      <c r="H98" s="64"/>
      <c r="I98" s="64"/>
      <c r="J98" s="64"/>
      <c r="K98" s="64"/>
      <c r="L98" s="64"/>
      <c r="M98" s="64"/>
      <c r="N98" s="64"/>
      <c r="O98" s="64"/>
      <c r="P98" s="64"/>
      <c r="Q98" s="64"/>
      <c r="R98" s="64"/>
      <c r="S98" s="64"/>
      <c r="T98" s="64"/>
      <c r="U98" s="64"/>
      <c r="V98" s="64"/>
      <c r="W98" s="64"/>
      <c r="X98" s="64"/>
      <c r="Y98" s="64"/>
      <c r="Z98" s="64"/>
    </row>
    <row r="99" spans="1:26" ht="12.75" customHeight="1">
      <c r="A99" s="80" t="s">
        <v>824</v>
      </c>
      <c r="B99" s="80" t="s">
        <v>825</v>
      </c>
      <c r="C99" s="81" t="s">
        <v>882</v>
      </c>
      <c r="D99" s="82" t="s">
        <v>772</v>
      </c>
      <c r="E99" s="380">
        <v>1897493.1</v>
      </c>
      <c r="F99" s="83" t="s">
        <v>827</v>
      </c>
      <c r="G99" s="64"/>
      <c r="H99" s="64"/>
      <c r="I99" s="64"/>
      <c r="J99" s="64"/>
      <c r="K99" s="64"/>
      <c r="L99" s="64"/>
      <c r="M99" s="64"/>
      <c r="N99" s="64"/>
      <c r="O99" s="64"/>
      <c r="P99" s="64"/>
      <c r="Q99" s="64"/>
      <c r="R99" s="64"/>
      <c r="S99" s="64"/>
      <c r="T99" s="64"/>
      <c r="U99" s="64"/>
      <c r="V99" s="64"/>
      <c r="W99" s="64"/>
      <c r="X99" s="64"/>
      <c r="Y99" s="64"/>
      <c r="Z99" s="64"/>
    </row>
    <row r="100" spans="1:26" ht="12.75" customHeight="1">
      <c r="A100" s="80" t="s">
        <v>824</v>
      </c>
      <c r="B100" s="80" t="s">
        <v>825</v>
      </c>
      <c r="C100" s="81" t="s">
        <v>883</v>
      </c>
      <c r="D100" s="82" t="s">
        <v>772</v>
      </c>
      <c r="E100" s="380">
        <v>232041.1</v>
      </c>
      <c r="F100" s="83" t="s">
        <v>827</v>
      </c>
      <c r="G100" s="64"/>
      <c r="H100" s="64"/>
      <c r="I100" s="64"/>
      <c r="J100" s="64"/>
      <c r="K100" s="64"/>
      <c r="L100" s="64"/>
      <c r="M100" s="64"/>
      <c r="N100" s="64"/>
      <c r="O100" s="64"/>
      <c r="P100" s="64"/>
      <c r="Q100" s="64"/>
      <c r="R100" s="64"/>
      <c r="S100" s="64"/>
      <c r="T100" s="64"/>
      <c r="U100" s="64"/>
      <c r="V100" s="64"/>
      <c r="W100" s="64"/>
      <c r="X100" s="64"/>
      <c r="Y100" s="64"/>
      <c r="Z100" s="64"/>
    </row>
    <row r="101" spans="1:26" ht="12.75" customHeight="1">
      <c r="A101" s="80" t="s">
        <v>824</v>
      </c>
      <c r="B101" s="80" t="s">
        <v>825</v>
      </c>
      <c r="C101" s="81" t="s">
        <v>884</v>
      </c>
      <c r="D101" s="82" t="s">
        <v>772</v>
      </c>
      <c r="E101" s="380">
        <v>34703.800000000003</v>
      </c>
      <c r="F101" s="83" t="s">
        <v>827</v>
      </c>
      <c r="G101" s="64"/>
      <c r="H101" s="64"/>
      <c r="I101" s="64"/>
      <c r="J101" s="64"/>
      <c r="K101" s="64"/>
      <c r="L101" s="64"/>
      <c r="M101" s="64"/>
      <c r="N101" s="64"/>
      <c r="O101" s="64"/>
      <c r="P101" s="64"/>
      <c r="Q101" s="64"/>
      <c r="R101" s="64"/>
      <c r="S101" s="64"/>
      <c r="T101" s="64"/>
      <c r="U101" s="64"/>
      <c r="V101" s="64"/>
      <c r="W101" s="64"/>
      <c r="X101" s="64"/>
      <c r="Y101" s="64"/>
      <c r="Z101" s="64"/>
    </row>
    <row r="102" spans="1:26" ht="12.75" customHeight="1">
      <c r="A102" s="80" t="s">
        <v>824</v>
      </c>
      <c r="B102" s="80" t="s">
        <v>825</v>
      </c>
      <c r="C102" s="81" t="s">
        <v>885</v>
      </c>
      <c r="D102" s="82" t="s">
        <v>772</v>
      </c>
      <c r="E102" s="380">
        <v>8903.1</v>
      </c>
      <c r="F102" s="83" t="s">
        <v>827</v>
      </c>
      <c r="G102" s="64"/>
      <c r="H102" s="64"/>
      <c r="I102" s="64"/>
      <c r="J102" s="64"/>
      <c r="K102" s="64"/>
      <c r="L102" s="64"/>
      <c r="M102" s="64"/>
      <c r="N102" s="64"/>
      <c r="O102" s="64"/>
      <c r="P102" s="64"/>
      <c r="Q102" s="64"/>
      <c r="R102" s="64"/>
      <c r="S102" s="64"/>
      <c r="T102" s="64"/>
      <c r="U102" s="64"/>
      <c r="V102" s="64"/>
      <c r="W102" s="64"/>
      <c r="X102" s="64"/>
      <c r="Y102" s="64"/>
      <c r="Z102" s="64"/>
    </row>
    <row r="103" spans="1:26" ht="15.75" customHeight="1">
      <c r="A103" s="80" t="s">
        <v>824</v>
      </c>
      <c r="B103" s="80" t="s">
        <v>825</v>
      </c>
      <c r="C103" s="81" t="s">
        <v>886</v>
      </c>
      <c r="D103" s="82" t="s">
        <v>772</v>
      </c>
      <c r="E103" s="380">
        <v>130316.25</v>
      </c>
      <c r="F103" s="81" t="s">
        <v>827</v>
      </c>
      <c r="G103" s="64"/>
      <c r="H103" s="64"/>
      <c r="I103" s="64"/>
      <c r="J103" s="64"/>
      <c r="K103" s="64"/>
      <c r="L103" s="64"/>
      <c r="M103" s="64"/>
      <c r="N103" s="64"/>
      <c r="O103" s="64"/>
      <c r="P103" s="64"/>
      <c r="Q103" s="64"/>
      <c r="R103" s="64"/>
      <c r="S103" s="64"/>
      <c r="T103" s="64"/>
      <c r="U103" s="64"/>
      <c r="V103" s="64"/>
      <c r="W103" s="64"/>
      <c r="X103" s="64"/>
      <c r="Y103" s="64"/>
      <c r="Z103" s="64"/>
    </row>
    <row r="104" spans="1:26" ht="12.75" customHeight="1">
      <c r="A104" s="80" t="s">
        <v>824</v>
      </c>
      <c r="B104" s="80" t="s">
        <v>825</v>
      </c>
      <c r="C104" s="81" t="s">
        <v>887</v>
      </c>
      <c r="D104" s="82" t="s">
        <v>772</v>
      </c>
      <c r="E104" s="380">
        <v>22139.75</v>
      </c>
      <c r="F104" s="83" t="s">
        <v>827</v>
      </c>
      <c r="G104" s="64"/>
      <c r="H104" s="64"/>
      <c r="I104" s="64"/>
      <c r="J104" s="64"/>
      <c r="K104" s="64"/>
      <c r="L104" s="64"/>
      <c r="M104" s="64"/>
      <c r="N104" s="64"/>
      <c r="O104" s="64"/>
      <c r="P104" s="64"/>
      <c r="Q104" s="64"/>
      <c r="R104" s="64"/>
      <c r="S104" s="64"/>
      <c r="T104" s="64"/>
      <c r="U104" s="64"/>
      <c r="V104" s="64"/>
      <c r="W104" s="64"/>
      <c r="X104" s="64"/>
      <c r="Y104" s="64"/>
      <c r="Z104" s="64"/>
    </row>
    <row r="105" spans="1:26" ht="12.75" customHeight="1">
      <c r="A105" s="80" t="s">
        <v>824</v>
      </c>
      <c r="B105" s="80" t="s">
        <v>825</v>
      </c>
      <c r="C105" s="81" t="s">
        <v>888</v>
      </c>
      <c r="D105" s="82" t="s">
        <v>772</v>
      </c>
      <c r="E105" s="380">
        <v>62932.232000000004</v>
      </c>
      <c r="F105" s="83" t="s">
        <v>827</v>
      </c>
      <c r="G105" s="64"/>
      <c r="H105" s="64"/>
      <c r="I105" s="64"/>
      <c r="J105" s="64"/>
      <c r="K105" s="64"/>
      <c r="L105" s="64"/>
      <c r="M105" s="64"/>
      <c r="N105" s="64"/>
      <c r="O105" s="64"/>
      <c r="P105" s="64"/>
      <c r="Q105" s="64"/>
      <c r="R105" s="64"/>
      <c r="S105" s="64"/>
      <c r="T105" s="64"/>
      <c r="U105" s="64"/>
      <c r="V105" s="64"/>
      <c r="W105" s="64"/>
      <c r="X105" s="64"/>
      <c r="Y105" s="64"/>
      <c r="Z105" s="64"/>
    </row>
    <row r="106" spans="1:26" ht="12.75" customHeight="1">
      <c r="A106" s="80" t="s">
        <v>824</v>
      </c>
      <c r="B106" s="80" t="s">
        <v>825</v>
      </c>
      <c r="C106" s="81" t="s">
        <v>889</v>
      </c>
      <c r="D106" s="82" t="s">
        <v>772</v>
      </c>
      <c r="E106" s="380">
        <v>62932.232199999999</v>
      </c>
      <c r="F106" s="83" t="s">
        <v>827</v>
      </c>
      <c r="G106" s="64"/>
      <c r="H106" s="64"/>
      <c r="I106" s="64"/>
      <c r="J106" s="64"/>
      <c r="K106" s="64"/>
      <c r="L106" s="64"/>
      <c r="M106" s="64"/>
      <c r="N106" s="64"/>
      <c r="O106" s="64"/>
      <c r="P106" s="64"/>
      <c r="Q106" s="64"/>
      <c r="R106" s="64"/>
      <c r="S106" s="64"/>
      <c r="T106" s="64"/>
      <c r="U106" s="64"/>
      <c r="V106" s="64"/>
      <c r="W106" s="64"/>
      <c r="X106" s="64"/>
      <c r="Y106" s="64"/>
      <c r="Z106" s="64"/>
    </row>
    <row r="107" spans="1:26" ht="12.75" customHeight="1">
      <c r="A107" s="80" t="s">
        <v>824</v>
      </c>
      <c r="B107" s="80" t="s">
        <v>825</v>
      </c>
      <c r="C107" s="81" t="s">
        <v>890</v>
      </c>
      <c r="D107" s="82" t="s">
        <v>772</v>
      </c>
      <c r="E107" s="380">
        <v>57230</v>
      </c>
      <c r="F107" s="83" t="s">
        <v>827</v>
      </c>
      <c r="G107" s="64"/>
      <c r="H107" s="64"/>
      <c r="I107" s="64"/>
      <c r="J107" s="64"/>
      <c r="K107" s="64"/>
      <c r="L107" s="64"/>
      <c r="M107" s="64"/>
      <c r="N107" s="64"/>
      <c r="O107" s="64"/>
      <c r="P107" s="64"/>
      <c r="Q107" s="64"/>
      <c r="R107" s="64"/>
      <c r="S107" s="64"/>
      <c r="T107" s="64"/>
      <c r="U107" s="64"/>
      <c r="V107" s="64"/>
      <c r="W107" s="64"/>
      <c r="X107" s="64"/>
      <c r="Y107" s="64"/>
      <c r="Z107" s="64"/>
    </row>
    <row r="108" spans="1:26" ht="12.75" customHeight="1">
      <c r="A108" s="80" t="s">
        <v>824</v>
      </c>
      <c r="B108" s="80" t="s">
        <v>825</v>
      </c>
      <c r="C108" s="81" t="s">
        <v>891</v>
      </c>
      <c r="D108" s="82" t="s">
        <v>772</v>
      </c>
      <c r="E108" s="380">
        <v>2549.9917</v>
      </c>
      <c r="F108" s="83" t="s">
        <v>827</v>
      </c>
      <c r="G108" s="64"/>
      <c r="H108" s="64"/>
      <c r="I108" s="64"/>
      <c r="J108" s="64"/>
      <c r="K108" s="64"/>
      <c r="L108" s="64"/>
      <c r="M108" s="64"/>
      <c r="N108" s="64"/>
      <c r="O108" s="64"/>
      <c r="P108" s="64"/>
      <c r="Q108" s="64"/>
      <c r="R108" s="64"/>
      <c r="S108" s="64"/>
      <c r="T108" s="64"/>
      <c r="U108" s="64"/>
      <c r="V108" s="64"/>
      <c r="W108" s="64"/>
      <c r="X108" s="64"/>
      <c r="Y108" s="64"/>
      <c r="Z108" s="64"/>
    </row>
    <row r="109" spans="1:26" ht="12.75" customHeight="1">
      <c r="A109" s="80" t="s">
        <v>824</v>
      </c>
      <c r="B109" s="80" t="s">
        <v>825</v>
      </c>
      <c r="C109" s="81" t="s">
        <v>892</v>
      </c>
      <c r="D109" s="82" t="s">
        <v>772</v>
      </c>
      <c r="E109" s="380">
        <v>13999.992</v>
      </c>
      <c r="F109" s="83" t="s">
        <v>827</v>
      </c>
      <c r="G109" s="64"/>
      <c r="H109" s="64"/>
      <c r="I109" s="64"/>
      <c r="J109" s="64"/>
      <c r="K109" s="64"/>
      <c r="L109" s="64"/>
      <c r="M109" s="64"/>
      <c r="N109" s="64"/>
      <c r="O109" s="64"/>
      <c r="P109" s="64"/>
      <c r="Q109" s="64"/>
      <c r="R109" s="64"/>
      <c r="S109" s="64"/>
      <c r="T109" s="64"/>
      <c r="U109" s="64"/>
      <c r="V109" s="64"/>
      <c r="W109" s="64"/>
      <c r="X109" s="64"/>
      <c r="Y109" s="64"/>
      <c r="Z109" s="64"/>
    </row>
    <row r="110" spans="1:26" ht="12.75" customHeight="1">
      <c r="A110" s="80" t="s">
        <v>824</v>
      </c>
      <c r="B110" s="80" t="s">
        <v>825</v>
      </c>
      <c r="C110" s="81" t="s">
        <v>893</v>
      </c>
      <c r="D110" s="82" t="s">
        <v>772</v>
      </c>
      <c r="E110" s="380">
        <v>19383.86</v>
      </c>
      <c r="F110" s="83" t="s">
        <v>827</v>
      </c>
      <c r="G110" s="64"/>
      <c r="H110" s="64"/>
      <c r="I110" s="64"/>
      <c r="J110" s="64"/>
      <c r="K110" s="64"/>
      <c r="L110" s="64"/>
      <c r="M110" s="64"/>
      <c r="N110" s="64"/>
      <c r="O110" s="64"/>
      <c r="P110" s="64"/>
      <c r="Q110" s="64"/>
      <c r="R110" s="64"/>
      <c r="S110" s="64"/>
      <c r="T110" s="64"/>
      <c r="U110" s="64"/>
      <c r="V110" s="64"/>
      <c r="W110" s="64"/>
      <c r="X110" s="64"/>
      <c r="Y110" s="64"/>
      <c r="Z110" s="64"/>
    </row>
    <row r="111" spans="1:26" ht="12.75" customHeight="1">
      <c r="A111" s="80" t="s">
        <v>824</v>
      </c>
      <c r="B111" s="80" t="s">
        <v>825</v>
      </c>
      <c r="C111" s="81" t="s">
        <v>894</v>
      </c>
      <c r="D111" s="82" t="s">
        <v>772</v>
      </c>
      <c r="E111" s="380">
        <v>250971.84</v>
      </c>
      <c r="F111" s="83" t="s">
        <v>827</v>
      </c>
      <c r="G111" s="64"/>
      <c r="H111" s="64"/>
      <c r="I111" s="64"/>
      <c r="J111" s="64"/>
      <c r="K111" s="64"/>
      <c r="L111" s="64"/>
      <c r="M111" s="64"/>
      <c r="N111" s="64"/>
      <c r="O111" s="64"/>
      <c r="P111" s="64"/>
      <c r="Q111" s="64"/>
      <c r="R111" s="64"/>
      <c r="S111" s="64"/>
      <c r="T111" s="64"/>
      <c r="U111" s="64"/>
      <c r="V111" s="64"/>
      <c r="W111" s="64"/>
      <c r="X111" s="64"/>
      <c r="Y111" s="64"/>
      <c r="Z111" s="64"/>
    </row>
    <row r="112" spans="1:26" ht="12.75" customHeight="1">
      <c r="A112" s="80" t="s">
        <v>824</v>
      </c>
      <c r="B112" s="80" t="s">
        <v>825</v>
      </c>
      <c r="C112" s="81" t="s">
        <v>895</v>
      </c>
      <c r="D112" s="82" t="s">
        <v>772</v>
      </c>
      <c r="E112" s="380">
        <v>257712</v>
      </c>
      <c r="F112" s="83" t="s">
        <v>827</v>
      </c>
      <c r="G112" s="64"/>
      <c r="H112" s="64"/>
      <c r="I112" s="64"/>
      <c r="J112" s="64"/>
      <c r="K112" s="64"/>
      <c r="L112" s="64"/>
      <c r="M112" s="64"/>
      <c r="N112" s="64"/>
      <c r="O112" s="64"/>
      <c r="P112" s="64"/>
      <c r="Q112" s="64"/>
      <c r="R112" s="64"/>
      <c r="S112" s="64"/>
      <c r="T112" s="64"/>
      <c r="U112" s="64"/>
      <c r="V112" s="64"/>
      <c r="W112" s="64"/>
      <c r="X112" s="64"/>
      <c r="Y112" s="64"/>
      <c r="Z112" s="64"/>
    </row>
    <row r="113" spans="1:26" ht="12.75" customHeight="1">
      <c r="A113" s="80" t="s">
        <v>824</v>
      </c>
      <c r="B113" s="80" t="s">
        <v>825</v>
      </c>
      <c r="C113" s="81" t="s">
        <v>896</v>
      </c>
      <c r="D113" s="82" t="s">
        <v>772</v>
      </c>
      <c r="E113" s="380">
        <v>3613.16</v>
      </c>
      <c r="F113" s="83" t="s">
        <v>827</v>
      </c>
      <c r="G113" s="64"/>
      <c r="H113" s="64"/>
      <c r="I113" s="64"/>
      <c r="J113" s="64"/>
      <c r="K113" s="64"/>
      <c r="L113" s="64"/>
      <c r="M113" s="64"/>
      <c r="N113" s="64"/>
      <c r="O113" s="64"/>
      <c r="P113" s="64"/>
      <c r="Q113" s="64"/>
      <c r="R113" s="64"/>
      <c r="S113" s="64"/>
      <c r="T113" s="64"/>
      <c r="U113" s="64"/>
      <c r="V113" s="64"/>
      <c r="W113" s="64"/>
      <c r="X113" s="64"/>
      <c r="Y113" s="64"/>
      <c r="Z113" s="64"/>
    </row>
    <row r="114" spans="1:26" ht="12.75" customHeight="1">
      <c r="A114" s="80" t="s">
        <v>824</v>
      </c>
      <c r="B114" s="80" t="s">
        <v>825</v>
      </c>
      <c r="C114" s="81" t="s">
        <v>897</v>
      </c>
      <c r="D114" s="82" t="s">
        <v>772</v>
      </c>
      <c r="E114" s="380">
        <v>34202.300000000003</v>
      </c>
      <c r="F114" s="83" t="s">
        <v>827</v>
      </c>
      <c r="G114" s="64"/>
      <c r="H114" s="64"/>
      <c r="I114" s="64"/>
      <c r="J114" s="64"/>
      <c r="K114" s="64"/>
      <c r="L114" s="64"/>
      <c r="M114" s="64"/>
      <c r="N114" s="64"/>
      <c r="O114" s="64"/>
      <c r="P114" s="64"/>
      <c r="Q114" s="64"/>
      <c r="R114" s="64"/>
      <c r="S114" s="64"/>
      <c r="T114" s="64"/>
      <c r="U114" s="64"/>
      <c r="V114" s="64"/>
      <c r="W114" s="64"/>
      <c r="X114" s="64"/>
      <c r="Y114" s="64"/>
      <c r="Z114" s="64"/>
    </row>
    <row r="115" spans="1:26" ht="12.75" customHeight="1">
      <c r="A115" s="80" t="s">
        <v>824</v>
      </c>
      <c r="B115" s="80" t="s">
        <v>825</v>
      </c>
      <c r="C115" s="81" t="s">
        <v>898</v>
      </c>
      <c r="D115" s="82" t="s">
        <v>772</v>
      </c>
      <c r="E115" s="380">
        <v>30336.03</v>
      </c>
      <c r="F115" s="83" t="s">
        <v>827</v>
      </c>
      <c r="G115" s="64"/>
      <c r="H115" s="64"/>
      <c r="I115" s="64"/>
      <c r="J115" s="64"/>
      <c r="K115" s="64"/>
      <c r="L115" s="64"/>
      <c r="M115" s="64"/>
      <c r="N115" s="64"/>
      <c r="O115" s="64"/>
      <c r="P115" s="64"/>
      <c r="Q115" s="64"/>
      <c r="R115" s="64"/>
      <c r="S115" s="64"/>
      <c r="T115" s="64"/>
      <c r="U115" s="64"/>
      <c r="V115" s="64"/>
      <c r="W115" s="64"/>
      <c r="X115" s="64"/>
      <c r="Y115" s="64"/>
      <c r="Z115" s="64"/>
    </row>
    <row r="116" spans="1:26" ht="12.75" customHeight="1">
      <c r="A116" s="80" t="s">
        <v>824</v>
      </c>
      <c r="B116" s="80" t="s">
        <v>825</v>
      </c>
      <c r="C116" s="81" t="s">
        <v>899</v>
      </c>
      <c r="D116" s="82" t="s">
        <v>772</v>
      </c>
      <c r="E116" s="380">
        <v>1250.8</v>
      </c>
      <c r="F116" s="83" t="s">
        <v>827</v>
      </c>
      <c r="G116" s="64"/>
      <c r="H116" s="64"/>
      <c r="I116" s="64"/>
      <c r="J116" s="64"/>
      <c r="K116" s="64"/>
      <c r="L116" s="64"/>
      <c r="M116" s="64"/>
      <c r="N116" s="64"/>
      <c r="O116" s="64"/>
      <c r="P116" s="64"/>
      <c r="Q116" s="64"/>
      <c r="R116" s="64"/>
      <c r="S116" s="64"/>
      <c r="T116" s="64"/>
      <c r="U116" s="64"/>
      <c r="V116" s="64"/>
      <c r="W116" s="64"/>
      <c r="X116" s="64"/>
      <c r="Y116" s="64"/>
      <c r="Z116" s="64"/>
    </row>
    <row r="117" spans="1:26" ht="12.75" customHeight="1">
      <c r="A117" s="80" t="s">
        <v>824</v>
      </c>
      <c r="B117" s="80" t="s">
        <v>825</v>
      </c>
      <c r="C117" s="81" t="s">
        <v>900</v>
      </c>
      <c r="D117" s="82" t="s">
        <v>772</v>
      </c>
      <c r="E117" s="380">
        <v>1250.8</v>
      </c>
      <c r="F117" s="83" t="s">
        <v>827</v>
      </c>
      <c r="G117" s="64"/>
      <c r="H117" s="64"/>
      <c r="I117" s="64"/>
      <c r="J117" s="64"/>
      <c r="K117" s="64"/>
      <c r="L117" s="64"/>
      <c r="M117" s="64"/>
      <c r="N117" s="64"/>
      <c r="O117" s="64"/>
      <c r="P117" s="64"/>
      <c r="Q117" s="64"/>
      <c r="R117" s="64"/>
      <c r="S117" s="64"/>
      <c r="T117" s="64"/>
      <c r="U117" s="64"/>
      <c r="V117" s="64"/>
      <c r="W117" s="64"/>
      <c r="X117" s="64"/>
      <c r="Y117" s="64"/>
      <c r="Z117" s="64"/>
    </row>
    <row r="118" spans="1:26" ht="12.75" customHeight="1">
      <c r="A118" s="80" t="s">
        <v>824</v>
      </c>
      <c r="B118" s="80" t="s">
        <v>825</v>
      </c>
      <c r="C118" s="81" t="s">
        <v>901</v>
      </c>
      <c r="D118" s="82" t="s">
        <v>772</v>
      </c>
      <c r="E118" s="380">
        <v>1250.8</v>
      </c>
      <c r="F118" s="83" t="s">
        <v>827</v>
      </c>
      <c r="G118" s="64"/>
      <c r="H118" s="64"/>
      <c r="I118" s="64"/>
      <c r="J118" s="64"/>
      <c r="K118" s="64"/>
      <c r="L118" s="64"/>
      <c r="M118" s="64"/>
      <c r="N118" s="64"/>
      <c r="O118" s="64"/>
      <c r="P118" s="64"/>
      <c r="Q118" s="64"/>
      <c r="R118" s="64"/>
      <c r="S118" s="64"/>
      <c r="T118" s="64"/>
      <c r="U118" s="64"/>
      <c r="V118" s="64"/>
      <c r="W118" s="64"/>
      <c r="X118" s="64"/>
      <c r="Y118" s="64"/>
      <c r="Z118" s="64"/>
    </row>
    <row r="119" spans="1:26" ht="12.75" customHeight="1">
      <c r="A119" s="80" t="s">
        <v>824</v>
      </c>
      <c r="B119" s="80" t="s">
        <v>825</v>
      </c>
      <c r="C119" s="81" t="s">
        <v>902</v>
      </c>
      <c r="D119" s="82" t="s">
        <v>772</v>
      </c>
      <c r="E119" s="380">
        <v>21240</v>
      </c>
      <c r="F119" s="83" t="s">
        <v>827</v>
      </c>
      <c r="G119" s="64"/>
      <c r="H119" s="64"/>
      <c r="I119" s="64"/>
      <c r="J119" s="64"/>
      <c r="K119" s="64"/>
      <c r="L119" s="64"/>
      <c r="M119" s="64"/>
      <c r="N119" s="64"/>
      <c r="O119" s="64"/>
      <c r="P119" s="64"/>
      <c r="Q119" s="64"/>
      <c r="R119" s="64"/>
      <c r="S119" s="64"/>
      <c r="T119" s="64"/>
      <c r="U119" s="64"/>
      <c r="V119" s="64"/>
      <c r="W119" s="64"/>
      <c r="X119" s="64"/>
      <c r="Y119" s="64"/>
      <c r="Z119" s="64"/>
    </row>
    <row r="120" spans="1:26" ht="12.75" customHeight="1">
      <c r="A120" s="80" t="s">
        <v>824</v>
      </c>
      <c r="B120" s="80" t="s">
        <v>825</v>
      </c>
      <c r="C120" s="81" t="s">
        <v>903</v>
      </c>
      <c r="D120" s="82" t="s">
        <v>772</v>
      </c>
      <c r="E120" s="380">
        <v>43960.9</v>
      </c>
      <c r="F120" s="83" t="s">
        <v>827</v>
      </c>
      <c r="G120" s="64"/>
      <c r="H120" s="64"/>
      <c r="I120" s="64"/>
      <c r="J120" s="64"/>
      <c r="K120" s="64"/>
      <c r="L120" s="64"/>
      <c r="M120" s="64"/>
      <c r="N120" s="64"/>
      <c r="O120" s="64"/>
      <c r="P120" s="64"/>
      <c r="Q120" s="64"/>
      <c r="R120" s="64"/>
      <c r="S120" s="64"/>
      <c r="T120" s="64"/>
      <c r="U120" s="64"/>
      <c r="V120" s="64"/>
      <c r="W120" s="64"/>
      <c r="X120" s="64"/>
      <c r="Y120" s="64"/>
      <c r="Z120" s="64"/>
    </row>
    <row r="121" spans="1:26" ht="12.75" customHeight="1">
      <c r="A121" s="80" t="s">
        <v>824</v>
      </c>
      <c r="B121" s="80" t="s">
        <v>825</v>
      </c>
      <c r="C121" s="81" t="s">
        <v>904</v>
      </c>
      <c r="D121" s="82" t="s">
        <v>772</v>
      </c>
      <c r="E121" s="380">
        <v>13749.996999999999</v>
      </c>
      <c r="F121" s="83" t="s">
        <v>827</v>
      </c>
      <c r="G121" s="64"/>
      <c r="H121" s="64"/>
      <c r="I121" s="64"/>
      <c r="J121" s="64"/>
      <c r="K121" s="64"/>
      <c r="L121" s="64"/>
      <c r="M121" s="64"/>
      <c r="N121" s="64"/>
      <c r="O121" s="64"/>
      <c r="P121" s="64"/>
      <c r="Q121" s="64"/>
      <c r="R121" s="64"/>
      <c r="S121" s="64"/>
      <c r="T121" s="64"/>
      <c r="U121" s="64"/>
      <c r="V121" s="64"/>
      <c r="W121" s="64"/>
      <c r="X121" s="64"/>
      <c r="Y121" s="64"/>
      <c r="Z121" s="64"/>
    </row>
    <row r="122" spans="1:26" ht="12.75" customHeight="1">
      <c r="A122" s="80" t="s">
        <v>824</v>
      </c>
      <c r="B122" s="80" t="s">
        <v>825</v>
      </c>
      <c r="C122" s="81" t="s">
        <v>905</v>
      </c>
      <c r="D122" s="82" t="s">
        <v>772</v>
      </c>
      <c r="E122" s="380">
        <v>13570</v>
      </c>
      <c r="F122" s="83" t="s">
        <v>827</v>
      </c>
      <c r="G122" s="64"/>
      <c r="H122" s="64"/>
      <c r="I122" s="64"/>
      <c r="J122" s="64"/>
      <c r="K122" s="64"/>
      <c r="L122" s="64"/>
      <c r="M122" s="64"/>
      <c r="N122" s="64"/>
      <c r="O122" s="64"/>
      <c r="P122" s="64"/>
      <c r="Q122" s="64"/>
      <c r="R122" s="64"/>
      <c r="S122" s="64"/>
      <c r="T122" s="64"/>
      <c r="U122" s="64"/>
      <c r="V122" s="64"/>
      <c r="W122" s="64"/>
      <c r="X122" s="64"/>
      <c r="Y122" s="64"/>
      <c r="Z122" s="64"/>
    </row>
    <row r="123" spans="1:26" ht="12.75" customHeight="1">
      <c r="A123" s="80" t="s">
        <v>824</v>
      </c>
      <c r="B123" s="80" t="s">
        <v>825</v>
      </c>
      <c r="C123" s="81" t="s">
        <v>906</v>
      </c>
      <c r="D123" s="82" t="s">
        <v>772</v>
      </c>
      <c r="E123" s="380">
        <v>4284.71</v>
      </c>
      <c r="F123" s="83" t="s">
        <v>827</v>
      </c>
      <c r="G123" s="64"/>
      <c r="H123" s="64"/>
      <c r="I123" s="64"/>
      <c r="J123" s="64"/>
      <c r="K123" s="64"/>
      <c r="L123" s="64"/>
      <c r="M123" s="64"/>
      <c r="N123" s="64"/>
      <c r="O123" s="64"/>
      <c r="P123" s="64"/>
      <c r="Q123" s="64"/>
      <c r="R123" s="64"/>
      <c r="S123" s="64"/>
      <c r="T123" s="64"/>
      <c r="U123" s="64"/>
      <c r="V123" s="64"/>
      <c r="W123" s="64"/>
      <c r="X123" s="64"/>
      <c r="Y123" s="64"/>
      <c r="Z123" s="64"/>
    </row>
    <row r="124" spans="1:26" ht="12.75" customHeight="1">
      <c r="A124" s="80" t="s">
        <v>824</v>
      </c>
      <c r="B124" s="80" t="s">
        <v>825</v>
      </c>
      <c r="C124" s="81" t="s">
        <v>907</v>
      </c>
      <c r="D124" s="82" t="s">
        <v>772</v>
      </c>
      <c r="E124" s="380">
        <v>5726.64</v>
      </c>
      <c r="F124" s="83" t="s">
        <v>827</v>
      </c>
      <c r="G124" s="64"/>
      <c r="H124" s="64"/>
      <c r="I124" s="64"/>
      <c r="J124" s="64"/>
      <c r="K124" s="64"/>
      <c r="L124" s="64"/>
      <c r="M124" s="64"/>
      <c r="N124" s="64"/>
      <c r="O124" s="64"/>
      <c r="P124" s="64"/>
      <c r="Q124" s="64"/>
      <c r="R124" s="64"/>
      <c r="S124" s="64"/>
      <c r="T124" s="64"/>
      <c r="U124" s="64"/>
      <c r="V124" s="64"/>
      <c r="W124" s="64"/>
      <c r="X124" s="64"/>
      <c r="Y124" s="64"/>
      <c r="Z124" s="64"/>
    </row>
    <row r="125" spans="1:26" ht="12.75" customHeight="1">
      <c r="A125" s="80" t="s">
        <v>824</v>
      </c>
      <c r="B125" s="80" t="s">
        <v>825</v>
      </c>
      <c r="C125" s="81" t="s">
        <v>908</v>
      </c>
      <c r="D125" s="82" t="s">
        <v>772</v>
      </c>
      <c r="E125" s="380">
        <v>20650</v>
      </c>
      <c r="F125" s="83" t="s">
        <v>827</v>
      </c>
      <c r="G125" s="64"/>
      <c r="H125" s="64"/>
      <c r="I125" s="64"/>
      <c r="J125" s="64"/>
      <c r="K125" s="64"/>
      <c r="L125" s="64"/>
      <c r="M125" s="64"/>
      <c r="N125" s="64"/>
      <c r="O125" s="64"/>
      <c r="P125" s="64"/>
      <c r="Q125" s="64"/>
      <c r="R125" s="64"/>
      <c r="S125" s="64"/>
      <c r="T125" s="64"/>
      <c r="U125" s="64"/>
      <c r="V125" s="64"/>
      <c r="W125" s="64"/>
      <c r="X125" s="64"/>
      <c r="Y125" s="64"/>
      <c r="Z125" s="64"/>
    </row>
    <row r="126" spans="1:26" ht="12.75" customHeight="1">
      <c r="A126" s="80" t="s">
        <v>824</v>
      </c>
      <c r="B126" s="80" t="s">
        <v>825</v>
      </c>
      <c r="C126" s="81" t="s">
        <v>909</v>
      </c>
      <c r="D126" s="82" t="s">
        <v>772</v>
      </c>
      <c r="E126" s="380">
        <v>575000.01</v>
      </c>
      <c r="F126" s="83" t="s">
        <v>827</v>
      </c>
      <c r="G126" s="64"/>
      <c r="H126" s="64"/>
      <c r="I126" s="64"/>
      <c r="J126" s="64"/>
      <c r="K126" s="64"/>
      <c r="L126" s="64"/>
      <c r="M126" s="64"/>
      <c r="N126" s="64"/>
      <c r="O126" s="64"/>
      <c r="P126" s="64"/>
      <c r="Q126" s="64"/>
      <c r="R126" s="64"/>
      <c r="S126" s="64"/>
      <c r="T126" s="64"/>
      <c r="U126" s="64"/>
      <c r="V126" s="64"/>
      <c r="W126" s="64"/>
      <c r="X126" s="64"/>
      <c r="Y126" s="64"/>
      <c r="Z126" s="64"/>
    </row>
    <row r="127" spans="1:26" ht="12.75" customHeight="1">
      <c r="A127" s="80" t="s">
        <v>824</v>
      </c>
      <c r="B127" s="80" t="s">
        <v>825</v>
      </c>
      <c r="C127" s="81" t="s">
        <v>910</v>
      </c>
      <c r="D127" s="82" t="s">
        <v>772</v>
      </c>
      <c r="E127" s="380">
        <v>2542900</v>
      </c>
      <c r="F127" s="83" t="s">
        <v>827</v>
      </c>
      <c r="G127" s="64"/>
      <c r="H127" s="64"/>
      <c r="I127" s="64"/>
      <c r="J127" s="64"/>
      <c r="K127" s="64"/>
      <c r="L127" s="64"/>
      <c r="M127" s="64"/>
      <c r="N127" s="64"/>
      <c r="O127" s="64"/>
      <c r="P127" s="64"/>
      <c r="Q127" s="64"/>
      <c r="R127" s="64"/>
      <c r="S127" s="64"/>
      <c r="T127" s="64"/>
      <c r="U127" s="64"/>
      <c r="V127" s="64"/>
      <c r="W127" s="64"/>
      <c r="X127" s="64"/>
      <c r="Y127" s="64"/>
      <c r="Z127" s="64"/>
    </row>
    <row r="128" spans="1:26" ht="12.75" customHeight="1">
      <c r="A128" s="80" t="s">
        <v>824</v>
      </c>
      <c r="B128" s="80" t="s">
        <v>825</v>
      </c>
      <c r="C128" s="81" t="s">
        <v>911</v>
      </c>
      <c r="D128" s="82" t="s">
        <v>772</v>
      </c>
      <c r="E128" s="380">
        <v>172556.12</v>
      </c>
      <c r="F128" s="83" t="s">
        <v>827</v>
      </c>
      <c r="G128" s="64"/>
      <c r="H128" s="64"/>
      <c r="I128" s="64"/>
      <c r="J128" s="64"/>
      <c r="K128" s="64"/>
      <c r="L128" s="64"/>
      <c r="M128" s="64"/>
      <c r="N128" s="64"/>
      <c r="O128" s="64"/>
      <c r="P128" s="64"/>
      <c r="Q128" s="64"/>
      <c r="R128" s="64"/>
      <c r="S128" s="64"/>
      <c r="T128" s="64"/>
      <c r="U128" s="64"/>
      <c r="V128" s="64"/>
      <c r="W128" s="64"/>
      <c r="X128" s="64"/>
      <c r="Y128" s="64"/>
      <c r="Z128" s="64"/>
    </row>
    <row r="129" spans="1:26" ht="12.75" customHeight="1">
      <c r="A129" s="80" t="s">
        <v>824</v>
      </c>
      <c r="B129" s="80" t="s">
        <v>825</v>
      </c>
      <c r="C129" s="81" t="s">
        <v>912</v>
      </c>
      <c r="D129" s="82" t="s">
        <v>772</v>
      </c>
      <c r="E129" s="380">
        <v>44250</v>
      </c>
      <c r="F129" s="83" t="s">
        <v>827</v>
      </c>
      <c r="G129" s="64"/>
      <c r="H129" s="64"/>
      <c r="I129" s="64"/>
      <c r="J129" s="64"/>
      <c r="K129" s="64"/>
      <c r="L129" s="64"/>
      <c r="M129" s="64"/>
      <c r="N129" s="64"/>
      <c r="O129" s="64"/>
      <c r="P129" s="64"/>
      <c r="Q129" s="64"/>
      <c r="R129" s="64"/>
      <c r="S129" s="64"/>
      <c r="T129" s="64"/>
      <c r="U129" s="64"/>
      <c r="V129" s="64"/>
      <c r="W129" s="64"/>
      <c r="X129" s="64"/>
      <c r="Y129" s="64"/>
      <c r="Z129" s="64"/>
    </row>
    <row r="130" spans="1:26" ht="12.75" customHeight="1">
      <c r="A130" s="80" t="s">
        <v>824</v>
      </c>
      <c r="B130" s="80" t="s">
        <v>825</v>
      </c>
      <c r="C130" s="81" t="s">
        <v>913</v>
      </c>
      <c r="D130" s="82" t="s">
        <v>772</v>
      </c>
      <c r="E130" s="380">
        <v>719492.56279999996</v>
      </c>
      <c r="F130" s="83" t="s">
        <v>827</v>
      </c>
      <c r="G130" s="64"/>
      <c r="H130" s="64"/>
      <c r="I130" s="64"/>
      <c r="J130" s="64"/>
      <c r="K130" s="64"/>
      <c r="L130" s="64"/>
      <c r="M130" s="64"/>
      <c r="N130" s="64"/>
      <c r="O130" s="64"/>
      <c r="P130" s="64"/>
      <c r="Q130" s="64"/>
      <c r="R130" s="64"/>
      <c r="S130" s="64"/>
      <c r="T130" s="64"/>
      <c r="U130" s="64"/>
      <c r="V130" s="64"/>
      <c r="W130" s="64"/>
      <c r="X130" s="64"/>
      <c r="Y130" s="64"/>
      <c r="Z130" s="64"/>
    </row>
    <row r="131" spans="1:26" ht="12.75" customHeight="1">
      <c r="A131" s="80" t="s">
        <v>824</v>
      </c>
      <c r="B131" s="80" t="s">
        <v>825</v>
      </c>
      <c r="C131" s="81" t="s">
        <v>914</v>
      </c>
      <c r="D131" s="82" t="s">
        <v>772</v>
      </c>
      <c r="E131" s="380">
        <v>816192.43</v>
      </c>
      <c r="F131" s="83" t="s">
        <v>827</v>
      </c>
      <c r="G131" s="64"/>
      <c r="H131" s="64"/>
      <c r="I131" s="64"/>
      <c r="J131" s="64"/>
      <c r="K131" s="64"/>
      <c r="L131" s="64"/>
      <c r="M131" s="64"/>
      <c r="N131" s="64"/>
      <c r="O131" s="64"/>
      <c r="P131" s="64"/>
      <c r="Q131" s="64"/>
      <c r="R131" s="64"/>
      <c r="S131" s="64"/>
      <c r="T131" s="64"/>
      <c r="U131" s="64"/>
      <c r="V131" s="64"/>
      <c r="W131" s="64"/>
      <c r="X131" s="64"/>
      <c r="Y131" s="64"/>
      <c r="Z131" s="64"/>
    </row>
    <row r="132" spans="1:26" ht="12.75" customHeight="1">
      <c r="A132" s="84" t="s">
        <v>915</v>
      </c>
      <c r="B132" s="84" t="s">
        <v>916</v>
      </c>
      <c r="C132" s="85" t="s">
        <v>917</v>
      </c>
      <c r="D132" s="86" t="s">
        <v>772</v>
      </c>
      <c r="E132" s="381">
        <v>36954.32</v>
      </c>
      <c r="F132" s="87" t="s">
        <v>918</v>
      </c>
      <c r="G132" s="64"/>
      <c r="H132" s="64"/>
      <c r="I132" s="64"/>
      <c r="J132" s="64"/>
      <c r="K132" s="64"/>
      <c r="L132" s="64"/>
      <c r="M132" s="64"/>
      <c r="N132" s="64"/>
      <c r="O132" s="64"/>
      <c r="P132" s="64"/>
      <c r="Q132" s="64"/>
      <c r="R132" s="64"/>
      <c r="S132" s="64"/>
      <c r="T132" s="64"/>
      <c r="U132" s="64"/>
      <c r="V132" s="64"/>
      <c r="W132" s="64"/>
      <c r="X132" s="64"/>
      <c r="Y132" s="64"/>
      <c r="Z132" s="64"/>
    </row>
    <row r="133" spans="1:26" ht="13.5" customHeight="1">
      <c r="A133" s="84" t="s">
        <v>915</v>
      </c>
      <c r="B133" s="84" t="s">
        <v>916</v>
      </c>
      <c r="C133" s="85" t="s">
        <v>919</v>
      </c>
      <c r="D133" s="86" t="s">
        <v>772</v>
      </c>
      <c r="E133" s="381">
        <v>3776</v>
      </c>
      <c r="F133" s="87" t="s">
        <v>918</v>
      </c>
      <c r="G133" s="64"/>
      <c r="H133" s="64"/>
      <c r="I133" s="64"/>
      <c r="J133" s="64"/>
      <c r="K133" s="64"/>
      <c r="L133" s="64"/>
      <c r="M133" s="64"/>
      <c r="N133" s="64"/>
      <c r="O133" s="64"/>
      <c r="P133" s="64"/>
      <c r="Q133" s="64"/>
      <c r="R133" s="64"/>
      <c r="S133" s="64"/>
      <c r="T133" s="64"/>
      <c r="U133" s="64"/>
      <c r="V133" s="64"/>
      <c r="W133" s="64"/>
      <c r="X133" s="64"/>
      <c r="Y133" s="64"/>
      <c r="Z133" s="64"/>
    </row>
    <row r="134" spans="1:26" ht="15.75" customHeight="1">
      <c r="A134" s="84" t="s">
        <v>915</v>
      </c>
      <c r="B134" s="84" t="s">
        <v>916</v>
      </c>
      <c r="C134" s="85" t="s">
        <v>920</v>
      </c>
      <c r="D134" s="86" t="s">
        <v>772</v>
      </c>
      <c r="E134" s="381">
        <v>12390</v>
      </c>
      <c r="F134" s="87" t="s">
        <v>918</v>
      </c>
      <c r="G134" s="64"/>
      <c r="H134" s="64"/>
      <c r="I134" s="64"/>
      <c r="J134" s="64"/>
      <c r="K134" s="64"/>
      <c r="L134" s="64"/>
      <c r="M134" s="64"/>
      <c r="N134" s="64"/>
      <c r="O134" s="64"/>
      <c r="P134" s="64"/>
      <c r="Q134" s="64"/>
      <c r="R134" s="64"/>
      <c r="S134" s="64"/>
      <c r="T134" s="64"/>
      <c r="U134" s="64"/>
      <c r="V134" s="64"/>
      <c r="W134" s="64"/>
      <c r="X134" s="64"/>
      <c r="Y134" s="64"/>
      <c r="Z134" s="64"/>
    </row>
    <row r="135" spans="1:26" ht="15" customHeight="1">
      <c r="A135" s="84" t="s">
        <v>915</v>
      </c>
      <c r="B135" s="84" t="s">
        <v>916</v>
      </c>
      <c r="C135" s="85" t="s">
        <v>921</v>
      </c>
      <c r="D135" s="86" t="s">
        <v>772</v>
      </c>
      <c r="E135" s="381">
        <v>6293.7049999999999</v>
      </c>
      <c r="F135" s="87" t="s">
        <v>918</v>
      </c>
      <c r="G135" s="64"/>
      <c r="H135" s="64"/>
      <c r="I135" s="64"/>
      <c r="J135" s="64"/>
      <c r="K135" s="64"/>
      <c r="L135" s="64"/>
      <c r="M135" s="64"/>
      <c r="N135" s="64"/>
      <c r="O135" s="64"/>
      <c r="P135" s="64"/>
      <c r="Q135" s="64"/>
      <c r="R135" s="64"/>
      <c r="S135" s="64"/>
      <c r="T135" s="64"/>
      <c r="U135" s="64"/>
      <c r="V135" s="64"/>
      <c r="W135" s="64"/>
      <c r="X135" s="64"/>
      <c r="Y135" s="64"/>
      <c r="Z135" s="64"/>
    </row>
    <row r="136" spans="1:26" ht="13.5" customHeight="1">
      <c r="A136" s="84" t="s">
        <v>915</v>
      </c>
      <c r="B136" s="84" t="s">
        <v>916</v>
      </c>
      <c r="C136" s="85" t="s">
        <v>922</v>
      </c>
      <c r="D136" s="86" t="s">
        <v>772</v>
      </c>
      <c r="E136" s="381">
        <v>27200</v>
      </c>
      <c r="F136" s="87" t="s">
        <v>918</v>
      </c>
      <c r="G136" s="64"/>
      <c r="H136" s="64"/>
      <c r="I136" s="64"/>
      <c r="J136" s="64"/>
      <c r="K136" s="64"/>
      <c r="L136" s="64"/>
      <c r="M136" s="64"/>
      <c r="N136" s="64"/>
      <c r="O136" s="64"/>
      <c r="P136" s="64"/>
      <c r="Q136" s="64"/>
      <c r="R136" s="64"/>
      <c r="S136" s="64"/>
      <c r="T136" s="64"/>
      <c r="U136" s="64"/>
      <c r="V136" s="64"/>
      <c r="W136" s="64"/>
      <c r="X136" s="64"/>
      <c r="Y136" s="64"/>
      <c r="Z136" s="64"/>
    </row>
    <row r="137" spans="1:26" ht="12.75" customHeight="1">
      <c r="A137" s="88" t="s">
        <v>765</v>
      </c>
      <c r="B137" s="88" t="s">
        <v>923</v>
      </c>
      <c r="C137" s="89" t="s">
        <v>924</v>
      </c>
      <c r="D137" s="90" t="s">
        <v>772</v>
      </c>
      <c r="E137" s="382">
        <v>109504</v>
      </c>
      <c r="F137" s="91" t="s">
        <v>925</v>
      </c>
      <c r="G137" s="64"/>
      <c r="H137" s="64"/>
      <c r="I137" s="64"/>
      <c r="J137" s="64"/>
      <c r="K137" s="64"/>
      <c r="L137" s="64"/>
      <c r="M137" s="64"/>
      <c r="N137" s="64"/>
      <c r="O137" s="64"/>
      <c r="P137" s="64"/>
      <c r="Q137" s="64"/>
      <c r="R137" s="64"/>
      <c r="S137" s="64"/>
      <c r="T137" s="64"/>
      <c r="U137" s="64"/>
      <c r="V137" s="64"/>
      <c r="W137" s="64"/>
      <c r="X137" s="64"/>
      <c r="Y137" s="64"/>
      <c r="Z137" s="64"/>
    </row>
    <row r="138" spans="1:26" ht="12.75" customHeight="1">
      <c r="A138" s="88" t="s">
        <v>765</v>
      </c>
      <c r="B138" s="88" t="s">
        <v>923</v>
      </c>
      <c r="C138" s="89" t="s">
        <v>926</v>
      </c>
      <c r="D138" s="90" t="s">
        <v>772</v>
      </c>
      <c r="E138" s="382">
        <v>5723</v>
      </c>
      <c r="F138" s="91" t="s">
        <v>925</v>
      </c>
      <c r="G138" s="64"/>
      <c r="H138" s="64"/>
      <c r="I138" s="64"/>
      <c r="J138" s="64"/>
      <c r="K138" s="64"/>
      <c r="L138" s="64"/>
      <c r="M138" s="64"/>
      <c r="N138" s="64"/>
      <c r="O138" s="64"/>
      <c r="P138" s="64"/>
      <c r="Q138" s="64"/>
      <c r="R138" s="64"/>
      <c r="S138" s="64"/>
      <c r="T138" s="64"/>
      <c r="U138" s="64"/>
      <c r="V138" s="64"/>
      <c r="W138" s="64"/>
      <c r="X138" s="64"/>
      <c r="Y138" s="64"/>
      <c r="Z138" s="64"/>
    </row>
    <row r="139" spans="1:26" ht="12.75" customHeight="1">
      <c r="A139" s="59" t="s">
        <v>764</v>
      </c>
      <c r="B139" s="59" t="s">
        <v>927</v>
      </c>
      <c r="C139" s="60" t="s">
        <v>928</v>
      </c>
      <c r="D139" s="61" t="s">
        <v>772</v>
      </c>
      <c r="E139" s="62">
        <v>6200</v>
      </c>
      <c r="F139" s="92" t="s">
        <v>929</v>
      </c>
      <c r="G139" s="64"/>
      <c r="H139" s="64"/>
      <c r="I139" s="64"/>
      <c r="J139" s="64"/>
      <c r="K139" s="64"/>
      <c r="L139" s="64"/>
      <c r="M139" s="64"/>
      <c r="N139" s="64"/>
      <c r="O139" s="64"/>
      <c r="P139" s="64"/>
      <c r="Q139" s="64"/>
      <c r="R139" s="64"/>
      <c r="S139" s="64"/>
      <c r="T139" s="64"/>
      <c r="U139" s="64"/>
      <c r="V139" s="64"/>
      <c r="W139" s="64"/>
      <c r="X139" s="64"/>
      <c r="Y139" s="64"/>
      <c r="Z139" s="64"/>
    </row>
    <row r="140" spans="1:26" ht="12.75" customHeight="1">
      <c r="A140" s="59" t="s">
        <v>764</v>
      </c>
      <c r="B140" s="59" t="s">
        <v>927</v>
      </c>
      <c r="C140" s="60" t="s">
        <v>930</v>
      </c>
      <c r="D140" s="61" t="s">
        <v>772</v>
      </c>
      <c r="E140" s="62">
        <v>86568.53</v>
      </c>
      <c r="F140" s="92" t="s">
        <v>929</v>
      </c>
      <c r="G140" s="64"/>
      <c r="H140" s="64"/>
      <c r="I140" s="64"/>
      <c r="J140" s="64"/>
      <c r="K140" s="64"/>
      <c r="L140" s="64"/>
      <c r="M140" s="64"/>
      <c r="N140" s="64"/>
      <c r="O140" s="64"/>
      <c r="P140" s="64"/>
      <c r="Q140" s="64"/>
      <c r="R140" s="64"/>
      <c r="S140" s="64"/>
      <c r="T140" s="64"/>
      <c r="U140" s="64"/>
      <c r="V140" s="64"/>
      <c r="W140" s="64"/>
      <c r="X140" s="64"/>
      <c r="Y140" s="64"/>
      <c r="Z140" s="64"/>
    </row>
    <row r="141" spans="1:26" ht="12.75" customHeight="1">
      <c r="A141" s="59" t="s">
        <v>764</v>
      </c>
      <c r="B141" s="59" t="s">
        <v>927</v>
      </c>
      <c r="C141" s="60" t="s">
        <v>931</v>
      </c>
      <c r="D141" s="61" t="s">
        <v>772</v>
      </c>
      <c r="E141" s="62">
        <v>100917.38</v>
      </c>
      <c r="F141" s="92" t="s">
        <v>929</v>
      </c>
      <c r="G141" s="64"/>
      <c r="H141" s="64"/>
      <c r="I141" s="64"/>
      <c r="J141" s="64"/>
      <c r="K141" s="64"/>
      <c r="L141" s="64"/>
      <c r="M141" s="64"/>
      <c r="N141" s="64"/>
      <c r="O141" s="64"/>
      <c r="P141" s="64"/>
      <c r="Q141" s="64"/>
      <c r="R141" s="64"/>
      <c r="S141" s="64"/>
      <c r="T141" s="64"/>
      <c r="U141" s="64"/>
      <c r="V141" s="64"/>
      <c r="W141" s="64"/>
      <c r="X141" s="64"/>
      <c r="Y141" s="64"/>
      <c r="Z141" s="64"/>
    </row>
    <row r="142" spans="1:26" ht="15.75" customHeight="1">
      <c r="A142" s="93" t="s">
        <v>690</v>
      </c>
      <c r="B142" s="93" t="s">
        <v>932</v>
      </c>
      <c r="C142" s="94" t="s">
        <v>933</v>
      </c>
      <c r="D142" s="95" t="s">
        <v>772</v>
      </c>
      <c r="E142" s="383">
        <v>1000</v>
      </c>
      <c r="F142" s="96" t="s">
        <v>934</v>
      </c>
      <c r="G142" s="64"/>
      <c r="H142" s="64"/>
      <c r="I142" s="64"/>
      <c r="J142" s="64"/>
      <c r="K142" s="64"/>
      <c r="L142" s="64"/>
      <c r="M142" s="64"/>
      <c r="N142" s="64"/>
      <c r="O142" s="64"/>
      <c r="P142" s="64"/>
      <c r="Q142" s="64"/>
      <c r="R142" s="64"/>
      <c r="S142" s="64"/>
      <c r="T142" s="64"/>
      <c r="U142" s="64"/>
      <c r="V142" s="64"/>
      <c r="W142" s="64"/>
      <c r="X142" s="64"/>
      <c r="Y142" s="64"/>
      <c r="Z142" s="64"/>
    </row>
    <row r="143" spans="1:26" ht="12.75" customHeight="1">
      <c r="A143" s="93" t="s">
        <v>690</v>
      </c>
      <c r="B143" s="93" t="s">
        <v>932</v>
      </c>
      <c r="C143" s="94" t="s">
        <v>935</v>
      </c>
      <c r="D143" s="95" t="s">
        <v>772</v>
      </c>
      <c r="E143" s="383">
        <v>200</v>
      </c>
      <c r="F143" s="96" t="s">
        <v>934</v>
      </c>
      <c r="G143" s="64"/>
      <c r="H143" s="64"/>
      <c r="I143" s="64"/>
      <c r="J143" s="64"/>
      <c r="K143" s="64"/>
      <c r="L143" s="64"/>
      <c r="M143" s="64"/>
      <c r="N143" s="64"/>
      <c r="O143" s="64"/>
      <c r="P143" s="64"/>
      <c r="Q143" s="64"/>
      <c r="R143" s="64"/>
      <c r="S143" s="64"/>
      <c r="T143" s="64"/>
      <c r="U143" s="64"/>
      <c r="V143" s="64"/>
      <c r="W143" s="64"/>
      <c r="X143" s="64"/>
      <c r="Y143" s="64"/>
      <c r="Z143" s="64"/>
    </row>
    <row r="144" spans="1:26" ht="18" customHeight="1">
      <c r="A144" s="93" t="s">
        <v>690</v>
      </c>
      <c r="B144" s="93" t="s">
        <v>932</v>
      </c>
      <c r="C144" s="94" t="s">
        <v>936</v>
      </c>
      <c r="D144" s="95" t="s">
        <v>772</v>
      </c>
      <c r="E144" s="383">
        <v>500</v>
      </c>
      <c r="F144" s="96" t="s">
        <v>934</v>
      </c>
      <c r="G144" s="64"/>
      <c r="H144" s="64"/>
      <c r="I144" s="64"/>
      <c r="J144" s="64"/>
      <c r="K144" s="64"/>
      <c r="L144" s="64"/>
      <c r="M144" s="64"/>
      <c r="N144" s="64"/>
      <c r="O144" s="64"/>
      <c r="P144" s="64"/>
      <c r="Q144" s="64"/>
      <c r="R144" s="64"/>
      <c r="S144" s="64"/>
      <c r="T144" s="64"/>
      <c r="U144" s="64"/>
      <c r="V144" s="64"/>
      <c r="W144" s="64"/>
      <c r="X144" s="64"/>
      <c r="Y144" s="64"/>
      <c r="Z144" s="64"/>
    </row>
    <row r="145" spans="1:26" ht="17.25" customHeight="1">
      <c r="A145" s="93" t="s">
        <v>690</v>
      </c>
      <c r="B145" s="93" t="s">
        <v>932</v>
      </c>
      <c r="C145" s="94" t="s">
        <v>937</v>
      </c>
      <c r="D145" s="95" t="s">
        <v>938</v>
      </c>
      <c r="E145" s="383">
        <v>197</v>
      </c>
      <c r="F145" s="97" t="s">
        <v>939</v>
      </c>
      <c r="G145" s="64"/>
      <c r="H145" s="64"/>
      <c r="I145" s="64"/>
      <c r="J145" s="64"/>
      <c r="K145" s="64"/>
      <c r="L145" s="64"/>
      <c r="M145" s="64"/>
      <c r="N145" s="64"/>
      <c r="O145" s="64"/>
      <c r="P145" s="64"/>
      <c r="Q145" s="64"/>
      <c r="R145" s="64"/>
      <c r="S145" s="64"/>
      <c r="T145" s="64"/>
      <c r="U145" s="64"/>
      <c r="V145" s="64"/>
      <c r="W145" s="64"/>
      <c r="X145" s="64"/>
      <c r="Y145" s="64"/>
      <c r="Z145" s="64"/>
    </row>
    <row r="146" spans="1:26" ht="12.75" customHeight="1">
      <c r="A146" s="93" t="s">
        <v>690</v>
      </c>
      <c r="B146" s="93" t="s">
        <v>932</v>
      </c>
      <c r="C146" s="94" t="s">
        <v>940</v>
      </c>
      <c r="D146" s="95" t="s">
        <v>938</v>
      </c>
      <c r="E146" s="383">
        <v>181</v>
      </c>
      <c r="F146" s="97" t="s">
        <v>939</v>
      </c>
      <c r="G146" s="64"/>
      <c r="H146" s="64"/>
      <c r="I146" s="64"/>
      <c r="J146" s="64"/>
      <c r="K146" s="64"/>
      <c r="L146" s="64"/>
      <c r="M146" s="64"/>
      <c r="N146" s="64"/>
      <c r="O146" s="64"/>
      <c r="P146" s="64"/>
      <c r="Q146" s="64"/>
      <c r="R146" s="64"/>
      <c r="S146" s="64"/>
      <c r="T146" s="64"/>
      <c r="U146" s="64"/>
      <c r="V146" s="64"/>
      <c r="W146" s="64"/>
      <c r="X146" s="64"/>
      <c r="Y146" s="64"/>
      <c r="Z146" s="64"/>
    </row>
    <row r="147" spans="1:26" ht="12.75" customHeight="1">
      <c r="A147" s="93" t="s">
        <v>690</v>
      </c>
      <c r="B147" s="93" t="s">
        <v>932</v>
      </c>
      <c r="C147" s="94" t="s">
        <v>941</v>
      </c>
      <c r="D147" s="95" t="s">
        <v>938</v>
      </c>
      <c r="E147" s="383">
        <v>251</v>
      </c>
      <c r="F147" s="96" t="s">
        <v>939</v>
      </c>
      <c r="G147" s="64"/>
      <c r="H147" s="64"/>
      <c r="I147" s="64"/>
      <c r="J147" s="64"/>
      <c r="K147" s="64"/>
      <c r="L147" s="64"/>
      <c r="M147" s="64"/>
      <c r="N147" s="64"/>
      <c r="O147" s="64"/>
      <c r="P147" s="64"/>
      <c r="Q147" s="64"/>
      <c r="R147" s="64"/>
      <c r="S147" s="64"/>
      <c r="T147" s="64"/>
      <c r="U147" s="64"/>
      <c r="V147" s="64"/>
      <c r="W147" s="64"/>
      <c r="X147" s="64"/>
      <c r="Y147" s="64"/>
      <c r="Z147" s="64"/>
    </row>
    <row r="148" spans="1:26" ht="12.75" customHeight="1">
      <c r="A148" s="93" t="s">
        <v>690</v>
      </c>
      <c r="B148" s="93" t="s">
        <v>932</v>
      </c>
      <c r="C148" s="94" t="s">
        <v>942</v>
      </c>
      <c r="D148" s="95" t="s">
        <v>938</v>
      </c>
      <c r="E148" s="383">
        <v>230</v>
      </c>
      <c r="F148" s="97" t="s">
        <v>939</v>
      </c>
      <c r="G148" s="64"/>
      <c r="H148" s="64"/>
      <c r="I148" s="64"/>
      <c r="J148" s="64"/>
      <c r="K148" s="64"/>
      <c r="L148" s="64"/>
      <c r="M148" s="64"/>
      <c r="N148" s="64"/>
      <c r="O148" s="64"/>
      <c r="P148" s="64"/>
      <c r="Q148" s="64"/>
      <c r="R148" s="64"/>
      <c r="S148" s="64"/>
      <c r="T148" s="64"/>
      <c r="U148" s="64"/>
      <c r="V148" s="64"/>
      <c r="W148" s="64"/>
      <c r="X148" s="64"/>
      <c r="Y148" s="64"/>
      <c r="Z148" s="64"/>
    </row>
    <row r="149" spans="1:26" ht="12.75" customHeight="1">
      <c r="A149" s="93" t="s">
        <v>690</v>
      </c>
      <c r="B149" s="93" t="s">
        <v>932</v>
      </c>
      <c r="C149" s="94" t="s">
        <v>943</v>
      </c>
      <c r="D149" s="95" t="s">
        <v>938</v>
      </c>
      <c r="E149" s="383">
        <v>110</v>
      </c>
      <c r="F149" s="96" t="s">
        <v>939</v>
      </c>
      <c r="G149" s="64"/>
      <c r="H149" s="64"/>
      <c r="I149" s="64"/>
      <c r="J149" s="64"/>
      <c r="K149" s="64"/>
      <c r="L149" s="64"/>
      <c r="M149" s="64"/>
      <c r="N149" s="64"/>
      <c r="O149" s="64"/>
      <c r="P149" s="64"/>
      <c r="Q149" s="64"/>
      <c r="R149" s="64"/>
      <c r="S149" s="64"/>
      <c r="T149" s="64"/>
      <c r="U149" s="64"/>
      <c r="V149" s="64"/>
      <c r="W149" s="64"/>
      <c r="X149" s="64"/>
      <c r="Y149" s="64"/>
      <c r="Z149" s="64"/>
    </row>
    <row r="150" spans="1:26" ht="12.75" customHeight="1">
      <c r="A150" s="59" t="s">
        <v>682</v>
      </c>
      <c r="B150" s="59" t="s">
        <v>944</v>
      </c>
      <c r="C150" s="60" t="s">
        <v>945</v>
      </c>
      <c r="D150" s="61" t="s">
        <v>946</v>
      </c>
      <c r="E150" s="62">
        <v>28.32</v>
      </c>
      <c r="F150" s="92" t="s">
        <v>947</v>
      </c>
      <c r="G150" s="64"/>
      <c r="H150" s="64"/>
      <c r="I150" s="64"/>
      <c r="J150" s="64"/>
      <c r="K150" s="64"/>
      <c r="L150" s="64"/>
      <c r="M150" s="64"/>
      <c r="N150" s="64"/>
      <c r="O150" s="64"/>
      <c r="P150" s="64"/>
      <c r="Q150" s="64"/>
      <c r="R150" s="64"/>
      <c r="S150" s="64"/>
      <c r="T150" s="64"/>
      <c r="U150" s="64"/>
      <c r="V150" s="64"/>
      <c r="W150" s="64"/>
      <c r="X150" s="64"/>
      <c r="Y150" s="64"/>
      <c r="Z150" s="64"/>
    </row>
    <row r="151" spans="1:26" ht="12.75" customHeight="1">
      <c r="A151" s="59" t="s">
        <v>682</v>
      </c>
      <c r="B151" s="59" t="s">
        <v>944</v>
      </c>
      <c r="C151" s="60" t="s">
        <v>948</v>
      </c>
      <c r="D151" s="61" t="s">
        <v>772</v>
      </c>
      <c r="E151" s="62">
        <v>8500</v>
      </c>
      <c r="F151" s="92" t="s">
        <v>947</v>
      </c>
      <c r="G151" s="64"/>
      <c r="H151" s="64"/>
      <c r="I151" s="64"/>
      <c r="J151" s="64"/>
      <c r="K151" s="64"/>
      <c r="L151" s="64"/>
      <c r="M151" s="64"/>
      <c r="N151" s="64"/>
      <c r="O151" s="64"/>
      <c r="P151" s="64"/>
      <c r="Q151" s="64"/>
      <c r="R151" s="64"/>
      <c r="S151" s="64"/>
      <c r="T151" s="64"/>
      <c r="U151" s="64"/>
      <c r="V151" s="64"/>
      <c r="W151" s="64"/>
      <c r="X151" s="64"/>
      <c r="Y151" s="64"/>
      <c r="Z151" s="64"/>
    </row>
    <row r="152" spans="1:26" ht="12.75" customHeight="1">
      <c r="A152" s="59" t="s">
        <v>682</v>
      </c>
      <c r="B152" s="59" t="s">
        <v>944</v>
      </c>
      <c r="C152" s="60" t="s">
        <v>949</v>
      </c>
      <c r="D152" s="61" t="s">
        <v>772</v>
      </c>
      <c r="E152" s="62">
        <v>81.171999999999997</v>
      </c>
      <c r="F152" s="92" t="s">
        <v>947</v>
      </c>
      <c r="G152" s="64"/>
      <c r="H152" s="64"/>
      <c r="I152" s="64"/>
      <c r="J152" s="64"/>
      <c r="K152" s="64"/>
      <c r="L152" s="64"/>
      <c r="M152" s="64"/>
      <c r="N152" s="64"/>
      <c r="O152" s="64"/>
      <c r="P152" s="64"/>
      <c r="Q152" s="64"/>
      <c r="R152" s="64"/>
      <c r="S152" s="64"/>
      <c r="T152" s="64"/>
      <c r="U152" s="64"/>
      <c r="V152" s="64"/>
      <c r="W152" s="64"/>
      <c r="X152" s="64"/>
      <c r="Y152" s="64"/>
      <c r="Z152" s="64"/>
    </row>
    <row r="153" spans="1:26" ht="12.75" customHeight="1">
      <c r="A153" s="59" t="s">
        <v>682</v>
      </c>
      <c r="B153" s="59" t="s">
        <v>944</v>
      </c>
      <c r="C153" s="60" t="s">
        <v>950</v>
      </c>
      <c r="D153" s="61" t="s">
        <v>772</v>
      </c>
      <c r="E153" s="62">
        <v>103.3567</v>
      </c>
      <c r="F153" s="92" t="s">
        <v>947</v>
      </c>
      <c r="G153" s="64"/>
      <c r="H153" s="64"/>
      <c r="I153" s="64"/>
      <c r="J153" s="64"/>
      <c r="K153" s="64"/>
      <c r="L153" s="64"/>
      <c r="M153" s="64"/>
      <c r="N153" s="64"/>
      <c r="O153" s="64"/>
      <c r="P153" s="64"/>
      <c r="Q153" s="64"/>
      <c r="R153" s="64"/>
      <c r="S153" s="64"/>
      <c r="T153" s="64"/>
      <c r="U153" s="64"/>
      <c r="V153" s="64"/>
      <c r="W153" s="64"/>
      <c r="X153" s="64"/>
      <c r="Y153" s="64"/>
      <c r="Z153" s="64"/>
    </row>
    <row r="154" spans="1:26" ht="12.75" customHeight="1">
      <c r="A154" s="59" t="s">
        <v>682</v>
      </c>
      <c r="B154" s="59" t="s">
        <v>944</v>
      </c>
      <c r="C154" s="60" t="s">
        <v>951</v>
      </c>
      <c r="D154" s="61" t="s">
        <v>772</v>
      </c>
      <c r="E154" s="62">
        <v>20.059999999999999</v>
      </c>
      <c r="F154" s="92" t="s">
        <v>947</v>
      </c>
      <c r="G154" s="64"/>
      <c r="H154" s="64"/>
      <c r="I154" s="64"/>
      <c r="J154" s="64"/>
      <c r="K154" s="64"/>
      <c r="L154" s="64"/>
      <c r="M154" s="64"/>
      <c r="N154" s="64"/>
      <c r="O154" s="64"/>
      <c r="P154" s="64"/>
      <c r="Q154" s="64"/>
      <c r="R154" s="64"/>
      <c r="S154" s="64"/>
      <c r="T154" s="64"/>
      <c r="U154" s="64"/>
      <c r="V154" s="64"/>
      <c r="W154" s="64"/>
      <c r="X154" s="64"/>
      <c r="Y154" s="64"/>
      <c r="Z154" s="64"/>
    </row>
    <row r="155" spans="1:26" ht="12.75" customHeight="1">
      <c r="A155" s="59" t="s">
        <v>682</v>
      </c>
      <c r="B155" s="59" t="s">
        <v>944</v>
      </c>
      <c r="C155" s="60" t="s">
        <v>952</v>
      </c>
      <c r="D155" s="61" t="s">
        <v>772</v>
      </c>
      <c r="E155" s="62">
        <v>208.86</v>
      </c>
      <c r="F155" s="92" t="s">
        <v>947</v>
      </c>
      <c r="G155" s="64"/>
      <c r="H155" s="64"/>
      <c r="I155" s="64"/>
      <c r="J155" s="64"/>
      <c r="K155" s="64"/>
      <c r="L155" s="64"/>
      <c r="M155" s="64"/>
      <c r="N155" s="64"/>
      <c r="O155" s="64"/>
      <c r="P155" s="64"/>
      <c r="Q155" s="64"/>
      <c r="R155" s="64"/>
      <c r="S155" s="64"/>
      <c r="T155" s="64"/>
      <c r="U155" s="64"/>
      <c r="V155" s="64"/>
      <c r="W155" s="64"/>
      <c r="X155" s="64"/>
      <c r="Y155" s="64"/>
      <c r="Z155" s="64"/>
    </row>
    <row r="156" spans="1:26" ht="15" customHeight="1">
      <c r="A156" s="59" t="s">
        <v>682</v>
      </c>
      <c r="B156" s="59" t="s">
        <v>944</v>
      </c>
      <c r="C156" s="60" t="s">
        <v>953</v>
      </c>
      <c r="D156" s="61" t="s">
        <v>772</v>
      </c>
      <c r="E156" s="62">
        <v>206.73500000000001</v>
      </c>
      <c r="F156" s="92" t="s">
        <v>947</v>
      </c>
      <c r="G156" s="64"/>
      <c r="H156" s="64"/>
      <c r="I156" s="64"/>
      <c r="J156" s="64"/>
      <c r="K156" s="64"/>
      <c r="L156" s="64"/>
      <c r="M156" s="64"/>
      <c r="N156" s="64"/>
      <c r="O156" s="64"/>
      <c r="P156" s="64"/>
      <c r="Q156" s="64"/>
      <c r="R156" s="64"/>
      <c r="S156" s="64"/>
      <c r="T156" s="64"/>
      <c r="U156" s="64"/>
      <c r="V156" s="64"/>
      <c r="W156" s="64"/>
      <c r="X156" s="64"/>
      <c r="Y156" s="64"/>
      <c r="Z156" s="64"/>
    </row>
    <row r="157" spans="1:26" ht="15" customHeight="1">
      <c r="A157" s="59" t="s">
        <v>682</v>
      </c>
      <c r="B157" s="59" t="s">
        <v>944</v>
      </c>
      <c r="C157" s="60" t="s">
        <v>954</v>
      </c>
      <c r="D157" s="61" t="s">
        <v>772</v>
      </c>
      <c r="E157" s="62">
        <v>43.293999999999997</v>
      </c>
      <c r="F157" s="92" t="s">
        <v>947</v>
      </c>
      <c r="G157" s="64"/>
      <c r="H157" s="64"/>
      <c r="I157" s="64"/>
      <c r="J157" s="64"/>
      <c r="K157" s="64"/>
      <c r="L157" s="64"/>
      <c r="M157" s="64"/>
      <c r="N157" s="64"/>
      <c r="O157" s="64"/>
      <c r="P157" s="64"/>
      <c r="Q157" s="64"/>
      <c r="R157" s="64"/>
      <c r="S157" s="64"/>
      <c r="T157" s="64"/>
      <c r="U157" s="64"/>
      <c r="V157" s="64"/>
      <c r="W157" s="64"/>
      <c r="X157" s="64"/>
      <c r="Y157" s="64"/>
      <c r="Z157" s="64"/>
    </row>
    <row r="158" spans="1:26" ht="15" customHeight="1">
      <c r="A158" s="59" t="s">
        <v>682</v>
      </c>
      <c r="B158" s="59" t="s">
        <v>944</v>
      </c>
      <c r="C158" s="60" t="s">
        <v>955</v>
      </c>
      <c r="D158" s="61" t="s">
        <v>772</v>
      </c>
      <c r="E158" s="62">
        <v>5.9</v>
      </c>
      <c r="F158" s="92" t="s">
        <v>947</v>
      </c>
      <c r="G158" s="64"/>
      <c r="H158" s="64"/>
      <c r="I158" s="64"/>
      <c r="J158" s="64"/>
      <c r="K158" s="64"/>
      <c r="L158" s="64"/>
      <c r="M158" s="64"/>
      <c r="N158" s="64"/>
      <c r="O158" s="64"/>
      <c r="P158" s="64"/>
      <c r="Q158" s="64"/>
      <c r="R158" s="64"/>
      <c r="S158" s="64"/>
      <c r="T158" s="64"/>
      <c r="U158" s="64"/>
      <c r="V158" s="64"/>
      <c r="W158" s="64"/>
      <c r="X158" s="64"/>
      <c r="Y158" s="64"/>
      <c r="Z158" s="64"/>
    </row>
    <row r="159" spans="1:26" ht="15" customHeight="1">
      <c r="A159" s="59" t="s">
        <v>682</v>
      </c>
      <c r="B159" s="59" t="s">
        <v>944</v>
      </c>
      <c r="C159" s="60" t="s">
        <v>956</v>
      </c>
      <c r="D159" s="61" t="s">
        <v>772</v>
      </c>
      <c r="E159" s="62">
        <v>944</v>
      </c>
      <c r="F159" s="92" t="s">
        <v>947</v>
      </c>
      <c r="G159" s="64"/>
      <c r="H159" s="64"/>
      <c r="I159" s="64"/>
      <c r="J159" s="64"/>
      <c r="K159" s="64"/>
      <c r="L159" s="64"/>
      <c r="M159" s="64"/>
      <c r="N159" s="64"/>
      <c r="O159" s="64"/>
      <c r="P159" s="64"/>
      <c r="Q159" s="64"/>
      <c r="R159" s="64"/>
      <c r="S159" s="64"/>
      <c r="T159" s="64"/>
      <c r="U159" s="64"/>
      <c r="V159" s="64"/>
      <c r="W159" s="64"/>
      <c r="X159" s="64"/>
      <c r="Y159" s="64"/>
      <c r="Z159" s="64"/>
    </row>
    <row r="160" spans="1:26" ht="15" customHeight="1">
      <c r="A160" s="59" t="s">
        <v>682</v>
      </c>
      <c r="B160" s="59" t="s">
        <v>944</v>
      </c>
      <c r="C160" s="60" t="s">
        <v>957</v>
      </c>
      <c r="D160" s="61" t="s">
        <v>772</v>
      </c>
      <c r="E160" s="62">
        <v>571.12</v>
      </c>
      <c r="F160" s="92" t="s">
        <v>947</v>
      </c>
      <c r="G160" s="64"/>
      <c r="H160" s="64"/>
      <c r="I160" s="64"/>
      <c r="J160" s="64"/>
      <c r="K160" s="64"/>
      <c r="L160" s="64"/>
      <c r="M160" s="64"/>
      <c r="N160" s="64"/>
      <c r="O160" s="64"/>
      <c r="P160" s="64"/>
      <c r="Q160" s="64"/>
      <c r="R160" s="64"/>
      <c r="S160" s="64"/>
      <c r="T160" s="64"/>
      <c r="U160" s="64"/>
      <c r="V160" s="64"/>
      <c r="W160" s="64"/>
      <c r="X160" s="64"/>
      <c r="Y160" s="64"/>
      <c r="Z160" s="64"/>
    </row>
    <row r="161" spans="1:26" ht="15" customHeight="1">
      <c r="A161" s="59" t="s">
        <v>682</v>
      </c>
      <c r="B161" s="59" t="s">
        <v>944</v>
      </c>
      <c r="C161" s="60" t="s">
        <v>958</v>
      </c>
      <c r="D161" s="61" t="s">
        <v>772</v>
      </c>
      <c r="E161" s="62">
        <v>619.5</v>
      </c>
      <c r="F161" s="92" t="s">
        <v>947</v>
      </c>
      <c r="G161" s="64"/>
      <c r="H161" s="64"/>
      <c r="I161" s="64"/>
      <c r="J161" s="64"/>
      <c r="K161" s="64"/>
      <c r="L161" s="64"/>
      <c r="M161" s="64"/>
      <c r="N161" s="64"/>
      <c r="O161" s="64"/>
      <c r="P161" s="64"/>
      <c r="Q161" s="64"/>
      <c r="R161" s="64"/>
      <c r="S161" s="64"/>
      <c r="T161" s="64"/>
      <c r="U161" s="64"/>
      <c r="V161" s="64"/>
      <c r="W161" s="64"/>
      <c r="X161" s="64"/>
      <c r="Y161" s="64"/>
      <c r="Z161" s="64"/>
    </row>
    <row r="162" spans="1:26" ht="15" customHeight="1">
      <c r="A162" s="59" t="s">
        <v>682</v>
      </c>
      <c r="B162" s="59" t="s">
        <v>944</v>
      </c>
      <c r="C162" s="60" t="s">
        <v>959</v>
      </c>
      <c r="D162" s="61" t="s">
        <v>772</v>
      </c>
      <c r="E162" s="62">
        <v>100.3</v>
      </c>
      <c r="F162" s="92" t="s">
        <v>947</v>
      </c>
      <c r="G162" s="64"/>
      <c r="H162" s="64"/>
      <c r="I162" s="64"/>
      <c r="J162" s="64"/>
      <c r="K162" s="64"/>
      <c r="L162" s="64"/>
      <c r="M162" s="64"/>
      <c r="N162" s="64"/>
      <c r="O162" s="64"/>
      <c r="P162" s="64"/>
      <c r="Q162" s="64"/>
      <c r="R162" s="64"/>
      <c r="S162" s="64"/>
      <c r="T162" s="64"/>
      <c r="U162" s="64"/>
      <c r="V162" s="64"/>
      <c r="W162" s="64"/>
      <c r="X162" s="64"/>
      <c r="Y162" s="64"/>
      <c r="Z162" s="64"/>
    </row>
    <row r="163" spans="1:26" ht="13.5" customHeight="1">
      <c r="A163" s="59" t="s">
        <v>682</v>
      </c>
      <c r="B163" s="59" t="s">
        <v>944</v>
      </c>
      <c r="C163" s="60" t="s">
        <v>960</v>
      </c>
      <c r="D163" s="61" t="s">
        <v>772</v>
      </c>
      <c r="E163" s="62">
        <v>33.630000000000003</v>
      </c>
      <c r="F163" s="92" t="s">
        <v>947</v>
      </c>
      <c r="G163" s="64"/>
      <c r="H163" s="64"/>
      <c r="I163" s="64"/>
      <c r="J163" s="64"/>
      <c r="K163" s="64"/>
      <c r="L163" s="64"/>
      <c r="M163" s="64"/>
      <c r="N163" s="64"/>
      <c r="O163" s="64"/>
      <c r="P163" s="64"/>
      <c r="Q163" s="64"/>
      <c r="R163" s="64"/>
      <c r="S163" s="64"/>
      <c r="T163" s="64"/>
      <c r="U163" s="64"/>
      <c r="V163" s="64"/>
      <c r="W163" s="64"/>
      <c r="X163" s="64"/>
      <c r="Y163" s="64"/>
      <c r="Z163" s="64"/>
    </row>
    <row r="164" spans="1:26" ht="12.75" customHeight="1">
      <c r="A164" s="59" t="s">
        <v>682</v>
      </c>
      <c r="B164" s="59" t="s">
        <v>944</v>
      </c>
      <c r="C164" s="60" t="s">
        <v>961</v>
      </c>
      <c r="D164" s="61" t="s">
        <v>772</v>
      </c>
      <c r="E164" s="62">
        <v>44.25</v>
      </c>
      <c r="F164" s="92" t="s">
        <v>947</v>
      </c>
      <c r="G164" s="64"/>
      <c r="H164" s="64"/>
      <c r="I164" s="64"/>
      <c r="J164" s="64"/>
      <c r="K164" s="64"/>
      <c r="L164" s="64"/>
      <c r="M164" s="64"/>
      <c r="N164" s="64"/>
      <c r="O164" s="64"/>
      <c r="P164" s="64"/>
      <c r="Q164" s="64"/>
      <c r="R164" s="64"/>
      <c r="S164" s="64"/>
      <c r="T164" s="64"/>
      <c r="U164" s="64"/>
      <c r="V164" s="64"/>
      <c r="W164" s="64"/>
      <c r="X164" s="64"/>
      <c r="Y164" s="64"/>
      <c r="Z164" s="64"/>
    </row>
    <row r="165" spans="1:26" ht="12.75" customHeight="1">
      <c r="A165" s="59" t="s">
        <v>682</v>
      </c>
      <c r="B165" s="59" t="s">
        <v>944</v>
      </c>
      <c r="C165" s="60" t="s">
        <v>962</v>
      </c>
      <c r="D165" s="61" t="s">
        <v>772</v>
      </c>
      <c r="E165" s="62">
        <v>855.5</v>
      </c>
      <c r="F165" s="92" t="s">
        <v>947</v>
      </c>
      <c r="G165" s="64"/>
      <c r="H165" s="64"/>
      <c r="I165" s="64"/>
      <c r="J165" s="64"/>
      <c r="K165" s="64"/>
      <c r="L165" s="64"/>
      <c r="M165" s="64"/>
      <c r="N165" s="64"/>
      <c r="O165" s="64"/>
      <c r="P165" s="64"/>
      <c r="Q165" s="64"/>
      <c r="R165" s="64"/>
      <c r="S165" s="64"/>
      <c r="T165" s="64"/>
      <c r="U165" s="64"/>
      <c r="V165" s="64"/>
      <c r="W165" s="64"/>
      <c r="X165" s="64"/>
      <c r="Y165" s="64"/>
      <c r="Z165" s="64"/>
    </row>
    <row r="166" spans="1:26" ht="12.75" customHeight="1">
      <c r="A166" s="59" t="s">
        <v>682</v>
      </c>
      <c r="B166" s="59" t="s">
        <v>944</v>
      </c>
      <c r="C166" s="60" t="s">
        <v>963</v>
      </c>
      <c r="D166" s="61" t="s">
        <v>772</v>
      </c>
      <c r="E166" s="62">
        <v>60.2273</v>
      </c>
      <c r="F166" s="92" t="s">
        <v>947</v>
      </c>
      <c r="G166" s="64"/>
      <c r="H166" s="64"/>
      <c r="I166" s="64"/>
      <c r="J166" s="64"/>
      <c r="K166" s="64"/>
      <c r="L166" s="64"/>
      <c r="M166" s="64"/>
      <c r="N166" s="64"/>
      <c r="O166" s="64"/>
      <c r="P166" s="64"/>
      <c r="Q166" s="64"/>
      <c r="R166" s="64"/>
      <c r="S166" s="64"/>
      <c r="T166" s="64"/>
      <c r="U166" s="64"/>
      <c r="V166" s="64"/>
      <c r="W166" s="64"/>
      <c r="X166" s="64"/>
      <c r="Y166" s="64"/>
      <c r="Z166" s="64"/>
    </row>
    <row r="167" spans="1:26" ht="12.75" customHeight="1">
      <c r="A167" s="59" t="s">
        <v>682</v>
      </c>
      <c r="B167" s="59" t="s">
        <v>944</v>
      </c>
      <c r="C167" s="60" t="s">
        <v>964</v>
      </c>
      <c r="D167" s="61" t="s">
        <v>772</v>
      </c>
      <c r="E167" s="62">
        <v>102.8133</v>
      </c>
      <c r="F167" s="92" t="s">
        <v>947</v>
      </c>
      <c r="G167" s="64"/>
      <c r="H167" s="64"/>
      <c r="I167" s="64"/>
      <c r="J167" s="64"/>
      <c r="K167" s="64"/>
      <c r="L167" s="64"/>
      <c r="M167" s="64"/>
      <c r="N167" s="64"/>
      <c r="O167" s="64"/>
      <c r="P167" s="64"/>
      <c r="Q167" s="64"/>
      <c r="R167" s="64"/>
      <c r="S167" s="64"/>
      <c r="T167" s="64"/>
      <c r="U167" s="64"/>
      <c r="V167" s="64"/>
      <c r="W167" s="64"/>
      <c r="X167" s="64"/>
      <c r="Y167" s="64"/>
      <c r="Z167" s="64"/>
    </row>
    <row r="168" spans="1:26" ht="12.75" customHeight="1">
      <c r="A168" s="59" t="s">
        <v>682</v>
      </c>
      <c r="B168" s="59" t="s">
        <v>944</v>
      </c>
      <c r="C168" s="60" t="s">
        <v>965</v>
      </c>
      <c r="D168" s="61" t="s">
        <v>772</v>
      </c>
      <c r="E168" s="62">
        <v>3030.43</v>
      </c>
      <c r="F168" s="92" t="s">
        <v>947</v>
      </c>
      <c r="G168" s="64"/>
      <c r="H168" s="64"/>
      <c r="I168" s="64"/>
      <c r="J168" s="64"/>
      <c r="K168" s="64"/>
      <c r="L168" s="64"/>
      <c r="M168" s="64"/>
      <c r="N168" s="64"/>
      <c r="O168" s="64"/>
      <c r="P168" s="64"/>
      <c r="Q168" s="64"/>
      <c r="R168" s="64"/>
      <c r="S168" s="64"/>
      <c r="T168" s="64"/>
      <c r="U168" s="64"/>
      <c r="V168" s="64"/>
      <c r="W168" s="64"/>
      <c r="X168" s="64"/>
      <c r="Y168" s="64"/>
      <c r="Z168" s="64"/>
    </row>
    <row r="169" spans="1:26" ht="12.75" customHeight="1">
      <c r="A169" s="59" t="s">
        <v>682</v>
      </c>
      <c r="B169" s="59" t="s">
        <v>944</v>
      </c>
      <c r="C169" s="60" t="s">
        <v>966</v>
      </c>
      <c r="D169" s="61" t="s">
        <v>772</v>
      </c>
      <c r="E169" s="62">
        <v>858.45</v>
      </c>
      <c r="F169" s="92" t="s">
        <v>947</v>
      </c>
      <c r="G169" s="64"/>
      <c r="H169" s="64"/>
      <c r="I169" s="64"/>
      <c r="J169" s="64"/>
      <c r="K169" s="64"/>
      <c r="L169" s="64"/>
      <c r="M169" s="64"/>
      <c r="N169" s="64"/>
      <c r="O169" s="64"/>
      <c r="P169" s="64"/>
      <c r="Q169" s="64"/>
      <c r="R169" s="64"/>
      <c r="S169" s="64"/>
      <c r="T169" s="64"/>
      <c r="U169" s="64"/>
      <c r="V169" s="64"/>
      <c r="W169" s="64"/>
      <c r="X169" s="64"/>
      <c r="Y169" s="64"/>
      <c r="Z169" s="64"/>
    </row>
    <row r="170" spans="1:26" ht="12.75" customHeight="1">
      <c r="A170" s="59" t="s">
        <v>682</v>
      </c>
      <c r="B170" s="59" t="s">
        <v>944</v>
      </c>
      <c r="C170" s="60" t="s">
        <v>967</v>
      </c>
      <c r="D170" s="61" t="s">
        <v>772</v>
      </c>
      <c r="E170" s="62">
        <v>206.72329999999999</v>
      </c>
      <c r="F170" s="92" t="s">
        <v>947</v>
      </c>
      <c r="G170" s="64"/>
      <c r="H170" s="64"/>
      <c r="I170" s="64"/>
      <c r="J170" s="64"/>
      <c r="K170" s="64"/>
      <c r="L170" s="64"/>
      <c r="M170" s="64"/>
      <c r="N170" s="64"/>
      <c r="O170" s="64"/>
      <c r="P170" s="64"/>
      <c r="Q170" s="64"/>
      <c r="R170" s="64"/>
      <c r="S170" s="64"/>
      <c r="T170" s="64"/>
      <c r="U170" s="64"/>
      <c r="V170" s="64"/>
      <c r="W170" s="64"/>
      <c r="X170" s="64"/>
      <c r="Y170" s="64"/>
      <c r="Z170" s="64"/>
    </row>
    <row r="171" spans="1:26" ht="15.75" customHeight="1">
      <c r="A171" s="59" t="s">
        <v>682</v>
      </c>
      <c r="B171" s="59" t="s">
        <v>944</v>
      </c>
      <c r="C171" s="60" t="s">
        <v>968</v>
      </c>
      <c r="D171" s="61" t="s">
        <v>772</v>
      </c>
      <c r="E171" s="62">
        <v>4425</v>
      </c>
      <c r="F171" s="92" t="s">
        <v>947</v>
      </c>
      <c r="G171" s="64"/>
      <c r="H171" s="64"/>
      <c r="I171" s="64"/>
      <c r="J171" s="64"/>
      <c r="K171" s="64"/>
      <c r="L171" s="64"/>
      <c r="M171" s="64"/>
      <c r="N171" s="64"/>
      <c r="O171" s="64"/>
      <c r="P171" s="64"/>
      <c r="Q171" s="64"/>
      <c r="R171" s="64"/>
      <c r="S171" s="64"/>
      <c r="T171" s="64"/>
      <c r="U171" s="64"/>
      <c r="V171" s="64"/>
      <c r="W171" s="64"/>
      <c r="X171" s="64"/>
      <c r="Y171" s="64"/>
      <c r="Z171" s="64"/>
    </row>
    <row r="172" spans="1:26" ht="12.75" customHeight="1">
      <c r="A172" s="59" t="s">
        <v>682</v>
      </c>
      <c r="B172" s="59" t="s">
        <v>944</v>
      </c>
      <c r="C172" s="60" t="s">
        <v>969</v>
      </c>
      <c r="D172" s="61" t="s">
        <v>772</v>
      </c>
      <c r="E172" s="62">
        <v>13500.0026</v>
      </c>
      <c r="F172" s="92" t="s">
        <v>947</v>
      </c>
      <c r="G172" s="64"/>
      <c r="H172" s="64"/>
      <c r="I172" s="64"/>
      <c r="J172" s="64"/>
      <c r="K172" s="64"/>
      <c r="L172" s="64"/>
      <c r="M172" s="64"/>
      <c r="N172" s="64"/>
      <c r="O172" s="64"/>
      <c r="P172" s="64"/>
      <c r="Q172" s="64"/>
      <c r="R172" s="64"/>
      <c r="S172" s="64"/>
      <c r="T172" s="64"/>
      <c r="U172" s="64"/>
      <c r="V172" s="64"/>
      <c r="W172" s="64"/>
      <c r="X172" s="64"/>
      <c r="Y172" s="64"/>
      <c r="Z172" s="64"/>
    </row>
    <row r="173" spans="1:26" ht="20.25" customHeight="1">
      <c r="A173" s="59" t="s">
        <v>682</v>
      </c>
      <c r="B173" s="59" t="s">
        <v>944</v>
      </c>
      <c r="C173" s="60" t="s">
        <v>970</v>
      </c>
      <c r="D173" s="61" t="s">
        <v>772</v>
      </c>
      <c r="E173" s="62">
        <v>1416</v>
      </c>
      <c r="F173" s="92" t="s">
        <v>947</v>
      </c>
      <c r="G173" s="64"/>
      <c r="H173" s="64"/>
      <c r="I173" s="64"/>
      <c r="J173" s="64"/>
      <c r="K173" s="64"/>
      <c r="L173" s="64"/>
      <c r="M173" s="64"/>
      <c r="N173" s="64"/>
      <c r="O173" s="64"/>
      <c r="P173" s="64"/>
      <c r="Q173" s="64"/>
      <c r="R173" s="64"/>
      <c r="S173" s="64"/>
      <c r="T173" s="64"/>
      <c r="U173" s="64"/>
      <c r="V173" s="64"/>
      <c r="W173" s="64"/>
      <c r="X173" s="64"/>
      <c r="Y173" s="64"/>
      <c r="Z173" s="64"/>
    </row>
    <row r="174" spans="1:26" ht="21" customHeight="1">
      <c r="A174" s="59" t="s">
        <v>682</v>
      </c>
      <c r="B174" s="59" t="s">
        <v>944</v>
      </c>
      <c r="C174" s="60" t="s">
        <v>971</v>
      </c>
      <c r="D174" s="61" t="s">
        <v>772</v>
      </c>
      <c r="E174" s="62">
        <v>3.54</v>
      </c>
      <c r="F174" s="98" t="s">
        <v>947</v>
      </c>
      <c r="G174" s="64"/>
      <c r="H174" s="64"/>
      <c r="I174" s="64"/>
      <c r="J174" s="64"/>
      <c r="K174" s="64"/>
      <c r="L174" s="64"/>
      <c r="M174" s="64"/>
      <c r="N174" s="64"/>
      <c r="O174" s="64"/>
      <c r="P174" s="64"/>
      <c r="Q174" s="64"/>
      <c r="R174" s="64"/>
      <c r="S174" s="64"/>
      <c r="T174" s="64"/>
      <c r="U174" s="64"/>
      <c r="V174" s="64"/>
      <c r="W174" s="64"/>
      <c r="X174" s="64"/>
      <c r="Y174" s="64"/>
      <c r="Z174" s="64"/>
    </row>
    <row r="175" spans="1:26" ht="18" customHeight="1">
      <c r="A175" s="59" t="s">
        <v>682</v>
      </c>
      <c r="B175" s="59" t="s">
        <v>944</v>
      </c>
      <c r="C175" s="60" t="s">
        <v>972</v>
      </c>
      <c r="D175" s="61" t="s">
        <v>772</v>
      </c>
      <c r="E175" s="62">
        <v>73.16</v>
      </c>
      <c r="F175" s="92" t="s">
        <v>947</v>
      </c>
      <c r="G175" s="64"/>
      <c r="H175" s="64"/>
      <c r="I175" s="64"/>
      <c r="J175" s="64"/>
      <c r="K175" s="64"/>
      <c r="L175" s="64"/>
      <c r="M175" s="64"/>
      <c r="N175" s="64"/>
      <c r="O175" s="64"/>
      <c r="P175" s="64"/>
      <c r="Q175" s="64"/>
      <c r="R175" s="64"/>
      <c r="S175" s="64"/>
      <c r="T175" s="64"/>
      <c r="U175" s="64"/>
      <c r="V175" s="64"/>
      <c r="W175" s="64"/>
      <c r="X175" s="64"/>
      <c r="Y175" s="64"/>
      <c r="Z175" s="64"/>
    </row>
    <row r="176" spans="1:26" ht="20.25" customHeight="1">
      <c r="A176" s="59" t="s">
        <v>682</v>
      </c>
      <c r="B176" s="59" t="s">
        <v>944</v>
      </c>
      <c r="C176" s="60" t="s">
        <v>973</v>
      </c>
      <c r="D176" s="61" t="s">
        <v>772</v>
      </c>
      <c r="E176" s="62">
        <v>548.26499999999999</v>
      </c>
      <c r="F176" s="92" t="s">
        <v>947</v>
      </c>
      <c r="G176" s="64"/>
      <c r="H176" s="64"/>
      <c r="I176" s="64"/>
      <c r="J176" s="64"/>
      <c r="K176" s="64"/>
      <c r="L176" s="64"/>
      <c r="M176" s="64"/>
      <c r="N176" s="64"/>
      <c r="O176" s="64"/>
      <c r="P176" s="64"/>
      <c r="Q176" s="64"/>
      <c r="R176" s="64"/>
      <c r="S176" s="64"/>
      <c r="T176" s="64"/>
      <c r="U176" s="64"/>
      <c r="V176" s="64"/>
      <c r="W176" s="64"/>
      <c r="X176" s="64"/>
      <c r="Y176" s="64"/>
      <c r="Z176" s="64"/>
    </row>
    <row r="177" spans="1:26" ht="25.5" customHeight="1">
      <c r="A177" s="59" t="s">
        <v>682</v>
      </c>
      <c r="B177" s="59" t="s">
        <v>944</v>
      </c>
      <c r="C177" s="60" t="s">
        <v>974</v>
      </c>
      <c r="D177" s="61" t="s">
        <v>772</v>
      </c>
      <c r="E177" s="62">
        <v>526.32500000000005</v>
      </c>
      <c r="F177" s="92" t="s">
        <v>947</v>
      </c>
      <c r="G177" s="64"/>
      <c r="H177" s="64"/>
      <c r="I177" s="64"/>
      <c r="J177" s="64"/>
      <c r="K177" s="64"/>
      <c r="L177" s="64"/>
      <c r="M177" s="64"/>
      <c r="N177" s="64"/>
      <c r="O177" s="64"/>
      <c r="P177" s="64"/>
      <c r="Q177" s="64"/>
      <c r="R177" s="64"/>
      <c r="S177" s="64"/>
      <c r="T177" s="64"/>
      <c r="U177" s="64"/>
      <c r="V177" s="64"/>
      <c r="W177" s="64"/>
      <c r="X177" s="64"/>
      <c r="Y177" s="64"/>
      <c r="Z177" s="64"/>
    </row>
    <row r="178" spans="1:26" ht="19.5" customHeight="1">
      <c r="A178" s="59" t="s">
        <v>682</v>
      </c>
      <c r="B178" s="59" t="s">
        <v>944</v>
      </c>
      <c r="C178" s="60" t="s">
        <v>975</v>
      </c>
      <c r="D178" s="61" t="s">
        <v>772</v>
      </c>
      <c r="E178" s="62">
        <v>3.54</v>
      </c>
      <c r="F178" s="98" t="s">
        <v>947</v>
      </c>
      <c r="G178" s="64"/>
      <c r="H178" s="64"/>
      <c r="I178" s="64"/>
      <c r="J178" s="64"/>
      <c r="K178" s="64"/>
      <c r="L178" s="64"/>
      <c r="M178" s="64"/>
      <c r="N178" s="64"/>
      <c r="O178" s="64"/>
      <c r="P178" s="64"/>
      <c r="Q178" s="64"/>
      <c r="R178" s="64"/>
      <c r="S178" s="64"/>
      <c r="T178" s="64"/>
      <c r="U178" s="64"/>
      <c r="V178" s="64"/>
      <c r="W178" s="64"/>
      <c r="X178" s="64"/>
      <c r="Y178" s="64"/>
      <c r="Z178" s="64"/>
    </row>
    <row r="179" spans="1:26" ht="27.75" customHeight="1">
      <c r="A179" s="59" t="s">
        <v>682</v>
      </c>
      <c r="B179" s="59" t="s">
        <v>944</v>
      </c>
      <c r="C179" s="60" t="s">
        <v>976</v>
      </c>
      <c r="D179" s="61" t="s">
        <v>772</v>
      </c>
      <c r="E179" s="62">
        <v>265.5</v>
      </c>
      <c r="F179" s="92" t="s">
        <v>947</v>
      </c>
      <c r="G179" s="64"/>
      <c r="H179" s="64"/>
      <c r="I179" s="64"/>
      <c r="J179" s="64"/>
      <c r="K179" s="64"/>
      <c r="L179" s="64"/>
      <c r="M179" s="64"/>
      <c r="N179" s="64"/>
      <c r="O179" s="64"/>
      <c r="P179" s="64"/>
      <c r="Q179" s="64"/>
      <c r="R179" s="64"/>
      <c r="S179" s="64"/>
      <c r="T179" s="64"/>
      <c r="U179" s="64"/>
      <c r="V179" s="64"/>
      <c r="W179" s="64"/>
      <c r="X179" s="64"/>
      <c r="Y179" s="64"/>
      <c r="Z179" s="64"/>
    </row>
    <row r="180" spans="1:26" ht="21.75" customHeight="1">
      <c r="A180" s="99" t="s">
        <v>577</v>
      </c>
      <c r="B180" s="99" t="s">
        <v>977</v>
      </c>
      <c r="C180" s="100" t="s">
        <v>978</v>
      </c>
      <c r="D180" s="101" t="s">
        <v>772</v>
      </c>
      <c r="E180" s="384">
        <v>1.9823999999999999</v>
      </c>
      <c r="F180" s="102" t="s">
        <v>979</v>
      </c>
      <c r="G180" s="64"/>
      <c r="H180" s="64"/>
      <c r="I180" s="64"/>
      <c r="J180" s="64"/>
      <c r="K180" s="64"/>
      <c r="L180" s="64"/>
      <c r="M180" s="64"/>
      <c r="N180" s="64"/>
      <c r="O180" s="64"/>
      <c r="P180" s="64"/>
      <c r="Q180" s="64"/>
      <c r="R180" s="64"/>
      <c r="S180" s="64"/>
      <c r="T180" s="64"/>
      <c r="U180" s="64"/>
      <c r="V180" s="64"/>
      <c r="W180" s="64"/>
      <c r="X180" s="64"/>
      <c r="Y180" s="64"/>
      <c r="Z180" s="64"/>
    </row>
    <row r="181" spans="1:26" ht="22.5" customHeight="1">
      <c r="A181" s="59" t="s">
        <v>668</v>
      </c>
      <c r="B181" s="59" t="s">
        <v>980</v>
      </c>
      <c r="C181" s="60" t="s">
        <v>981</v>
      </c>
      <c r="D181" s="61" t="s">
        <v>772</v>
      </c>
      <c r="E181" s="62">
        <v>7773.84</v>
      </c>
      <c r="F181" s="92" t="s">
        <v>982</v>
      </c>
      <c r="G181" s="64"/>
      <c r="H181" s="64"/>
      <c r="I181" s="64"/>
      <c r="J181" s="64"/>
      <c r="K181" s="64"/>
      <c r="L181" s="64"/>
      <c r="M181" s="64"/>
      <c r="N181" s="64"/>
      <c r="O181" s="64"/>
      <c r="P181" s="64"/>
      <c r="Q181" s="64"/>
      <c r="R181" s="64"/>
      <c r="S181" s="64"/>
      <c r="T181" s="64"/>
      <c r="U181" s="64"/>
      <c r="V181" s="64"/>
      <c r="W181" s="64"/>
      <c r="X181" s="64"/>
      <c r="Y181" s="64"/>
      <c r="Z181" s="64"/>
    </row>
    <row r="182" spans="1:26" ht="12.75" customHeight="1">
      <c r="A182" s="59" t="s">
        <v>668</v>
      </c>
      <c r="B182" s="59" t="s">
        <v>980</v>
      </c>
      <c r="C182" s="60" t="s">
        <v>983</v>
      </c>
      <c r="D182" s="61" t="s">
        <v>772</v>
      </c>
      <c r="E182" s="62">
        <v>9343.24</v>
      </c>
      <c r="F182" s="92" t="s">
        <v>982</v>
      </c>
      <c r="G182" s="64"/>
      <c r="H182" s="64"/>
      <c r="I182" s="64"/>
      <c r="J182" s="64"/>
      <c r="K182" s="64"/>
      <c r="L182" s="64"/>
      <c r="M182" s="64"/>
      <c r="N182" s="64"/>
      <c r="O182" s="64"/>
      <c r="P182" s="64"/>
      <c r="Q182" s="64"/>
      <c r="R182" s="64"/>
      <c r="S182" s="64"/>
      <c r="T182" s="64"/>
      <c r="U182" s="64"/>
      <c r="V182" s="64"/>
      <c r="W182" s="64"/>
      <c r="X182" s="64"/>
      <c r="Y182" s="64"/>
      <c r="Z182" s="64"/>
    </row>
    <row r="183" spans="1:26" ht="23.25" customHeight="1">
      <c r="A183" s="59" t="s">
        <v>668</v>
      </c>
      <c r="B183" s="59" t="s">
        <v>980</v>
      </c>
      <c r="C183" s="60" t="s">
        <v>984</v>
      </c>
      <c r="D183" s="61" t="s">
        <v>772</v>
      </c>
      <c r="E183" s="62">
        <v>10915</v>
      </c>
      <c r="F183" s="92" t="s">
        <v>982</v>
      </c>
      <c r="G183" s="64"/>
      <c r="H183" s="64"/>
      <c r="I183" s="64"/>
      <c r="J183" s="64"/>
      <c r="K183" s="64"/>
      <c r="L183" s="64"/>
      <c r="M183" s="64"/>
      <c r="N183" s="64"/>
      <c r="O183" s="64"/>
      <c r="P183" s="64"/>
      <c r="Q183" s="64"/>
      <c r="R183" s="64"/>
      <c r="S183" s="64"/>
      <c r="T183" s="64"/>
      <c r="U183" s="64"/>
      <c r="V183" s="64"/>
      <c r="W183" s="64"/>
      <c r="X183" s="64"/>
      <c r="Y183" s="64"/>
      <c r="Z183" s="64"/>
    </row>
    <row r="184" spans="1:26" ht="20.25" customHeight="1">
      <c r="A184" s="59" t="s">
        <v>668</v>
      </c>
      <c r="B184" s="59" t="s">
        <v>980</v>
      </c>
      <c r="C184" s="60" t="s">
        <v>985</v>
      </c>
      <c r="D184" s="61" t="s">
        <v>772</v>
      </c>
      <c r="E184" s="62">
        <v>3923.5</v>
      </c>
      <c r="F184" s="92" t="s">
        <v>982</v>
      </c>
      <c r="G184" s="64"/>
      <c r="H184" s="64"/>
      <c r="I184" s="64"/>
      <c r="J184" s="64"/>
      <c r="K184" s="64"/>
      <c r="L184" s="64"/>
      <c r="M184" s="64"/>
      <c r="N184" s="64"/>
      <c r="O184" s="64"/>
      <c r="P184" s="64"/>
      <c r="Q184" s="64"/>
      <c r="R184" s="64"/>
      <c r="S184" s="64"/>
      <c r="T184" s="64"/>
      <c r="U184" s="64"/>
      <c r="V184" s="64"/>
      <c r="W184" s="64"/>
      <c r="X184" s="64"/>
      <c r="Y184" s="64"/>
      <c r="Z184" s="64"/>
    </row>
    <row r="185" spans="1:26" ht="13.5" customHeight="1">
      <c r="A185" s="59" t="s">
        <v>668</v>
      </c>
      <c r="B185" s="59" t="s">
        <v>980</v>
      </c>
      <c r="C185" s="60" t="s">
        <v>986</v>
      </c>
      <c r="D185" s="61" t="s">
        <v>772</v>
      </c>
      <c r="E185" s="62">
        <v>4543</v>
      </c>
      <c r="F185" s="92" t="s">
        <v>982</v>
      </c>
      <c r="G185" s="64"/>
      <c r="H185" s="64"/>
      <c r="I185" s="64"/>
      <c r="J185" s="64"/>
      <c r="K185" s="64"/>
      <c r="L185" s="64"/>
      <c r="M185" s="64"/>
      <c r="N185" s="64"/>
      <c r="O185" s="64"/>
      <c r="P185" s="64"/>
      <c r="Q185" s="64"/>
      <c r="R185" s="64"/>
      <c r="S185" s="64"/>
      <c r="T185" s="64"/>
      <c r="U185" s="64"/>
      <c r="V185" s="64"/>
      <c r="W185" s="64"/>
      <c r="X185" s="64"/>
      <c r="Y185" s="64"/>
      <c r="Z185" s="64"/>
    </row>
    <row r="186" spans="1:26" ht="16.5" customHeight="1">
      <c r="A186" s="59" t="s">
        <v>668</v>
      </c>
      <c r="B186" s="59" t="s">
        <v>980</v>
      </c>
      <c r="C186" s="60" t="s">
        <v>987</v>
      </c>
      <c r="D186" s="61" t="s">
        <v>772</v>
      </c>
      <c r="E186" s="62">
        <v>9204</v>
      </c>
      <c r="F186" s="92" t="s">
        <v>982</v>
      </c>
      <c r="G186" s="64"/>
      <c r="H186" s="64"/>
      <c r="I186" s="64"/>
      <c r="J186" s="64"/>
      <c r="K186" s="64"/>
      <c r="L186" s="64"/>
      <c r="M186" s="64"/>
      <c r="N186" s="64"/>
      <c r="O186" s="64"/>
      <c r="P186" s="64"/>
      <c r="Q186" s="64"/>
      <c r="R186" s="64"/>
      <c r="S186" s="64"/>
      <c r="T186" s="64"/>
      <c r="U186" s="64"/>
      <c r="V186" s="64"/>
      <c r="W186" s="64"/>
      <c r="X186" s="64"/>
      <c r="Y186" s="64"/>
      <c r="Z186" s="64"/>
    </row>
    <row r="187" spans="1:26" ht="15.75" customHeight="1">
      <c r="A187" s="59" t="s">
        <v>668</v>
      </c>
      <c r="B187" s="59" t="s">
        <v>980</v>
      </c>
      <c r="C187" s="60" t="s">
        <v>988</v>
      </c>
      <c r="D187" s="61" t="s">
        <v>772</v>
      </c>
      <c r="E187" s="62">
        <v>1239</v>
      </c>
      <c r="F187" s="92" t="s">
        <v>982</v>
      </c>
      <c r="G187" s="64"/>
      <c r="H187" s="64"/>
      <c r="I187" s="64"/>
      <c r="J187" s="64"/>
      <c r="K187" s="64"/>
      <c r="L187" s="64"/>
      <c r="M187" s="64"/>
      <c r="N187" s="64"/>
      <c r="O187" s="64"/>
      <c r="P187" s="64"/>
      <c r="Q187" s="64"/>
      <c r="R187" s="64"/>
      <c r="S187" s="64"/>
      <c r="T187" s="64"/>
      <c r="U187" s="64"/>
      <c r="V187" s="64"/>
      <c r="W187" s="64"/>
      <c r="X187" s="64"/>
      <c r="Y187" s="64"/>
      <c r="Z187" s="64"/>
    </row>
    <row r="188" spans="1:26" ht="15.75" customHeight="1">
      <c r="A188" s="59" t="s">
        <v>668</v>
      </c>
      <c r="B188" s="59" t="s">
        <v>980</v>
      </c>
      <c r="C188" s="60" t="s">
        <v>989</v>
      </c>
      <c r="D188" s="61" t="s">
        <v>772</v>
      </c>
      <c r="E188" s="62">
        <v>1239</v>
      </c>
      <c r="F188" s="92" t="s">
        <v>982</v>
      </c>
      <c r="G188" s="64"/>
      <c r="H188" s="64"/>
      <c r="I188" s="64"/>
      <c r="J188" s="64"/>
      <c r="K188" s="64"/>
      <c r="L188" s="64"/>
      <c r="M188" s="64"/>
      <c r="N188" s="64"/>
      <c r="O188" s="64"/>
      <c r="P188" s="64"/>
      <c r="Q188" s="64"/>
      <c r="R188" s="64"/>
      <c r="S188" s="64"/>
      <c r="T188" s="64"/>
      <c r="U188" s="64"/>
      <c r="V188" s="64"/>
      <c r="W188" s="64"/>
      <c r="X188" s="64"/>
      <c r="Y188" s="64"/>
      <c r="Z188" s="64"/>
    </row>
    <row r="189" spans="1:26" ht="32.25" customHeight="1">
      <c r="A189" s="103" t="s">
        <v>616</v>
      </c>
      <c r="B189" s="103" t="s">
        <v>990</v>
      </c>
      <c r="C189" s="103" t="s">
        <v>991</v>
      </c>
      <c r="D189" s="104" t="s">
        <v>772</v>
      </c>
      <c r="E189" s="385">
        <v>54999.99</v>
      </c>
      <c r="F189" s="105" t="s">
        <v>992</v>
      </c>
      <c r="G189" s="64"/>
      <c r="H189" s="64"/>
      <c r="I189" s="64"/>
      <c r="J189" s="64"/>
      <c r="K189" s="64"/>
      <c r="L189" s="64"/>
      <c r="M189" s="64"/>
      <c r="N189" s="64"/>
      <c r="O189" s="64"/>
      <c r="P189" s="64"/>
      <c r="Q189" s="64"/>
      <c r="R189" s="64"/>
      <c r="S189" s="64"/>
      <c r="T189" s="64"/>
      <c r="U189" s="64"/>
      <c r="V189" s="64"/>
      <c r="W189" s="64"/>
      <c r="X189" s="64"/>
      <c r="Y189" s="64"/>
      <c r="Z189" s="64"/>
    </row>
    <row r="190" spans="1:26" ht="30.75" customHeight="1">
      <c r="A190" s="103" t="s">
        <v>616</v>
      </c>
      <c r="B190" s="103" t="s">
        <v>990</v>
      </c>
      <c r="C190" s="103" t="s">
        <v>993</v>
      </c>
      <c r="D190" s="104" t="s">
        <v>772</v>
      </c>
      <c r="E190" s="385">
        <v>17023.8</v>
      </c>
      <c r="F190" s="105" t="s">
        <v>992</v>
      </c>
      <c r="G190" s="64"/>
      <c r="H190" s="64"/>
      <c r="I190" s="64"/>
      <c r="J190" s="64"/>
      <c r="K190" s="64"/>
      <c r="L190" s="64"/>
      <c r="M190" s="64"/>
      <c r="N190" s="64"/>
      <c r="O190" s="64"/>
      <c r="P190" s="64"/>
      <c r="Q190" s="64"/>
      <c r="R190" s="64"/>
      <c r="S190" s="64"/>
      <c r="T190" s="64"/>
      <c r="U190" s="64"/>
      <c r="V190" s="64"/>
      <c r="W190" s="64"/>
      <c r="X190" s="64"/>
      <c r="Y190" s="64"/>
      <c r="Z190" s="64"/>
    </row>
    <row r="191" spans="1:26" ht="25.5" customHeight="1">
      <c r="A191" s="106" t="s">
        <v>994</v>
      </c>
      <c r="B191" s="103" t="s">
        <v>990</v>
      </c>
      <c r="C191" s="107" t="s">
        <v>995</v>
      </c>
      <c r="D191" s="108" t="s">
        <v>772</v>
      </c>
      <c r="E191" s="386">
        <v>4130</v>
      </c>
      <c r="F191" s="109" t="s">
        <v>996</v>
      </c>
      <c r="G191" s="64"/>
      <c r="H191" s="64"/>
      <c r="I191" s="64"/>
      <c r="J191" s="64"/>
      <c r="K191" s="64"/>
      <c r="L191" s="64"/>
      <c r="M191" s="64"/>
      <c r="N191" s="64"/>
      <c r="O191" s="64"/>
      <c r="P191" s="64"/>
      <c r="Q191" s="64"/>
      <c r="R191" s="64"/>
      <c r="S191" s="64"/>
      <c r="T191" s="64"/>
      <c r="U191" s="64"/>
      <c r="V191" s="64"/>
      <c r="W191" s="64"/>
      <c r="X191" s="64"/>
      <c r="Y191" s="64"/>
      <c r="Z191" s="64"/>
    </row>
    <row r="192" spans="1:26" ht="15.75" customHeight="1">
      <c r="A192" s="106" t="s">
        <v>994</v>
      </c>
      <c r="B192" s="103" t="s">
        <v>990</v>
      </c>
      <c r="C192" s="107" t="s">
        <v>997</v>
      </c>
      <c r="D192" s="108" t="s">
        <v>772</v>
      </c>
      <c r="E192" s="386">
        <v>16048</v>
      </c>
      <c r="F192" s="109" t="s">
        <v>996</v>
      </c>
      <c r="G192" s="64"/>
      <c r="H192" s="64"/>
      <c r="I192" s="64"/>
      <c r="J192" s="64"/>
      <c r="K192" s="64"/>
      <c r="L192" s="64"/>
      <c r="M192" s="64"/>
      <c r="N192" s="64"/>
      <c r="O192" s="64"/>
      <c r="P192" s="64"/>
      <c r="Q192" s="64"/>
      <c r="R192" s="64"/>
      <c r="S192" s="64"/>
      <c r="T192" s="64"/>
      <c r="U192" s="64"/>
      <c r="V192" s="64"/>
      <c r="W192" s="64"/>
      <c r="X192" s="64"/>
      <c r="Y192" s="64"/>
      <c r="Z192" s="64"/>
    </row>
    <row r="193" spans="1:26" ht="27.75" customHeight="1">
      <c r="A193" s="106" t="s">
        <v>994</v>
      </c>
      <c r="B193" s="103" t="s">
        <v>990</v>
      </c>
      <c r="C193" s="107" t="s">
        <v>998</v>
      </c>
      <c r="D193" s="110" t="s">
        <v>772</v>
      </c>
      <c r="E193" s="386">
        <v>24502.7</v>
      </c>
      <c r="F193" s="109" t="s">
        <v>996</v>
      </c>
      <c r="G193" s="64"/>
      <c r="H193" s="64"/>
      <c r="I193" s="64"/>
      <c r="J193" s="64"/>
      <c r="K193" s="64"/>
      <c r="L193" s="64"/>
      <c r="M193" s="64"/>
      <c r="N193" s="64"/>
      <c r="O193" s="64"/>
      <c r="P193" s="64"/>
      <c r="Q193" s="64"/>
      <c r="R193" s="64"/>
      <c r="S193" s="64"/>
      <c r="T193" s="64"/>
      <c r="U193" s="64"/>
      <c r="V193" s="64"/>
      <c r="W193" s="64"/>
      <c r="X193" s="64"/>
      <c r="Y193" s="64"/>
      <c r="Z193" s="64"/>
    </row>
    <row r="194" spans="1:26" ht="34.5" customHeight="1">
      <c r="A194" s="103" t="s">
        <v>999</v>
      </c>
      <c r="B194" s="103" t="s">
        <v>990</v>
      </c>
      <c r="C194" s="103" t="s">
        <v>1000</v>
      </c>
      <c r="D194" s="104" t="s">
        <v>772</v>
      </c>
      <c r="E194" s="385">
        <v>715000</v>
      </c>
      <c r="F194" s="105" t="s">
        <v>1001</v>
      </c>
      <c r="G194" s="64"/>
      <c r="H194" s="64"/>
      <c r="I194" s="64"/>
      <c r="J194" s="64"/>
      <c r="K194" s="64"/>
      <c r="L194" s="64"/>
      <c r="M194" s="64"/>
      <c r="N194" s="64"/>
      <c r="O194" s="64"/>
      <c r="P194" s="64"/>
      <c r="Q194" s="64"/>
      <c r="R194" s="64"/>
      <c r="S194" s="64"/>
      <c r="T194" s="64"/>
      <c r="U194" s="64"/>
      <c r="V194" s="64"/>
      <c r="W194" s="64"/>
      <c r="X194" s="64"/>
      <c r="Y194" s="64"/>
      <c r="Z194" s="64"/>
    </row>
    <row r="195" spans="1:26" ht="23.25" customHeight="1">
      <c r="A195" s="103" t="s">
        <v>1002</v>
      </c>
      <c r="B195" s="103" t="s">
        <v>990</v>
      </c>
      <c r="C195" s="103" t="s">
        <v>1003</v>
      </c>
      <c r="D195" s="104" t="s">
        <v>772</v>
      </c>
      <c r="E195" s="385">
        <v>60742.81</v>
      </c>
      <c r="F195" s="105" t="s">
        <v>992</v>
      </c>
      <c r="G195" s="64"/>
      <c r="H195" s="64"/>
      <c r="I195" s="64"/>
      <c r="J195" s="64"/>
      <c r="K195" s="64"/>
      <c r="L195" s="64"/>
      <c r="M195" s="64"/>
      <c r="N195" s="64"/>
      <c r="O195" s="64"/>
      <c r="P195" s="64"/>
      <c r="Q195" s="64"/>
      <c r="R195" s="64"/>
      <c r="S195" s="64"/>
      <c r="T195" s="64"/>
      <c r="U195" s="64"/>
      <c r="V195" s="64"/>
      <c r="W195" s="64"/>
      <c r="X195" s="64"/>
      <c r="Y195" s="64"/>
      <c r="Z195" s="64"/>
    </row>
    <row r="196" spans="1:26" ht="25.5" customHeight="1">
      <c r="A196" s="80" t="s">
        <v>1002</v>
      </c>
      <c r="B196" s="103" t="s">
        <v>990</v>
      </c>
      <c r="C196" s="103" t="s">
        <v>1004</v>
      </c>
      <c r="D196" s="104" t="s">
        <v>772</v>
      </c>
      <c r="E196" s="385">
        <v>30385</v>
      </c>
      <c r="F196" s="105" t="s">
        <v>992</v>
      </c>
      <c r="G196" s="64"/>
      <c r="H196" s="64"/>
      <c r="I196" s="64"/>
      <c r="J196" s="64"/>
      <c r="K196" s="64"/>
      <c r="L196" s="64"/>
      <c r="M196" s="64"/>
      <c r="N196" s="64"/>
      <c r="O196" s="64"/>
      <c r="P196" s="64"/>
      <c r="Q196" s="64"/>
      <c r="R196" s="64"/>
      <c r="S196" s="64"/>
      <c r="T196" s="64"/>
      <c r="U196" s="64"/>
      <c r="V196" s="64"/>
      <c r="W196" s="64"/>
      <c r="X196" s="64"/>
      <c r="Y196" s="64"/>
      <c r="Z196" s="64"/>
    </row>
    <row r="197" spans="1:26" ht="12.75" customHeight="1">
      <c r="A197" s="103" t="s">
        <v>1002</v>
      </c>
      <c r="B197" s="103" t="s">
        <v>990</v>
      </c>
      <c r="C197" s="103" t="s">
        <v>1005</v>
      </c>
      <c r="D197" s="104" t="s">
        <v>772</v>
      </c>
      <c r="E197" s="385">
        <v>79818.740000000005</v>
      </c>
      <c r="F197" s="105" t="s">
        <v>992</v>
      </c>
      <c r="G197" s="64"/>
      <c r="H197" s="64"/>
      <c r="I197" s="64"/>
      <c r="J197" s="64"/>
      <c r="K197" s="64"/>
      <c r="L197" s="64"/>
      <c r="M197" s="64"/>
      <c r="N197" s="64"/>
      <c r="O197" s="64"/>
      <c r="P197" s="64"/>
      <c r="Q197" s="64"/>
      <c r="R197" s="64"/>
      <c r="S197" s="64"/>
      <c r="T197" s="64"/>
      <c r="U197" s="64"/>
      <c r="V197" s="64"/>
      <c r="W197" s="64"/>
      <c r="X197" s="64"/>
      <c r="Y197" s="64"/>
      <c r="Z197" s="64"/>
    </row>
    <row r="198" spans="1:26" ht="12.75" customHeight="1">
      <c r="A198" s="80" t="s">
        <v>1002</v>
      </c>
      <c r="B198" s="103" t="s">
        <v>990</v>
      </c>
      <c r="C198" s="103" t="s">
        <v>1006</v>
      </c>
      <c r="D198" s="104" t="s">
        <v>772</v>
      </c>
      <c r="E198" s="385">
        <v>4500</v>
      </c>
      <c r="F198" s="105" t="s">
        <v>1007</v>
      </c>
      <c r="G198" s="64"/>
      <c r="H198" s="64"/>
      <c r="I198" s="64"/>
      <c r="J198" s="64"/>
      <c r="K198" s="64"/>
      <c r="L198" s="64"/>
      <c r="M198" s="64"/>
      <c r="N198" s="64"/>
      <c r="O198" s="64"/>
      <c r="P198" s="64"/>
      <c r="Q198" s="64"/>
      <c r="R198" s="64"/>
      <c r="S198" s="64"/>
      <c r="T198" s="64"/>
      <c r="U198" s="64"/>
      <c r="V198" s="64"/>
      <c r="W198" s="64"/>
      <c r="X198" s="64"/>
      <c r="Y198" s="64"/>
      <c r="Z198" s="64"/>
    </row>
    <row r="199" spans="1:26" ht="12.75" customHeight="1">
      <c r="A199" s="80" t="s">
        <v>1002</v>
      </c>
      <c r="B199" s="103" t="s">
        <v>990</v>
      </c>
      <c r="C199" s="81" t="s">
        <v>1008</v>
      </c>
      <c r="D199" s="82" t="s">
        <v>772</v>
      </c>
      <c r="E199" s="380">
        <v>44840</v>
      </c>
      <c r="F199" s="83" t="s">
        <v>1009</v>
      </c>
      <c r="G199" s="64"/>
      <c r="H199" s="64"/>
      <c r="I199" s="64"/>
      <c r="J199" s="64"/>
      <c r="K199" s="64"/>
      <c r="L199" s="64"/>
      <c r="M199" s="64"/>
      <c r="N199" s="64"/>
      <c r="O199" s="64"/>
      <c r="P199" s="64"/>
      <c r="Q199" s="64"/>
      <c r="R199" s="64"/>
      <c r="S199" s="64"/>
      <c r="T199" s="64"/>
      <c r="U199" s="64"/>
      <c r="V199" s="64"/>
      <c r="W199" s="64"/>
      <c r="X199" s="64"/>
      <c r="Y199" s="64"/>
      <c r="Z199" s="64"/>
    </row>
    <row r="200" spans="1:26" ht="13.5" customHeight="1">
      <c r="A200" s="103" t="s">
        <v>1002</v>
      </c>
      <c r="B200" s="103" t="s">
        <v>990</v>
      </c>
      <c r="C200" s="103" t="s">
        <v>1010</v>
      </c>
      <c r="D200" s="104" t="s">
        <v>772</v>
      </c>
      <c r="E200" s="385">
        <v>8850</v>
      </c>
      <c r="F200" s="105" t="s">
        <v>992</v>
      </c>
      <c r="G200" s="64"/>
      <c r="H200" s="64"/>
      <c r="I200" s="64"/>
      <c r="J200" s="64"/>
      <c r="K200" s="64"/>
      <c r="L200" s="64"/>
      <c r="M200" s="64"/>
      <c r="N200" s="64"/>
      <c r="O200" s="64"/>
      <c r="P200" s="64"/>
      <c r="Q200" s="64"/>
      <c r="R200" s="64"/>
      <c r="S200" s="64"/>
      <c r="T200" s="64"/>
      <c r="U200" s="64"/>
      <c r="V200" s="64"/>
      <c r="W200" s="64"/>
      <c r="X200" s="64"/>
      <c r="Y200" s="64"/>
      <c r="Z200" s="64"/>
    </row>
    <row r="201" spans="1:26" ht="13.5" customHeight="1">
      <c r="A201" s="80" t="s">
        <v>1011</v>
      </c>
      <c r="B201" s="103" t="s">
        <v>990</v>
      </c>
      <c r="C201" s="111" t="s">
        <v>1012</v>
      </c>
      <c r="D201" s="112" t="s">
        <v>772</v>
      </c>
      <c r="E201" s="387">
        <v>45459.5</v>
      </c>
      <c r="F201" s="113" t="s">
        <v>1013</v>
      </c>
      <c r="G201" s="64"/>
      <c r="H201" s="64"/>
      <c r="I201" s="64"/>
      <c r="J201" s="64"/>
      <c r="K201" s="64"/>
      <c r="L201" s="64"/>
      <c r="M201" s="64"/>
      <c r="N201" s="64"/>
      <c r="O201" s="64"/>
      <c r="P201" s="64"/>
      <c r="Q201" s="64"/>
      <c r="R201" s="64"/>
      <c r="S201" s="64"/>
      <c r="T201" s="64"/>
      <c r="U201" s="64"/>
      <c r="V201" s="64"/>
      <c r="W201" s="64"/>
      <c r="X201" s="64"/>
      <c r="Y201" s="64"/>
      <c r="Z201" s="64"/>
    </row>
    <row r="202" spans="1:26" ht="15.75" customHeight="1">
      <c r="A202" s="80" t="s">
        <v>1011</v>
      </c>
      <c r="B202" s="103" t="s">
        <v>990</v>
      </c>
      <c r="C202" s="111" t="s">
        <v>1014</v>
      </c>
      <c r="D202" s="112" t="s">
        <v>772</v>
      </c>
      <c r="E202" s="387">
        <v>7500</v>
      </c>
      <c r="F202" s="113" t="s">
        <v>1015</v>
      </c>
      <c r="G202" s="64"/>
      <c r="H202" s="64"/>
      <c r="I202" s="64"/>
      <c r="J202" s="64"/>
      <c r="K202" s="64"/>
      <c r="L202" s="64"/>
      <c r="M202" s="64"/>
      <c r="N202" s="64"/>
      <c r="O202" s="64"/>
      <c r="P202" s="64"/>
      <c r="Q202" s="64"/>
      <c r="R202" s="64"/>
      <c r="S202" s="64"/>
      <c r="T202" s="64"/>
      <c r="U202" s="64"/>
      <c r="V202" s="64"/>
      <c r="W202" s="64"/>
      <c r="X202" s="64"/>
      <c r="Y202" s="64"/>
      <c r="Z202" s="64"/>
    </row>
    <row r="203" spans="1:26" ht="15" customHeight="1">
      <c r="A203" s="114" t="s">
        <v>702</v>
      </c>
      <c r="B203" s="114" t="s">
        <v>1016</v>
      </c>
      <c r="C203" s="115" t="s">
        <v>1017</v>
      </c>
      <c r="D203" s="116" t="s">
        <v>772</v>
      </c>
      <c r="E203" s="388">
        <v>68.44</v>
      </c>
      <c r="F203" s="117" t="s">
        <v>1018</v>
      </c>
      <c r="G203" s="64"/>
      <c r="H203" s="64"/>
      <c r="I203" s="64"/>
      <c r="J203" s="64"/>
      <c r="K203" s="64"/>
      <c r="L203" s="64"/>
      <c r="M203" s="64"/>
      <c r="N203" s="64"/>
      <c r="O203" s="64"/>
      <c r="P203" s="64"/>
      <c r="Q203" s="64"/>
      <c r="R203" s="64"/>
      <c r="S203" s="64"/>
      <c r="T203" s="64"/>
      <c r="U203" s="64"/>
      <c r="V203" s="64"/>
      <c r="W203" s="64"/>
      <c r="X203" s="64"/>
      <c r="Y203" s="64"/>
      <c r="Z203" s="64"/>
    </row>
    <row r="204" spans="1:26" ht="15" customHeight="1">
      <c r="A204" s="114" t="s">
        <v>702</v>
      </c>
      <c r="B204" s="114" t="s">
        <v>1016</v>
      </c>
      <c r="C204" s="115" t="s">
        <v>1019</v>
      </c>
      <c r="D204" s="116" t="s">
        <v>772</v>
      </c>
      <c r="E204" s="388">
        <v>3935.3</v>
      </c>
      <c r="F204" s="117" t="s">
        <v>1018</v>
      </c>
      <c r="G204" s="64"/>
      <c r="H204" s="64"/>
      <c r="I204" s="64"/>
      <c r="J204" s="64"/>
      <c r="K204" s="64"/>
      <c r="L204" s="64"/>
      <c r="M204" s="64"/>
      <c r="N204" s="64"/>
      <c r="O204" s="64"/>
      <c r="P204" s="64"/>
      <c r="Q204" s="64"/>
      <c r="R204" s="64"/>
      <c r="S204" s="64"/>
      <c r="T204" s="64"/>
      <c r="U204" s="64"/>
      <c r="V204" s="64"/>
      <c r="W204" s="64"/>
      <c r="X204" s="64"/>
      <c r="Y204" s="64"/>
      <c r="Z204" s="64"/>
    </row>
    <row r="205" spans="1:26" ht="13.5" customHeight="1">
      <c r="A205" s="114" t="s">
        <v>702</v>
      </c>
      <c r="B205" s="114" t="s">
        <v>1016</v>
      </c>
      <c r="C205" s="115" t="s">
        <v>1020</v>
      </c>
      <c r="D205" s="116" t="s">
        <v>772</v>
      </c>
      <c r="E205" s="388">
        <v>1548</v>
      </c>
      <c r="F205" s="117" t="s">
        <v>1018</v>
      </c>
      <c r="G205" s="64"/>
      <c r="H205" s="64"/>
      <c r="I205" s="64"/>
      <c r="J205" s="64"/>
      <c r="K205" s="64"/>
      <c r="L205" s="64"/>
      <c r="M205" s="64"/>
      <c r="N205" s="64"/>
      <c r="O205" s="64"/>
      <c r="P205" s="64"/>
      <c r="Q205" s="64"/>
      <c r="R205" s="64"/>
      <c r="S205" s="64"/>
      <c r="T205" s="64"/>
      <c r="U205" s="64"/>
      <c r="V205" s="64"/>
      <c r="W205" s="64"/>
      <c r="X205" s="64"/>
      <c r="Y205" s="64"/>
      <c r="Z205" s="64"/>
    </row>
    <row r="206" spans="1:26" ht="12.75" customHeight="1">
      <c r="A206" s="114" t="s">
        <v>702</v>
      </c>
      <c r="B206" s="114" t="s">
        <v>1016</v>
      </c>
      <c r="C206" s="115" t="s">
        <v>1021</v>
      </c>
      <c r="D206" s="116" t="s">
        <v>772</v>
      </c>
      <c r="E206" s="388">
        <v>130</v>
      </c>
      <c r="F206" s="117" t="s">
        <v>1018</v>
      </c>
      <c r="G206" s="64"/>
      <c r="H206" s="64"/>
      <c r="I206" s="64"/>
      <c r="J206" s="64"/>
      <c r="K206" s="64"/>
      <c r="L206" s="64"/>
      <c r="M206" s="64"/>
      <c r="N206" s="64"/>
      <c r="O206" s="64"/>
      <c r="P206" s="64"/>
      <c r="Q206" s="64"/>
      <c r="R206" s="64"/>
      <c r="S206" s="64"/>
      <c r="T206" s="64"/>
      <c r="U206" s="64"/>
      <c r="V206" s="64"/>
      <c r="W206" s="64"/>
      <c r="X206" s="64"/>
      <c r="Y206" s="64"/>
      <c r="Z206" s="64"/>
    </row>
    <row r="207" spans="1:26" ht="12.75" customHeight="1">
      <c r="A207" s="114" t="s">
        <v>702</v>
      </c>
      <c r="B207" s="114" t="s">
        <v>1016</v>
      </c>
      <c r="C207" s="115" t="s">
        <v>1022</v>
      </c>
      <c r="D207" s="116" t="s">
        <v>772</v>
      </c>
      <c r="E207" s="388">
        <v>341.02</v>
      </c>
      <c r="F207" s="117" t="s">
        <v>1018</v>
      </c>
      <c r="G207" s="64"/>
      <c r="H207" s="64"/>
      <c r="I207" s="64"/>
      <c r="J207" s="64"/>
      <c r="K207" s="64"/>
      <c r="L207" s="64"/>
      <c r="M207" s="64"/>
      <c r="N207" s="64"/>
      <c r="O207" s="64"/>
      <c r="P207" s="64"/>
      <c r="Q207" s="64"/>
      <c r="R207" s="64"/>
      <c r="S207" s="64"/>
      <c r="T207" s="64"/>
      <c r="U207" s="64"/>
      <c r="V207" s="64"/>
      <c r="W207" s="64"/>
      <c r="X207" s="64"/>
      <c r="Y207" s="64"/>
      <c r="Z207" s="64"/>
    </row>
    <row r="208" spans="1:26" ht="12.75" customHeight="1">
      <c r="A208" s="114" t="s">
        <v>702</v>
      </c>
      <c r="B208" s="114" t="s">
        <v>1016</v>
      </c>
      <c r="C208" s="115" t="s">
        <v>1023</v>
      </c>
      <c r="D208" s="116" t="s">
        <v>772</v>
      </c>
      <c r="E208" s="388">
        <v>120</v>
      </c>
      <c r="F208" s="117" t="s">
        <v>1018</v>
      </c>
      <c r="G208" s="64"/>
      <c r="H208" s="64"/>
      <c r="I208" s="64"/>
      <c r="J208" s="64"/>
      <c r="K208" s="64"/>
      <c r="L208" s="64"/>
      <c r="M208" s="64"/>
      <c r="N208" s="64"/>
      <c r="O208" s="64"/>
      <c r="P208" s="64"/>
      <c r="Q208" s="64"/>
      <c r="R208" s="64"/>
      <c r="S208" s="64"/>
      <c r="T208" s="64"/>
      <c r="U208" s="64"/>
      <c r="V208" s="64"/>
      <c r="W208" s="64"/>
      <c r="X208" s="64"/>
      <c r="Y208" s="64"/>
      <c r="Z208" s="64"/>
    </row>
    <row r="209" spans="1:26" ht="12.75" customHeight="1">
      <c r="A209" s="114" t="s">
        <v>702</v>
      </c>
      <c r="B209" s="114" t="s">
        <v>1016</v>
      </c>
      <c r="C209" s="115" t="s">
        <v>1024</v>
      </c>
      <c r="D209" s="116" t="s">
        <v>938</v>
      </c>
      <c r="E209" s="388">
        <v>57.784999999999997</v>
      </c>
      <c r="F209" s="117" t="s">
        <v>1018</v>
      </c>
      <c r="G209" s="64"/>
      <c r="H209" s="64"/>
      <c r="I209" s="64"/>
      <c r="J209" s="64"/>
      <c r="K209" s="64"/>
      <c r="L209" s="64"/>
      <c r="M209" s="64"/>
      <c r="N209" s="64"/>
      <c r="O209" s="64"/>
      <c r="P209" s="64"/>
      <c r="Q209" s="64"/>
      <c r="R209" s="64"/>
      <c r="S209" s="64"/>
      <c r="T209" s="64"/>
      <c r="U209" s="64"/>
      <c r="V209" s="64"/>
      <c r="W209" s="64"/>
      <c r="X209" s="64"/>
      <c r="Y209" s="64"/>
      <c r="Z209" s="64"/>
    </row>
    <row r="210" spans="1:26" ht="12.75" customHeight="1">
      <c r="A210" s="114" t="s">
        <v>702</v>
      </c>
      <c r="B210" s="114" t="s">
        <v>1016</v>
      </c>
      <c r="C210" s="115" t="s">
        <v>1025</v>
      </c>
      <c r="D210" s="116" t="s">
        <v>938</v>
      </c>
      <c r="E210" s="388">
        <v>118</v>
      </c>
      <c r="F210" s="117" t="s">
        <v>1018</v>
      </c>
      <c r="G210" s="64"/>
      <c r="H210" s="64"/>
      <c r="I210" s="64"/>
      <c r="J210" s="64"/>
      <c r="K210" s="64"/>
      <c r="L210" s="64"/>
      <c r="M210" s="64"/>
      <c r="N210" s="64"/>
      <c r="O210" s="64"/>
      <c r="P210" s="64"/>
      <c r="Q210" s="64"/>
      <c r="R210" s="64"/>
      <c r="S210" s="64"/>
      <c r="T210" s="64"/>
      <c r="U210" s="64"/>
      <c r="V210" s="64"/>
      <c r="W210" s="64"/>
      <c r="X210" s="64"/>
      <c r="Y210" s="64"/>
      <c r="Z210" s="64"/>
    </row>
    <row r="211" spans="1:26" ht="12.75" customHeight="1">
      <c r="A211" s="114" t="s">
        <v>702</v>
      </c>
      <c r="B211" s="114" t="s">
        <v>1016</v>
      </c>
      <c r="C211" s="115" t="s">
        <v>1026</v>
      </c>
      <c r="D211" s="116" t="s">
        <v>938</v>
      </c>
      <c r="E211" s="388">
        <v>138.06</v>
      </c>
      <c r="F211" s="117" t="s">
        <v>1018</v>
      </c>
      <c r="G211" s="64"/>
      <c r="H211" s="64"/>
      <c r="I211" s="64"/>
      <c r="J211" s="64"/>
      <c r="K211" s="64"/>
      <c r="L211" s="64"/>
      <c r="M211" s="64"/>
      <c r="N211" s="64"/>
      <c r="O211" s="64"/>
      <c r="P211" s="64"/>
      <c r="Q211" s="64"/>
      <c r="R211" s="64"/>
      <c r="S211" s="64"/>
      <c r="T211" s="64"/>
      <c r="U211" s="64"/>
      <c r="V211" s="64"/>
      <c r="W211" s="64"/>
      <c r="X211" s="64"/>
      <c r="Y211" s="64"/>
      <c r="Z211" s="64"/>
    </row>
    <row r="212" spans="1:26" ht="12.75" customHeight="1">
      <c r="A212" s="114" t="s">
        <v>702</v>
      </c>
      <c r="B212" s="114" t="s">
        <v>1016</v>
      </c>
      <c r="C212" s="115" t="s">
        <v>1027</v>
      </c>
      <c r="D212" s="116" t="s">
        <v>938</v>
      </c>
      <c r="E212" s="388">
        <v>136.88</v>
      </c>
      <c r="F212" s="117" t="s">
        <v>1018</v>
      </c>
      <c r="G212" s="64"/>
      <c r="H212" s="64"/>
      <c r="I212" s="64"/>
      <c r="J212" s="64"/>
      <c r="K212" s="64"/>
      <c r="L212" s="64"/>
      <c r="M212" s="64"/>
      <c r="N212" s="64"/>
      <c r="O212" s="64"/>
      <c r="P212" s="64"/>
      <c r="Q212" s="64"/>
      <c r="R212" s="64"/>
      <c r="S212" s="64"/>
      <c r="T212" s="64"/>
      <c r="U212" s="64"/>
      <c r="V212" s="64"/>
      <c r="W212" s="64"/>
      <c r="X212" s="64"/>
      <c r="Y212" s="64"/>
      <c r="Z212" s="64"/>
    </row>
    <row r="213" spans="1:26" ht="13.5" customHeight="1">
      <c r="A213" s="114" t="s">
        <v>702</v>
      </c>
      <c r="B213" s="114" t="s">
        <v>1016</v>
      </c>
      <c r="C213" s="115" t="s">
        <v>1028</v>
      </c>
      <c r="D213" s="116" t="s">
        <v>772</v>
      </c>
      <c r="E213" s="388">
        <v>270</v>
      </c>
      <c r="F213" s="117" t="s">
        <v>1018</v>
      </c>
      <c r="G213" s="64"/>
      <c r="H213" s="64"/>
      <c r="I213" s="64"/>
      <c r="J213" s="64"/>
      <c r="K213" s="64"/>
      <c r="L213" s="64"/>
      <c r="M213" s="64"/>
      <c r="N213" s="64"/>
      <c r="O213" s="64"/>
      <c r="P213" s="64"/>
      <c r="Q213" s="64"/>
      <c r="R213" s="64"/>
      <c r="S213" s="64"/>
      <c r="T213" s="64"/>
      <c r="U213" s="64"/>
      <c r="V213" s="64"/>
      <c r="W213" s="64"/>
      <c r="X213" s="64"/>
      <c r="Y213" s="64"/>
      <c r="Z213" s="64"/>
    </row>
    <row r="214" spans="1:26" ht="15" customHeight="1">
      <c r="A214" s="114" t="s">
        <v>702</v>
      </c>
      <c r="B214" s="114" t="s">
        <v>1016</v>
      </c>
      <c r="C214" s="115" t="s">
        <v>1029</v>
      </c>
      <c r="D214" s="116" t="s">
        <v>772</v>
      </c>
      <c r="E214" s="388">
        <v>300</v>
      </c>
      <c r="F214" s="117" t="s">
        <v>1018</v>
      </c>
      <c r="G214" s="64"/>
      <c r="H214" s="64"/>
      <c r="I214" s="64"/>
      <c r="J214" s="64"/>
      <c r="K214" s="64"/>
      <c r="L214" s="64"/>
      <c r="M214" s="64"/>
      <c r="N214" s="64"/>
      <c r="O214" s="64"/>
      <c r="P214" s="64"/>
      <c r="Q214" s="64"/>
      <c r="R214" s="64"/>
      <c r="S214" s="64"/>
      <c r="T214" s="64"/>
      <c r="U214" s="64"/>
      <c r="V214" s="64"/>
      <c r="W214" s="64"/>
      <c r="X214" s="64"/>
      <c r="Y214" s="64"/>
      <c r="Z214" s="64"/>
    </row>
    <row r="215" spans="1:26" ht="12.75" customHeight="1">
      <c r="A215" s="114" t="s">
        <v>702</v>
      </c>
      <c r="B215" s="114" t="s">
        <v>1016</v>
      </c>
      <c r="C215" s="115" t="s">
        <v>1030</v>
      </c>
      <c r="D215" s="116" t="s">
        <v>772</v>
      </c>
      <c r="E215" s="388">
        <v>160</v>
      </c>
      <c r="F215" s="117" t="s">
        <v>1018</v>
      </c>
      <c r="G215" s="64"/>
      <c r="H215" s="64"/>
      <c r="I215" s="64"/>
      <c r="J215" s="64"/>
      <c r="K215" s="64"/>
      <c r="L215" s="64"/>
      <c r="M215" s="64"/>
      <c r="N215" s="64"/>
      <c r="O215" s="64"/>
      <c r="P215" s="64"/>
      <c r="Q215" s="64"/>
      <c r="R215" s="64"/>
      <c r="S215" s="64"/>
      <c r="T215" s="64"/>
      <c r="U215" s="64"/>
      <c r="V215" s="64"/>
      <c r="W215" s="64"/>
      <c r="X215" s="64"/>
      <c r="Y215" s="64"/>
      <c r="Z215" s="64"/>
    </row>
    <row r="216" spans="1:26" ht="12.75" customHeight="1">
      <c r="A216" s="114" t="s">
        <v>702</v>
      </c>
      <c r="B216" s="114" t="s">
        <v>1016</v>
      </c>
      <c r="C216" s="115" t="s">
        <v>1031</v>
      </c>
      <c r="D216" s="116" t="s">
        <v>772</v>
      </c>
      <c r="E216" s="388">
        <v>728.06</v>
      </c>
      <c r="F216" s="117" t="s">
        <v>1018</v>
      </c>
      <c r="G216" s="64"/>
      <c r="H216" s="64"/>
      <c r="I216" s="64"/>
      <c r="J216" s="64"/>
      <c r="K216" s="64"/>
      <c r="L216" s="64"/>
      <c r="M216" s="64"/>
      <c r="N216" s="64"/>
      <c r="O216" s="64"/>
      <c r="P216" s="64"/>
      <c r="Q216" s="64"/>
      <c r="R216" s="64"/>
      <c r="S216" s="64"/>
      <c r="T216" s="64"/>
      <c r="U216" s="64"/>
      <c r="V216" s="64"/>
      <c r="W216" s="64"/>
      <c r="X216" s="64"/>
      <c r="Y216" s="64"/>
      <c r="Z216" s="64"/>
    </row>
    <row r="217" spans="1:26" ht="12.75" customHeight="1">
      <c r="A217" s="114" t="s">
        <v>702</v>
      </c>
      <c r="B217" s="114" t="s">
        <v>1016</v>
      </c>
      <c r="C217" s="115" t="s">
        <v>1032</v>
      </c>
      <c r="D217" s="116" t="s">
        <v>772</v>
      </c>
      <c r="E217" s="388">
        <v>125</v>
      </c>
      <c r="F217" s="117" t="s">
        <v>1018</v>
      </c>
      <c r="G217" s="64"/>
      <c r="H217" s="64"/>
      <c r="I217" s="64"/>
      <c r="J217" s="64"/>
      <c r="K217" s="64"/>
      <c r="L217" s="64"/>
      <c r="M217" s="64"/>
      <c r="N217" s="64"/>
      <c r="O217" s="64"/>
      <c r="P217" s="64"/>
      <c r="Q217" s="64"/>
      <c r="R217" s="64"/>
      <c r="S217" s="64"/>
      <c r="T217" s="64"/>
      <c r="U217" s="64"/>
      <c r="V217" s="64"/>
      <c r="W217" s="64"/>
      <c r="X217" s="64"/>
      <c r="Y217" s="64"/>
      <c r="Z217" s="64"/>
    </row>
    <row r="218" spans="1:26" ht="12.75" customHeight="1">
      <c r="A218" s="118" t="s">
        <v>727</v>
      </c>
      <c r="B218" s="118" t="s">
        <v>1033</v>
      </c>
      <c r="C218" s="119" t="s">
        <v>1034</v>
      </c>
      <c r="D218" s="120" t="s">
        <v>772</v>
      </c>
      <c r="E218" s="389">
        <v>7123.8959999999997</v>
      </c>
      <c r="F218" s="121" t="s">
        <v>1035</v>
      </c>
      <c r="G218" s="64"/>
      <c r="H218" s="64"/>
      <c r="I218" s="64"/>
      <c r="J218" s="64"/>
      <c r="K218" s="64"/>
      <c r="L218" s="64"/>
      <c r="M218" s="64"/>
      <c r="N218" s="64"/>
      <c r="O218" s="64"/>
      <c r="P218" s="64"/>
      <c r="Q218" s="64"/>
      <c r="R218" s="64"/>
      <c r="S218" s="64"/>
      <c r="T218" s="64"/>
      <c r="U218" s="64"/>
      <c r="V218" s="64"/>
      <c r="W218" s="64"/>
      <c r="X218" s="64"/>
      <c r="Y218" s="64"/>
      <c r="Z218" s="64"/>
    </row>
    <row r="219" spans="1:26" ht="12.75" customHeight="1">
      <c r="A219" s="118" t="s">
        <v>727</v>
      </c>
      <c r="B219" s="118" t="s">
        <v>1033</v>
      </c>
      <c r="C219" s="119" t="s">
        <v>1036</v>
      </c>
      <c r="D219" s="122" t="s">
        <v>772</v>
      </c>
      <c r="E219" s="390">
        <v>13570</v>
      </c>
      <c r="F219" s="121" t="s">
        <v>1035</v>
      </c>
      <c r="G219" s="64"/>
      <c r="H219" s="64"/>
      <c r="I219" s="64"/>
      <c r="J219" s="64"/>
      <c r="K219" s="64"/>
      <c r="L219" s="64"/>
      <c r="M219" s="64"/>
      <c r="N219" s="64"/>
      <c r="O219" s="64"/>
      <c r="P219" s="64"/>
      <c r="Q219" s="64"/>
      <c r="R219" s="64"/>
      <c r="S219" s="64"/>
      <c r="T219" s="64"/>
      <c r="U219" s="64"/>
      <c r="V219" s="64"/>
      <c r="W219" s="64"/>
      <c r="X219" s="64"/>
      <c r="Y219" s="64"/>
      <c r="Z219" s="64"/>
    </row>
    <row r="220" spans="1:26" ht="19.5" customHeight="1">
      <c r="A220" s="123" t="s">
        <v>1037</v>
      </c>
      <c r="B220" s="123" t="s">
        <v>1038</v>
      </c>
      <c r="C220" s="124" t="s">
        <v>1039</v>
      </c>
      <c r="D220" s="125" t="s">
        <v>772</v>
      </c>
      <c r="E220" s="391">
        <v>6938.4</v>
      </c>
      <c r="F220" s="126" t="s">
        <v>1040</v>
      </c>
      <c r="G220" s="64"/>
      <c r="H220" s="64"/>
      <c r="I220" s="64"/>
      <c r="J220" s="64"/>
      <c r="K220" s="64"/>
      <c r="L220" s="64"/>
      <c r="M220" s="64"/>
      <c r="N220" s="64"/>
      <c r="O220" s="64"/>
      <c r="P220" s="64"/>
      <c r="Q220" s="64"/>
      <c r="R220" s="64"/>
      <c r="S220" s="64"/>
      <c r="T220" s="64"/>
      <c r="U220" s="64"/>
      <c r="V220" s="64"/>
      <c r="W220" s="64"/>
      <c r="X220" s="64"/>
      <c r="Y220" s="64"/>
      <c r="Z220" s="64"/>
    </row>
    <row r="221" spans="1:26" ht="15.75" customHeight="1">
      <c r="A221" s="127" t="s">
        <v>1037</v>
      </c>
      <c r="B221" s="123" t="s">
        <v>1038</v>
      </c>
      <c r="C221" s="128" t="s">
        <v>1041</v>
      </c>
      <c r="D221" s="129" t="s">
        <v>772</v>
      </c>
      <c r="E221" s="392">
        <v>11800</v>
      </c>
      <c r="F221" s="130" t="s">
        <v>1042</v>
      </c>
      <c r="G221" s="64"/>
      <c r="H221" s="64"/>
      <c r="I221" s="64"/>
      <c r="J221" s="64"/>
      <c r="K221" s="64"/>
      <c r="L221" s="64"/>
      <c r="M221" s="64"/>
      <c r="N221" s="64"/>
      <c r="O221" s="64"/>
      <c r="P221" s="64"/>
      <c r="Q221" s="64"/>
      <c r="R221" s="64"/>
      <c r="S221" s="64"/>
      <c r="T221" s="64"/>
      <c r="U221" s="64"/>
      <c r="V221" s="64"/>
      <c r="W221" s="64"/>
      <c r="X221" s="64"/>
      <c r="Y221" s="64"/>
      <c r="Z221" s="64"/>
    </row>
    <row r="222" spans="1:26" ht="15.75" customHeight="1">
      <c r="A222" s="127" t="s">
        <v>1037</v>
      </c>
      <c r="B222" s="123" t="s">
        <v>1038</v>
      </c>
      <c r="C222" s="128" t="s">
        <v>1043</v>
      </c>
      <c r="D222" s="129" t="s">
        <v>772</v>
      </c>
      <c r="E222" s="392">
        <v>10620</v>
      </c>
      <c r="F222" s="130" t="s">
        <v>1042</v>
      </c>
      <c r="G222" s="64"/>
      <c r="H222" s="64"/>
      <c r="I222" s="64"/>
      <c r="J222" s="64"/>
      <c r="K222" s="64"/>
      <c r="L222" s="64"/>
      <c r="M222" s="64"/>
      <c r="N222" s="64"/>
      <c r="O222" s="64"/>
      <c r="P222" s="64"/>
      <c r="Q222" s="64"/>
      <c r="R222" s="64"/>
      <c r="S222" s="64"/>
      <c r="T222" s="64"/>
      <c r="U222" s="64"/>
      <c r="V222" s="64"/>
      <c r="W222" s="64"/>
      <c r="X222" s="64"/>
      <c r="Y222" s="64"/>
      <c r="Z222" s="64"/>
    </row>
    <row r="223" spans="1:26" ht="12.75" customHeight="1">
      <c r="A223" s="123" t="s">
        <v>1037</v>
      </c>
      <c r="B223" s="123" t="s">
        <v>1038</v>
      </c>
      <c r="C223" s="124" t="s">
        <v>1044</v>
      </c>
      <c r="D223" s="125" t="s">
        <v>772</v>
      </c>
      <c r="E223" s="391">
        <v>8142</v>
      </c>
      <c r="F223" s="126" t="s">
        <v>1040</v>
      </c>
      <c r="G223" s="64"/>
      <c r="H223" s="64"/>
      <c r="I223" s="64"/>
      <c r="J223" s="64"/>
      <c r="K223" s="64"/>
      <c r="L223" s="64"/>
      <c r="M223" s="64"/>
      <c r="N223" s="64"/>
      <c r="O223" s="64"/>
      <c r="P223" s="64"/>
      <c r="Q223" s="64"/>
      <c r="R223" s="64"/>
      <c r="S223" s="64"/>
      <c r="T223" s="64"/>
      <c r="U223" s="64"/>
      <c r="V223" s="64"/>
      <c r="W223" s="64"/>
      <c r="X223" s="64"/>
      <c r="Y223" s="64"/>
      <c r="Z223" s="64"/>
    </row>
    <row r="224" spans="1:26" ht="12.75" customHeight="1">
      <c r="A224" s="127" t="s">
        <v>1037</v>
      </c>
      <c r="B224" s="123" t="s">
        <v>1038</v>
      </c>
      <c r="C224" s="128" t="s">
        <v>1045</v>
      </c>
      <c r="D224" s="129" t="s">
        <v>772</v>
      </c>
      <c r="E224" s="392">
        <v>11227.8771</v>
      </c>
      <c r="F224" s="131" t="s">
        <v>1042</v>
      </c>
      <c r="G224" s="64"/>
      <c r="H224" s="64"/>
      <c r="I224" s="64"/>
      <c r="J224" s="64"/>
      <c r="K224" s="64"/>
      <c r="L224" s="64"/>
      <c r="M224" s="64"/>
      <c r="N224" s="64"/>
      <c r="O224" s="64"/>
      <c r="P224" s="64"/>
      <c r="Q224" s="64"/>
      <c r="R224" s="64"/>
      <c r="S224" s="64"/>
      <c r="T224" s="64"/>
      <c r="U224" s="64"/>
      <c r="V224" s="64"/>
      <c r="W224" s="64"/>
      <c r="X224" s="64"/>
      <c r="Y224" s="64"/>
      <c r="Z224" s="64"/>
    </row>
    <row r="225" spans="1:26" ht="21.75" customHeight="1">
      <c r="A225" s="123" t="s">
        <v>1037</v>
      </c>
      <c r="B225" s="123" t="s">
        <v>1038</v>
      </c>
      <c r="C225" s="124" t="s">
        <v>1046</v>
      </c>
      <c r="D225" s="125" t="s">
        <v>772</v>
      </c>
      <c r="E225" s="391">
        <v>8496</v>
      </c>
      <c r="F225" s="126" t="s">
        <v>1040</v>
      </c>
      <c r="G225" s="64"/>
      <c r="H225" s="64"/>
      <c r="I225" s="64"/>
      <c r="J225" s="64"/>
      <c r="K225" s="64"/>
      <c r="L225" s="64"/>
      <c r="M225" s="64"/>
      <c r="N225" s="64"/>
      <c r="O225" s="64"/>
      <c r="P225" s="64"/>
      <c r="Q225" s="64"/>
      <c r="R225" s="64"/>
      <c r="S225" s="64"/>
      <c r="T225" s="64"/>
      <c r="U225" s="64"/>
      <c r="V225" s="64"/>
      <c r="W225" s="64"/>
      <c r="X225" s="64"/>
      <c r="Y225" s="64"/>
      <c r="Z225" s="64"/>
    </row>
    <row r="226" spans="1:26" ht="23.25" customHeight="1">
      <c r="A226" s="123" t="s">
        <v>1037</v>
      </c>
      <c r="B226" s="123" t="s">
        <v>1038</v>
      </c>
      <c r="C226" s="124" t="s">
        <v>1047</v>
      </c>
      <c r="D226" s="132" t="s">
        <v>772</v>
      </c>
      <c r="E226" s="393">
        <v>5605</v>
      </c>
      <c r="F226" s="126" t="s">
        <v>1040</v>
      </c>
      <c r="G226" s="64"/>
      <c r="H226" s="64"/>
      <c r="I226" s="64"/>
      <c r="J226" s="64"/>
      <c r="K226" s="64"/>
      <c r="L226" s="64"/>
      <c r="M226" s="64"/>
      <c r="N226" s="64"/>
      <c r="O226" s="64"/>
      <c r="P226" s="64"/>
      <c r="Q226" s="64"/>
      <c r="R226" s="64"/>
      <c r="S226" s="64"/>
      <c r="T226" s="64"/>
      <c r="U226" s="64"/>
      <c r="V226" s="64"/>
      <c r="W226" s="64"/>
      <c r="X226" s="64"/>
      <c r="Y226" s="64"/>
      <c r="Z226" s="64"/>
    </row>
    <row r="227" spans="1:26" ht="23.25" customHeight="1">
      <c r="A227" s="127" t="s">
        <v>1037</v>
      </c>
      <c r="B227" s="123" t="s">
        <v>1038</v>
      </c>
      <c r="C227" s="128" t="s">
        <v>1048</v>
      </c>
      <c r="D227" s="129" t="s">
        <v>772</v>
      </c>
      <c r="E227" s="392">
        <v>14160</v>
      </c>
      <c r="F227" s="131" t="s">
        <v>1042</v>
      </c>
      <c r="G227" s="64"/>
      <c r="H227" s="64"/>
      <c r="I227" s="64"/>
      <c r="J227" s="64"/>
      <c r="K227" s="64"/>
      <c r="L227" s="64"/>
      <c r="M227" s="64"/>
      <c r="N227" s="64"/>
      <c r="O227" s="64"/>
      <c r="P227" s="64"/>
      <c r="Q227" s="64"/>
      <c r="R227" s="64"/>
      <c r="S227" s="64"/>
      <c r="T227" s="64"/>
      <c r="U227" s="64"/>
      <c r="V227" s="64"/>
      <c r="W227" s="64"/>
      <c r="X227" s="64"/>
      <c r="Y227" s="64"/>
      <c r="Z227" s="64"/>
    </row>
    <row r="228" spans="1:26" ht="12.75" customHeight="1">
      <c r="A228" s="123" t="s">
        <v>1037</v>
      </c>
      <c r="B228" s="123" t="s">
        <v>1038</v>
      </c>
      <c r="C228" s="124" t="s">
        <v>1049</v>
      </c>
      <c r="D228" s="125" t="s">
        <v>772</v>
      </c>
      <c r="E228" s="391">
        <v>1121</v>
      </c>
      <c r="F228" s="126" t="s">
        <v>1040</v>
      </c>
      <c r="G228" s="64"/>
      <c r="H228" s="64"/>
      <c r="I228" s="64"/>
      <c r="J228" s="64"/>
      <c r="K228" s="64"/>
      <c r="L228" s="64"/>
      <c r="M228" s="64"/>
      <c r="N228" s="64"/>
      <c r="O228" s="64"/>
      <c r="P228" s="64"/>
      <c r="Q228" s="64"/>
      <c r="R228" s="64"/>
      <c r="S228" s="64"/>
      <c r="T228" s="64"/>
      <c r="U228" s="64"/>
      <c r="V228" s="64"/>
      <c r="W228" s="64"/>
      <c r="X228" s="64"/>
      <c r="Y228" s="64"/>
      <c r="Z228" s="64"/>
    </row>
    <row r="229" spans="1:26" ht="12.75" customHeight="1">
      <c r="A229" s="127" t="s">
        <v>1037</v>
      </c>
      <c r="B229" s="123" t="s">
        <v>1038</v>
      </c>
      <c r="C229" s="128" t="s">
        <v>1050</v>
      </c>
      <c r="D229" s="129" t="s">
        <v>772</v>
      </c>
      <c r="E229" s="392">
        <v>450</v>
      </c>
      <c r="F229" s="131" t="s">
        <v>1042</v>
      </c>
      <c r="G229" s="64"/>
      <c r="H229" s="64"/>
      <c r="I229" s="64"/>
      <c r="J229" s="64"/>
      <c r="K229" s="64"/>
      <c r="L229" s="64"/>
      <c r="M229" s="64"/>
      <c r="N229" s="64"/>
      <c r="O229" s="64"/>
      <c r="P229" s="64"/>
      <c r="Q229" s="64"/>
      <c r="R229" s="64"/>
      <c r="S229" s="64"/>
      <c r="T229" s="64"/>
      <c r="U229" s="64"/>
      <c r="V229" s="64"/>
      <c r="W229" s="64"/>
      <c r="X229" s="64"/>
      <c r="Y229" s="64"/>
      <c r="Z229" s="64"/>
    </row>
    <row r="230" spans="1:26" ht="12.75" customHeight="1">
      <c r="A230" s="123" t="s">
        <v>1037</v>
      </c>
      <c r="B230" s="123" t="s">
        <v>1038</v>
      </c>
      <c r="C230" s="124" t="s">
        <v>1051</v>
      </c>
      <c r="D230" s="125" t="s">
        <v>772</v>
      </c>
      <c r="E230" s="391">
        <v>5900</v>
      </c>
      <c r="F230" s="126" t="s">
        <v>1040</v>
      </c>
      <c r="G230" s="64"/>
      <c r="H230" s="64"/>
      <c r="I230" s="64"/>
      <c r="J230" s="64"/>
      <c r="K230" s="64"/>
      <c r="L230" s="64"/>
      <c r="M230" s="64"/>
      <c r="N230" s="64"/>
      <c r="O230" s="64"/>
      <c r="P230" s="64"/>
      <c r="Q230" s="64"/>
      <c r="R230" s="64"/>
      <c r="S230" s="64"/>
      <c r="T230" s="64"/>
      <c r="U230" s="64"/>
      <c r="V230" s="64"/>
      <c r="W230" s="64"/>
      <c r="X230" s="64"/>
      <c r="Y230" s="64"/>
      <c r="Z230" s="64"/>
    </row>
    <row r="231" spans="1:26" ht="12.75" customHeight="1">
      <c r="A231" s="127" t="s">
        <v>1037</v>
      </c>
      <c r="B231" s="123" t="s">
        <v>1038</v>
      </c>
      <c r="C231" s="128" t="s">
        <v>1052</v>
      </c>
      <c r="D231" s="129" t="s">
        <v>772</v>
      </c>
      <c r="E231" s="392">
        <v>14160</v>
      </c>
      <c r="F231" s="131" t="s">
        <v>1042</v>
      </c>
      <c r="G231" s="64"/>
      <c r="H231" s="64"/>
      <c r="I231" s="64"/>
      <c r="J231" s="64"/>
      <c r="K231" s="64"/>
      <c r="L231" s="64"/>
      <c r="M231" s="64"/>
      <c r="N231" s="64"/>
      <c r="O231" s="64"/>
      <c r="P231" s="64"/>
      <c r="Q231" s="64"/>
      <c r="R231" s="64"/>
      <c r="S231" s="64"/>
      <c r="T231" s="64"/>
      <c r="U231" s="64"/>
      <c r="V231" s="64"/>
      <c r="W231" s="64"/>
      <c r="X231" s="64"/>
      <c r="Y231" s="64"/>
      <c r="Z231" s="64"/>
    </row>
    <row r="232" spans="1:26" ht="12.75" customHeight="1">
      <c r="A232" s="123" t="s">
        <v>1037</v>
      </c>
      <c r="B232" s="123" t="s">
        <v>1038</v>
      </c>
      <c r="C232" s="124" t="s">
        <v>1053</v>
      </c>
      <c r="D232" s="125" t="s">
        <v>772</v>
      </c>
      <c r="E232" s="391">
        <v>18880</v>
      </c>
      <c r="F232" s="126" t="s">
        <v>1040</v>
      </c>
      <c r="G232" s="64"/>
      <c r="H232" s="64"/>
      <c r="I232" s="64"/>
      <c r="J232" s="64"/>
      <c r="K232" s="64"/>
      <c r="L232" s="64"/>
      <c r="M232" s="64"/>
      <c r="N232" s="64"/>
      <c r="O232" s="64"/>
      <c r="P232" s="64"/>
      <c r="Q232" s="64"/>
      <c r="R232" s="64"/>
      <c r="S232" s="64"/>
      <c r="T232" s="64"/>
      <c r="U232" s="64"/>
      <c r="V232" s="64"/>
      <c r="W232" s="64"/>
      <c r="X232" s="64"/>
      <c r="Y232" s="64"/>
      <c r="Z232" s="64"/>
    </row>
    <row r="233" spans="1:26" ht="12.75" customHeight="1">
      <c r="A233" s="123" t="s">
        <v>1037</v>
      </c>
      <c r="B233" s="123" t="s">
        <v>1038</v>
      </c>
      <c r="C233" s="124" t="s">
        <v>1054</v>
      </c>
      <c r="D233" s="125" t="s">
        <v>772</v>
      </c>
      <c r="E233" s="391">
        <v>4130</v>
      </c>
      <c r="F233" s="126" t="s">
        <v>1040</v>
      </c>
      <c r="G233" s="64"/>
      <c r="H233" s="64"/>
      <c r="I233" s="64"/>
      <c r="J233" s="64"/>
      <c r="K233" s="64"/>
      <c r="L233" s="64"/>
      <c r="M233" s="64"/>
      <c r="N233" s="64"/>
      <c r="O233" s="64"/>
      <c r="P233" s="64"/>
      <c r="Q233" s="64"/>
      <c r="R233" s="64"/>
      <c r="S233" s="64"/>
      <c r="T233" s="64"/>
      <c r="U233" s="64"/>
      <c r="V233" s="64"/>
      <c r="W233" s="64"/>
      <c r="X233" s="64"/>
      <c r="Y233" s="64"/>
      <c r="Z233" s="64"/>
    </row>
    <row r="234" spans="1:26" ht="12.75" customHeight="1">
      <c r="A234" s="123" t="s">
        <v>1037</v>
      </c>
      <c r="B234" s="123" t="s">
        <v>1038</v>
      </c>
      <c r="C234" s="124" t="s">
        <v>1055</v>
      </c>
      <c r="D234" s="125" t="s">
        <v>772</v>
      </c>
      <c r="E234" s="391">
        <v>2950</v>
      </c>
      <c r="F234" s="126" t="s">
        <v>1040</v>
      </c>
      <c r="G234" s="64"/>
      <c r="H234" s="64"/>
      <c r="I234" s="64"/>
      <c r="J234" s="64"/>
      <c r="K234" s="64"/>
      <c r="L234" s="64"/>
      <c r="M234" s="64"/>
      <c r="N234" s="64"/>
      <c r="O234" s="64"/>
      <c r="P234" s="64"/>
      <c r="Q234" s="64"/>
      <c r="R234" s="64"/>
      <c r="S234" s="64"/>
      <c r="T234" s="64"/>
      <c r="U234" s="64"/>
      <c r="V234" s="64"/>
      <c r="W234" s="64"/>
      <c r="X234" s="64"/>
      <c r="Y234" s="64"/>
      <c r="Z234" s="64"/>
    </row>
    <row r="235" spans="1:26" ht="12.75" customHeight="1">
      <c r="A235" s="127" t="s">
        <v>1037</v>
      </c>
      <c r="B235" s="123" t="s">
        <v>1038</v>
      </c>
      <c r="C235" s="128" t="s">
        <v>1056</v>
      </c>
      <c r="D235" s="129" t="s">
        <v>772</v>
      </c>
      <c r="E235" s="392">
        <v>7949.66</v>
      </c>
      <c r="F235" s="131" t="s">
        <v>1042</v>
      </c>
      <c r="G235" s="64"/>
      <c r="H235" s="64"/>
      <c r="I235" s="64"/>
      <c r="J235" s="64"/>
      <c r="K235" s="64"/>
      <c r="L235" s="64"/>
      <c r="M235" s="64"/>
      <c r="N235" s="64"/>
      <c r="O235" s="64"/>
      <c r="P235" s="64"/>
      <c r="Q235" s="64"/>
      <c r="R235" s="64"/>
      <c r="S235" s="64"/>
      <c r="T235" s="64"/>
      <c r="U235" s="64"/>
      <c r="V235" s="64"/>
      <c r="W235" s="64"/>
      <c r="X235" s="64"/>
      <c r="Y235" s="64"/>
      <c r="Z235" s="64"/>
    </row>
    <row r="236" spans="1:26" ht="12.75" customHeight="1">
      <c r="A236" s="127" t="s">
        <v>1037</v>
      </c>
      <c r="B236" s="123" t="s">
        <v>1038</v>
      </c>
      <c r="C236" s="128" t="s">
        <v>1057</v>
      </c>
      <c r="D236" s="129" t="s">
        <v>772</v>
      </c>
      <c r="E236" s="392">
        <v>1303.9000000000001</v>
      </c>
      <c r="F236" s="131" t="s">
        <v>1042</v>
      </c>
      <c r="G236" s="64"/>
      <c r="H236" s="64"/>
      <c r="I236" s="64"/>
      <c r="J236" s="64"/>
      <c r="K236" s="64"/>
      <c r="L236" s="64"/>
      <c r="M236" s="64"/>
      <c r="N236" s="64"/>
      <c r="O236" s="64"/>
      <c r="P236" s="64"/>
      <c r="Q236" s="64"/>
      <c r="R236" s="64"/>
      <c r="S236" s="64"/>
      <c r="T236" s="64"/>
      <c r="U236" s="64"/>
      <c r="V236" s="64"/>
      <c r="W236" s="64"/>
      <c r="X236" s="64"/>
      <c r="Y236" s="64"/>
      <c r="Z236" s="64"/>
    </row>
    <row r="237" spans="1:26" ht="12.75" customHeight="1">
      <c r="A237" s="127" t="s">
        <v>1037</v>
      </c>
      <c r="B237" s="123" t="s">
        <v>1038</v>
      </c>
      <c r="C237" s="128" t="s">
        <v>1058</v>
      </c>
      <c r="D237" s="129" t="s">
        <v>772</v>
      </c>
      <c r="E237" s="392">
        <v>7949.66</v>
      </c>
      <c r="F237" s="131" t="s">
        <v>1042</v>
      </c>
      <c r="G237" s="64"/>
      <c r="H237" s="64"/>
      <c r="I237" s="64"/>
      <c r="J237" s="64"/>
      <c r="K237" s="64"/>
      <c r="L237" s="64"/>
      <c r="M237" s="64"/>
      <c r="N237" s="64"/>
      <c r="O237" s="64"/>
      <c r="P237" s="64"/>
      <c r="Q237" s="64"/>
      <c r="R237" s="64"/>
      <c r="S237" s="64"/>
      <c r="T237" s="64"/>
      <c r="U237" s="64"/>
      <c r="V237" s="64"/>
      <c r="W237" s="64"/>
      <c r="X237" s="64"/>
      <c r="Y237" s="64"/>
      <c r="Z237" s="64"/>
    </row>
    <row r="238" spans="1:26" ht="12.75" customHeight="1">
      <c r="A238" s="127" t="s">
        <v>1037</v>
      </c>
      <c r="B238" s="123" t="s">
        <v>1038</v>
      </c>
      <c r="C238" s="128" t="s">
        <v>1059</v>
      </c>
      <c r="D238" s="129" t="s">
        <v>772</v>
      </c>
      <c r="E238" s="392">
        <v>9912</v>
      </c>
      <c r="F238" s="131" t="s">
        <v>1042</v>
      </c>
      <c r="G238" s="64"/>
      <c r="H238" s="64"/>
      <c r="I238" s="64"/>
      <c r="J238" s="64"/>
      <c r="K238" s="64"/>
      <c r="L238" s="64"/>
      <c r="M238" s="64"/>
      <c r="N238" s="64"/>
      <c r="O238" s="64"/>
      <c r="P238" s="64"/>
      <c r="Q238" s="64"/>
      <c r="R238" s="64"/>
      <c r="S238" s="64"/>
      <c r="T238" s="64"/>
      <c r="U238" s="64"/>
      <c r="V238" s="64"/>
      <c r="W238" s="64"/>
      <c r="X238" s="64"/>
      <c r="Y238" s="64"/>
      <c r="Z238" s="64"/>
    </row>
    <row r="239" spans="1:26" ht="19.5" customHeight="1">
      <c r="A239" s="123" t="s">
        <v>1037</v>
      </c>
      <c r="B239" s="123" t="s">
        <v>1038</v>
      </c>
      <c r="C239" s="133" t="s">
        <v>1060</v>
      </c>
      <c r="D239" s="132" t="s">
        <v>772</v>
      </c>
      <c r="E239" s="393">
        <v>14004.83</v>
      </c>
      <c r="F239" s="126" t="s">
        <v>1040</v>
      </c>
      <c r="G239" s="64"/>
      <c r="H239" s="64"/>
      <c r="I239" s="64"/>
      <c r="J239" s="64"/>
      <c r="K239" s="64"/>
      <c r="L239" s="64"/>
      <c r="M239" s="64"/>
      <c r="N239" s="64"/>
      <c r="O239" s="64"/>
      <c r="P239" s="64"/>
      <c r="Q239" s="64"/>
      <c r="R239" s="64"/>
      <c r="S239" s="64"/>
      <c r="T239" s="64"/>
      <c r="U239" s="64"/>
      <c r="V239" s="64"/>
      <c r="W239" s="64"/>
      <c r="X239" s="64"/>
      <c r="Y239" s="64"/>
      <c r="Z239" s="64"/>
    </row>
    <row r="240" spans="1:26" ht="20.25" customHeight="1">
      <c r="A240" s="123" t="s">
        <v>1037</v>
      </c>
      <c r="B240" s="123" t="s">
        <v>1038</v>
      </c>
      <c r="C240" s="124" t="s">
        <v>1061</v>
      </c>
      <c r="D240" s="125" t="s">
        <v>772</v>
      </c>
      <c r="E240" s="391">
        <v>12019.008</v>
      </c>
      <c r="F240" s="126" t="s">
        <v>1040</v>
      </c>
      <c r="G240" s="64"/>
      <c r="H240" s="64"/>
      <c r="I240" s="64"/>
      <c r="J240" s="64"/>
      <c r="K240" s="64"/>
      <c r="L240" s="64"/>
      <c r="M240" s="64"/>
      <c r="N240" s="64"/>
      <c r="O240" s="64"/>
      <c r="P240" s="64"/>
      <c r="Q240" s="64"/>
      <c r="R240" s="64"/>
      <c r="S240" s="64"/>
      <c r="T240" s="64"/>
      <c r="U240" s="64"/>
      <c r="V240" s="64"/>
      <c r="W240" s="64"/>
      <c r="X240" s="64"/>
      <c r="Y240" s="64"/>
      <c r="Z240" s="64"/>
    </row>
    <row r="241" spans="1:26" ht="12.75" customHeight="1">
      <c r="A241" s="123" t="s">
        <v>1037</v>
      </c>
      <c r="B241" s="123" t="s">
        <v>1038</v>
      </c>
      <c r="C241" s="124" t="s">
        <v>1062</v>
      </c>
      <c r="D241" s="132" t="s">
        <v>772</v>
      </c>
      <c r="E241" s="393">
        <v>4378.9799999999996</v>
      </c>
      <c r="F241" s="126" t="s">
        <v>1042</v>
      </c>
      <c r="G241" s="64"/>
      <c r="H241" s="64"/>
      <c r="I241" s="64"/>
      <c r="J241" s="64"/>
      <c r="K241" s="64"/>
      <c r="L241" s="64"/>
      <c r="M241" s="64"/>
      <c r="N241" s="64"/>
      <c r="O241" s="64"/>
      <c r="P241" s="64"/>
      <c r="Q241" s="64"/>
      <c r="R241" s="64"/>
      <c r="S241" s="64"/>
      <c r="T241" s="64"/>
      <c r="U241" s="64"/>
      <c r="V241" s="64"/>
      <c r="W241" s="64"/>
      <c r="X241" s="64"/>
      <c r="Y241" s="64"/>
      <c r="Z241" s="64"/>
    </row>
    <row r="242" spans="1:26" ht="12.75" customHeight="1">
      <c r="A242" s="123" t="s">
        <v>1037</v>
      </c>
      <c r="B242" s="123" t="s">
        <v>1038</v>
      </c>
      <c r="C242" s="124" t="s">
        <v>1063</v>
      </c>
      <c r="D242" s="125" t="s">
        <v>772</v>
      </c>
      <c r="E242" s="391">
        <v>3482.18</v>
      </c>
      <c r="F242" s="126" t="s">
        <v>1040</v>
      </c>
      <c r="G242" s="64"/>
      <c r="H242" s="64"/>
      <c r="I242" s="64"/>
      <c r="J242" s="64"/>
      <c r="K242" s="64"/>
      <c r="L242" s="64"/>
      <c r="M242" s="64"/>
      <c r="N242" s="64"/>
      <c r="O242" s="64"/>
      <c r="P242" s="64"/>
      <c r="Q242" s="64"/>
      <c r="R242" s="64"/>
      <c r="S242" s="64"/>
      <c r="T242" s="64"/>
      <c r="U242" s="64"/>
      <c r="V242" s="64"/>
      <c r="W242" s="64"/>
      <c r="X242" s="64"/>
      <c r="Y242" s="64"/>
      <c r="Z242" s="64"/>
    </row>
    <row r="243" spans="1:26" ht="12.75" customHeight="1">
      <c r="A243" s="123" t="s">
        <v>1037</v>
      </c>
      <c r="B243" s="123" t="s">
        <v>1038</v>
      </c>
      <c r="C243" s="124" t="s">
        <v>1064</v>
      </c>
      <c r="D243" s="125" t="s">
        <v>772</v>
      </c>
      <c r="E243" s="391">
        <v>6755.7359999999999</v>
      </c>
      <c r="F243" s="126" t="s">
        <v>1040</v>
      </c>
      <c r="G243" s="64"/>
      <c r="H243" s="64"/>
      <c r="I243" s="64"/>
      <c r="J243" s="64"/>
      <c r="K243" s="64"/>
      <c r="L243" s="64"/>
      <c r="M243" s="64"/>
      <c r="N243" s="64"/>
      <c r="O243" s="64"/>
      <c r="P243" s="64"/>
      <c r="Q243" s="64"/>
      <c r="R243" s="64"/>
      <c r="S243" s="64"/>
      <c r="T243" s="64"/>
      <c r="U243" s="64"/>
      <c r="V243" s="64"/>
      <c r="W243" s="64"/>
      <c r="X243" s="64"/>
      <c r="Y243" s="64"/>
      <c r="Z243" s="64"/>
    </row>
    <row r="244" spans="1:26" ht="12.75" customHeight="1">
      <c r="A244" s="134" t="s">
        <v>1065</v>
      </c>
      <c r="B244" s="134" t="s">
        <v>1066</v>
      </c>
      <c r="C244" s="135" t="s">
        <v>1067</v>
      </c>
      <c r="D244" s="136" t="s">
        <v>772</v>
      </c>
      <c r="E244" s="394"/>
      <c r="F244" s="137" t="s">
        <v>1068</v>
      </c>
      <c r="G244" s="64"/>
      <c r="H244" s="64"/>
      <c r="I244" s="64"/>
      <c r="J244" s="64"/>
      <c r="K244" s="64"/>
      <c r="L244" s="64"/>
      <c r="M244" s="64"/>
      <c r="N244" s="64"/>
      <c r="O244" s="64"/>
      <c r="P244" s="64"/>
      <c r="Q244" s="64"/>
      <c r="R244" s="64"/>
      <c r="S244" s="64"/>
      <c r="T244" s="64"/>
      <c r="U244" s="64"/>
      <c r="V244" s="64"/>
      <c r="W244" s="64"/>
      <c r="X244" s="64"/>
      <c r="Y244" s="64"/>
      <c r="Z244" s="64"/>
    </row>
    <row r="245" spans="1:26" ht="12.75" customHeight="1">
      <c r="A245" s="138" t="s">
        <v>1069</v>
      </c>
      <c r="B245" s="138" t="s">
        <v>1070</v>
      </c>
      <c r="C245" s="139" t="s">
        <v>1071</v>
      </c>
      <c r="D245" s="140" t="s">
        <v>772</v>
      </c>
      <c r="E245" s="395">
        <v>36028.94</v>
      </c>
      <c r="F245" s="141" t="s">
        <v>1072</v>
      </c>
      <c r="G245" s="64"/>
      <c r="H245" s="64"/>
      <c r="I245" s="64"/>
      <c r="J245" s="64"/>
      <c r="K245" s="64"/>
      <c r="L245" s="64"/>
      <c r="M245" s="64"/>
      <c r="N245" s="64"/>
      <c r="O245" s="64"/>
      <c r="P245" s="64"/>
      <c r="Q245" s="64"/>
      <c r="R245" s="64"/>
      <c r="S245" s="64"/>
      <c r="T245" s="64"/>
      <c r="U245" s="64"/>
      <c r="V245" s="64"/>
      <c r="W245" s="64"/>
      <c r="X245" s="64"/>
      <c r="Y245" s="64"/>
      <c r="Z245" s="64"/>
    </row>
    <row r="246" spans="1:26" ht="12.75" customHeight="1">
      <c r="A246" s="138" t="s">
        <v>1069</v>
      </c>
      <c r="B246" s="138" t="s">
        <v>1070</v>
      </c>
      <c r="C246" s="139" t="s">
        <v>1073</v>
      </c>
      <c r="D246" s="140" t="s">
        <v>772</v>
      </c>
      <c r="E246" s="395">
        <v>30591.5</v>
      </c>
      <c r="F246" s="141" t="s">
        <v>1072</v>
      </c>
      <c r="G246" s="64"/>
      <c r="H246" s="64"/>
      <c r="I246" s="64"/>
      <c r="J246" s="64"/>
      <c r="K246" s="64"/>
      <c r="L246" s="64"/>
      <c r="M246" s="64"/>
      <c r="N246" s="64"/>
      <c r="O246" s="64"/>
      <c r="P246" s="64"/>
      <c r="Q246" s="64"/>
      <c r="R246" s="64"/>
      <c r="S246" s="64"/>
      <c r="T246" s="64"/>
      <c r="U246" s="64"/>
      <c r="V246" s="64"/>
      <c r="W246" s="64"/>
      <c r="X246" s="64"/>
      <c r="Y246" s="64"/>
      <c r="Z246" s="64"/>
    </row>
    <row r="247" spans="1:26" ht="12.75" customHeight="1">
      <c r="A247" s="138" t="s">
        <v>1069</v>
      </c>
      <c r="B247" s="138" t="s">
        <v>1070</v>
      </c>
      <c r="C247" s="139" t="s">
        <v>1074</v>
      </c>
      <c r="D247" s="140" t="s">
        <v>772</v>
      </c>
      <c r="E247" s="395">
        <v>626.58000000000004</v>
      </c>
      <c r="F247" s="141" t="s">
        <v>1072</v>
      </c>
      <c r="G247" s="64"/>
      <c r="H247" s="64"/>
      <c r="I247" s="64"/>
      <c r="J247" s="64"/>
      <c r="K247" s="64"/>
      <c r="L247" s="64"/>
      <c r="M247" s="64"/>
      <c r="N247" s="64"/>
      <c r="O247" s="64"/>
      <c r="P247" s="64"/>
      <c r="Q247" s="64"/>
      <c r="R247" s="64"/>
      <c r="S247" s="64"/>
      <c r="T247" s="64"/>
      <c r="U247" s="64"/>
      <c r="V247" s="64"/>
      <c r="W247" s="64"/>
      <c r="X247" s="64"/>
      <c r="Y247" s="64"/>
      <c r="Z247" s="64"/>
    </row>
    <row r="248" spans="1:26" ht="12.75" customHeight="1">
      <c r="A248" s="138" t="s">
        <v>1069</v>
      </c>
      <c r="B248" s="138" t="s">
        <v>1070</v>
      </c>
      <c r="C248" s="139" t="s">
        <v>1075</v>
      </c>
      <c r="D248" s="140" t="s">
        <v>772</v>
      </c>
      <c r="E248" s="395">
        <v>62031.42</v>
      </c>
      <c r="F248" s="141" t="s">
        <v>1072</v>
      </c>
      <c r="G248" s="64"/>
      <c r="H248" s="64"/>
      <c r="I248" s="64"/>
      <c r="J248" s="64"/>
      <c r="K248" s="64"/>
      <c r="L248" s="64"/>
      <c r="M248" s="64"/>
      <c r="N248" s="64"/>
      <c r="O248" s="64"/>
      <c r="P248" s="64"/>
      <c r="Q248" s="64"/>
      <c r="R248" s="64"/>
      <c r="S248" s="64"/>
      <c r="T248" s="64"/>
      <c r="U248" s="64"/>
      <c r="V248" s="64"/>
      <c r="W248" s="64"/>
      <c r="X248" s="64"/>
      <c r="Y248" s="64"/>
      <c r="Z248" s="64"/>
    </row>
    <row r="249" spans="1:26" ht="12.75" customHeight="1">
      <c r="A249" s="59" t="s">
        <v>584</v>
      </c>
      <c r="B249" s="59" t="s">
        <v>1076</v>
      </c>
      <c r="C249" s="60" t="s">
        <v>1077</v>
      </c>
      <c r="D249" s="61" t="s">
        <v>772</v>
      </c>
      <c r="E249" s="62">
        <v>60</v>
      </c>
      <c r="F249" s="92" t="s">
        <v>1078</v>
      </c>
      <c r="G249" s="64"/>
      <c r="H249" s="64"/>
      <c r="I249" s="64"/>
      <c r="J249" s="64"/>
      <c r="K249" s="64"/>
      <c r="L249" s="64"/>
      <c r="M249" s="64"/>
      <c r="N249" s="64"/>
      <c r="O249" s="64"/>
      <c r="P249" s="64"/>
      <c r="Q249" s="64"/>
      <c r="R249" s="64"/>
      <c r="S249" s="64"/>
      <c r="T249" s="64"/>
      <c r="U249" s="64"/>
      <c r="V249" s="64"/>
      <c r="W249" s="64"/>
      <c r="X249" s="64"/>
      <c r="Y249" s="64"/>
      <c r="Z249" s="64"/>
    </row>
    <row r="250" spans="1:26" ht="12.75" customHeight="1">
      <c r="A250" s="142" t="s">
        <v>1079</v>
      </c>
      <c r="B250" s="142" t="s">
        <v>1080</v>
      </c>
      <c r="C250" s="143" t="s">
        <v>1081</v>
      </c>
      <c r="D250" s="144" t="s">
        <v>772</v>
      </c>
      <c r="E250" s="396">
        <v>487.34</v>
      </c>
      <c r="F250" s="145" t="s">
        <v>1082</v>
      </c>
      <c r="G250" s="64"/>
      <c r="H250" s="64"/>
      <c r="I250" s="64"/>
      <c r="J250" s="64"/>
      <c r="K250" s="64"/>
      <c r="L250" s="64"/>
      <c r="M250" s="64"/>
      <c r="N250" s="64"/>
      <c r="O250" s="64"/>
      <c r="P250" s="64"/>
      <c r="Q250" s="64"/>
      <c r="R250" s="64"/>
      <c r="S250" s="64"/>
      <c r="T250" s="64"/>
      <c r="U250" s="64"/>
      <c r="V250" s="64"/>
      <c r="W250" s="64"/>
      <c r="X250" s="64"/>
      <c r="Y250" s="64"/>
      <c r="Z250" s="64"/>
    </row>
    <row r="251" spans="1:26" ht="12.75" customHeight="1">
      <c r="A251" s="142" t="s">
        <v>1079</v>
      </c>
      <c r="B251" s="142" t="s">
        <v>1080</v>
      </c>
      <c r="C251" s="143" t="s">
        <v>1083</v>
      </c>
      <c r="D251" s="144" t="s">
        <v>772</v>
      </c>
      <c r="E251" s="396">
        <v>88.5</v>
      </c>
      <c r="F251" s="145" t="s">
        <v>1082</v>
      </c>
      <c r="G251" s="64"/>
      <c r="H251" s="64"/>
      <c r="I251" s="64"/>
      <c r="J251" s="64"/>
      <c r="K251" s="64"/>
      <c r="L251" s="64"/>
      <c r="M251" s="64"/>
      <c r="N251" s="64"/>
      <c r="O251" s="64"/>
      <c r="P251" s="64"/>
      <c r="Q251" s="64"/>
      <c r="R251" s="64"/>
      <c r="S251" s="64"/>
      <c r="T251" s="64"/>
      <c r="U251" s="64"/>
      <c r="V251" s="64"/>
      <c r="W251" s="64"/>
      <c r="X251" s="64"/>
      <c r="Y251" s="64"/>
      <c r="Z251" s="64"/>
    </row>
    <row r="252" spans="1:26" ht="12.75" customHeight="1">
      <c r="A252" s="146" t="s">
        <v>662</v>
      </c>
      <c r="B252" s="146" t="s">
        <v>1084</v>
      </c>
      <c r="C252" s="147" t="s">
        <v>1085</v>
      </c>
      <c r="D252" s="148" t="s">
        <v>772</v>
      </c>
      <c r="E252" s="397">
        <v>177</v>
      </c>
      <c r="F252" s="149" t="s">
        <v>1086</v>
      </c>
      <c r="G252" s="64"/>
      <c r="H252" s="64"/>
      <c r="I252" s="64"/>
      <c r="J252" s="64"/>
      <c r="K252" s="64"/>
      <c r="L252" s="64"/>
      <c r="M252" s="64"/>
      <c r="N252" s="64"/>
      <c r="O252" s="64"/>
      <c r="P252" s="64"/>
      <c r="Q252" s="64"/>
      <c r="R252" s="64"/>
      <c r="S252" s="64"/>
      <c r="T252" s="64"/>
      <c r="U252" s="64"/>
      <c r="V252" s="64"/>
      <c r="W252" s="64"/>
      <c r="X252" s="64"/>
      <c r="Y252" s="64"/>
      <c r="Z252" s="64"/>
    </row>
    <row r="253" spans="1:26" ht="12.75" customHeight="1">
      <c r="A253" s="146" t="s">
        <v>662</v>
      </c>
      <c r="B253" s="146" t="s">
        <v>1084</v>
      </c>
      <c r="C253" s="147" t="s">
        <v>1087</v>
      </c>
      <c r="D253" s="148" t="s">
        <v>772</v>
      </c>
      <c r="E253" s="397">
        <v>5959</v>
      </c>
      <c r="F253" s="149" t="s">
        <v>1086</v>
      </c>
      <c r="G253" s="64"/>
      <c r="H253" s="64"/>
      <c r="I253" s="64"/>
      <c r="J253" s="64"/>
      <c r="K253" s="64"/>
      <c r="L253" s="64"/>
      <c r="M253" s="64"/>
      <c r="N253" s="64"/>
      <c r="O253" s="64"/>
      <c r="P253" s="64"/>
      <c r="Q253" s="64"/>
      <c r="R253" s="64"/>
      <c r="S253" s="64"/>
      <c r="T253" s="64"/>
      <c r="U253" s="64"/>
      <c r="V253" s="64"/>
      <c r="W253" s="64"/>
      <c r="X253" s="64"/>
      <c r="Y253" s="64"/>
      <c r="Z253" s="64"/>
    </row>
    <row r="254" spans="1:26" ht="12.75" customHeight="1">
      <c r="A254" s="59" t="s">
        <v>674</v>
      </c>
      <c r="B254" s="59" t="s">
        <v>1088</v>
      </c>
      <c r="C254" s="60" t="s">
        <v>1089</v>
      </c>
      <c r="D254" s="61" t="s">
        <v>1090</v>
      </c>
      <c r="E254" s="62">
        <v>18.88</v>
      </c>
      <c r="F254" s="63" t="s">
        <v>1091</v>
      </c>
      <c r="G254" s="64"/>
      <c r="H254" s="64"/>
      <c r="I254" s="64"/>
      <c r="J254" s="64"/>
      <c r="K254" s="64"/>
      <c r="L254" s="64"/>
      <c r="M254" s="64"/>
      <c r="N254" s="64"/>
      <c r="O254" s="64"/>
      <c r="P254" s="64"/>
      <c r="Q254" s="64"/>
      <c r="R254" s="64"/>
      <c r="S254" s="64"/>
      <c r="T254" s="64"/>
      <c r="U254" s="64"/>
      <c r="V254" s="64"/>
      <c r="W254" s="64"/>
      <c r="X254" s="64"/>
      <c r="Y254" s="64"/>
      <c r="Z254" s="64"/>
    </row>
    <row r="255" spans="1:26" ht="12.75" customHeight="1">
      <c r="A255" s="59" t="s">
        <v>679</v>
      </c>
      <c r="B255" s="59" t="s">
        <v>1092</v>
      </c>
      <c r="C255" s="60" t="s">
        <v>1093</v>
      </c>
      <c r="D255" s="61" t="s">
        <v>772</v>
      </c>
      <c r="E255" s="62">
        <v>4124.1000000000004</v>
      </c>
      <c r="F255" s="63" t="s">
        <v>1094</v>
      </c>
      <c r="G255" s="64"/>
      <c r="H255" s="64"/>
      <c r="I255" s="64"/>
      <c r="J255" s="64"/>
      <c r="K255" s="64"/>
      <c r="L255" s="64"/>
      <c r="M255" s="64"/>
      <c r="N255" s="64"/>
      <c r="O255" s="64"/>
      <c r="P255" s="64"/>
      <c r="Q255" s="64"/>
      <c r="R255" s="64"/>
      <c r="S255" s="64"/>
      <c r="T255" s="64"/>
      <c r="U255" s="64"/>
      <c r="V255" s="64"/>
      <c r="W255" s="64"/>
      <c r="X255" s="64"/>
      <c r="Y255" s="64"/>
      <c r="Z255" s="64"/>
    </row>
    <row r="256" spans="1:26" ht="19.5" customHeight="1">
      <c r="A256" s="59" t="s">
        <v>679</v>
      </c>
      <c r="B256" s="59" t="s">
        <v>1092</v>
      </c>
      <c r="C256" s="60" t="s">
        <v>1095</v>
      </c>
      <c r="D256" s="61" t="s">
        <v>772</v>
      </c>
      <c r="E256" s="62">
        <v>4737.7</v>
      </c>
      <c r="F256" s="63" t="s">
        <v>1094</v>
      </c>
      <c r="G256" s="64"/>
      <c r="H256" s="64"/>
      <c r="I256" s="64"/>
      <c r="J256" s="64"/>
      <c r="K256" s="64"/>
      <c r="L256" s="64"/>
      <c r="M256" s="64"/>
      <c r="N256" s="64"/>
      <c r="O256" s="64"/>
      <c r="P256" s="64"/>
      <c r="Q256" s="64"/>
      <c r="R256" s="64"/>
      <c r="S256" s="64"/>
      <c r="T256" s="64"/>
      <c r="U256" s="64"/>
      <c r="V256" s="64"/>
      <c r="W256" s="64"/>
      <c r="X256" s="64"/>
      <c r="Y256" s="64"/>
      <c r="Z256" s="64"/>
    </row>
    <row r="257" spans="1:26" ht="12.75" customHeight="1">
      <c r="A257" s="59" t="s">
        <v>679</v>
      </c>
      <c r="B257" s="59" t="s">
        <v>1092</v>
      </c>
      <c r="C257" s="60" t="s">
        <v>1096</v>
      </c>
      <c r="D257" s="61" t="s">
        <v>772</v>
      </c>
      <c r="E257" s="62">
        <v>1239</v>
      </c>
      <c r="F257" s="63" t="s">
        <v>1094</v>
      </c>
      <c r="G257" s="64"/>
      <c r="H257" s="64"/>
      <c r="I257" s="64"/>
      <c r="J257" s="64"/>
      <c r="K257" s="64"/>
      <c r="L257" s="64"/>
      <c r="M257" s="64"/>
      <c r="N257" s="64"/>
      <c r="O257" s="64"/>
      <c r="P257" s="64"/>
      <c r="Q257" s="64"/>
      <c r="R257" s="64"/>
      <c r="S257" s="64"/>
      <c r="T257" s="64"/>
      <c r="U257" s="64"/>
      <c r="V257" s="64"/>
      <c r="W257" s="64"/>
      <c r="X257" s="64"/>
      <c r="Y257" s="64"/>
      <c r="Z257" s="64"/>
    </row>
    <row r="258" spans="1:26" ht="12.75" customHeight="1">
      <c r="A258" s="146" t="s">
        <v>659</v>
      </c>
      <c r="B258" s="146" t="s">
        <v>1097</v>
      </c>
      <c r="C258" s="147" t="s">
        <v>1098</v>
      </c>
      <c r="D258" s="148" t="s">
        <v>772</v>
      </c>
      <c r="E258" s="397">
        <v>711.54</v>
      </c>
      <c r="F258" s="149" t="s">
        <v>1086</v>
      </c>
      <c r="G258" s="64"/>
      <c r="H258" s="64"/>
      <c r="I258" s="64"/>
      <c r="J258" s="64"/>
      <c r="K258" s="64"/>
      <c r="L258" s="64"/>
      <c r="M258" s="64"/>
      <c r="N258" s="64"/>
      <c r="O258" s="64"/>
      <c r="P258" s="64"/>
      <c r="Q258" s="64"/>
      <c r="R258" s="64"/>
      <c r="S258" s="64"/>
      <c r="T258" s="64"/>
      <c r="U258" s="64"/>
      <c r="V258" s="64"/>
      <c r="W258" s="64"/>
      <c r="X258" s="64"/>
      <c r="Y258" s="64"/>
      <c r="Z258" s="64"/>
    </row>
    <row r="259" spans="1:26" ht="23.25" customHeight="1">
      <c r="A259" s="146" t="s">
        <v>659</v>
      </c>
      <c r="B259" s="146" t="s">
        <v>1097</v>
      </c>
      <c r="C259" s="147" t="s">
        <v>1099</v>
      </c>
      <c r="D259" s="148" t="s">
        <v>772</v>
      </c>
      <c r="E259" s="397">
        <v>30.68</v>
      </c>
      <c r="F259" s="149" t="s">
        <v>1086</v>
      </c>
      <c r="G259" s="64"/>
      <c r="H259" s="64"/>
      <c r="I259" s="64"/>
      <c r="J259" s="64"/>
      <c r="K259" s="64"/>
      <c r="L259" s="64"/>
      <c r="M259" s="64"/>
      <c r="N259" s="64"/>
      <c r="O259" s="64"/>
      <c r="P259" s="64"/>
      <c r="Q259" s="64"/>
      <c r="R259" s="64"/>
      <c r="S259" s="64"/>
      <c r="T259" s="64"/>
      <c r="U259" s="64"/>
      <c r="V259" s="64"/>
      <c r="W259" s="64"/>
      <c r="X259" s="64"/>
      <c r="Y259" s="64"/>
      <c r="Z259" s="64"/>
    </row>
    <row r="260" spans="1:26" ht="17.25" customHeight="1">
      <c r="A260" s="146" t="s">
        <v>659</v>
      </c>
      <c r="B260" s="146" t="s">
        <v>1097</v>
      </c>
      <c r="C260" s="147" t="s">
        <v>1100</v>
      </c>
      <c r="D260" s="148" t="s">
        <v>772</v>
      </c>
      <c r="E260" s="397">
        <v>93.22</v>
      </c>
      <c r="F260" s="149" t="s">
        <v>1101</v>
      </c>
      <c r="G260" s="64"/>
      <c r="H260" s="64"/>
      <c r="I260" s="64"/>
      <c r="J260" s="64"/>
      <c r="K260" s="64"/>
      <c r="L260" s="64"/>
      <c r="M260" s="64"/>
      <c r="N260" s="64"/>
      <c r="O260" s="64"/>
      <c r="P260" s="64"/>
      <c r="Q260" s="64"/>
      <c r="R260" s="64"/>
      <c r="S260" s="64"/>
      <c r="T260" s="64"/>
      <c r="U260" s="64"/>
      <c r="V260" s="64"/>
      <c r="W260" s="64"/>
      <c r="X260" s="64"/>
      <c r="Y260" s="64"/>
      <c r="Z260" s="64"/>
    </row>
    <row r="261" spans="1:26" ht="15" customHeight="1">
      <c r="A261" s="146" t="s">
        <v>659</v>
      </c>
      <c r="B261" s="146" t="s">
        <v>1097</v>
      </c>
      <c r="C261" s="147" t="s">
        <v>1102</v>
      </c>
      <c r="D261" s="148" t="s">
        <v>772</v>
      </c>
      <c r="E261" s="397">
        <v>140.125</v>
      </c>
      <c r="F261" s="149" t="s">
        <v>1101</v>
      </c>
      <c r="G261" s="64"/>
      <c r="H261" s="64"/>
      <c r="I261" s="64"/>
      <c r="J261" s="64"/>
      <c r="K261" s="64"/>
      <c r="L261" s="64"/>
      <c r="M261" s="64"/>
      <c r="N261" s="64"/>
      <c r="O261" s="64"/>
      <c r="P261" s="64"/>
      <c r="Q261" s="64"/>
      <c r="R261" s="64"/>
      <c r="S261" s="64"/>
      <c r="T261" s="64"/>
      <c r="U261" s="64"/>
      <c r="V261" s="64"/>
      <c r="W261" s="64"/>
      <c r="X261" s="64"/>
      <c r="Y261" s="64"/>
      <c r="Z261" s="64"/>
    </row>
    <row r="262" spans="1:26" ht="12.75" customHeight="1">
      <c r="A262" s="146" t="s">
        <v>659</v>
      </c>
      <c r="B262" s="146" t="s">
        <v>1097</v>
      </c>
      <c r="C262" s="147" t="s">
        <v>1103</v>
      </c>
      <c r="D262" s="148" t="s">
        <v>772</v>
      </c>
      <c r="E262" s="397">
        <v>194.7</v>
      </c>
      <c r="F262" s="149" t="s">
        <v>1101</v>
      </c>
      <c r="G262" s="64"/>
      <c r="H262" s="64"/>
      <c r="I262" s="64"/>
      <c r="J262" s="64"/>
      <c r="K262" s="64"/>
      <c r="L262" s="64"/>
      <c r="M262" s="64"/>
      <c r="N262" s="64"/>
      <c r="O262" s="64"/>
      <c r="P262" s="64"/>
      <c r="Q262" s="64"/>
      <c r="R262" s="64"/>
      <c r="S262" s="64"/>
      <c r="T262" s="64"/>
      <c r="U262" s="64"/>
      <c r="V262" s="64"/>
      <c r="W262" s="64"/>
      <c r="X262" s="64"/>
      <c r="Y262" s="64"/>
      <c r="Z262" s="64"/>
    </row>
    <row r="263" spans="1:26" ht="12.75" customHeight="1">
      <c r="A263" s="146" t="s">
        <v>659</v>
      </c>
      <c r="B263" s="146" t="s">
        <v>1097</v>
      </c>
      <c r="C263" s="147" t="s">
        <v>1104</v>
      </c>
      <c r="D263" s="148" t="s">
        <v>772</v>
      </c>
      <c r="E263" s="397">
        <v>334.82499999999999</v>
      </c>
      <c r="F263" s="149" t="s">
        <v>1101</v>
      </c>
      <c r="G263" s="64"/>
      <c r="H263" s="64"/>
      <c r="I263" s="64"/>
      <c r="J263" s="64"/>
      <c r="K263" s="64"/>
      <c r="L263" s="64"/>
      <c r="M263" s="64"/>
      <c r="N263" s="64"/>
      <c r="O263" s="64"/>
      <c r="P263" s="64"/>
      <c r="Q263" s="64"/>
      <c r="R263" s="64"/>
      <c r="S263" s="64"/>
      <c r="T263" s="64"/>
      <c r="U263" s="64"/>
      <c r="V263" s="64"/>
      <c r="W263" s="64"/>
      <c r="X263" s="64"/>
      <c r="Y263" s="64"/>
      <c r="Z263" s="64"/>
    </row>
    <row r="264" spans="1:26" ht="12.75" customHeight="1">
      <c r="A264" s="146" t="s">
        <v>659</v>
      </c>
      <c r="B264" s="146" t="s">
        <v>1097</v>
      </c>
      <c r="C264" s="147" t="s">
        <v>1105</v>
      </c>
      <c r="D264" s="148" t="s">
        <v>772</v>
      </c>
      <c r="E264" s="397">
        <v>474.36</v>
      </c>
      <c r="F264" s="149" t="s">
        <v>1101</v>
      </c>
      <c r="G264" s="64"/>
      <c r="H264" s="64"/>
      <c r="I264" s="64"/>
      <c r="J264" s="64"/>
      <c r="K264" s="64"/>
      <c r="L264" s="64"/>
      <c r="M264" s="64"/>
      <c r="N264" s="64"/>
      <c r="O264" s="64"/>
      <c r="P264" s="64"/>
      <c r="Q264" s="64"/>
      <c r="R264" s="64"/>
      <c r="S264" s="64"/>
      <c r="T264" s="64"/>
      <c r="U264" s="64"/>
      <c r="V264" s="64"/>
      <c r="W264" s="64"/>
      <c r="X264" s="64"/>
      <c r="Y264" s="64"/>
      <c r="Z264" s="64"/>
    </row>
    <row r="265" spans="1:26" ht="12.75" customHeight="1">
      <c r="A265" s="146" t="s">
        <v>659</v>
      </c>
      <c r="B265" s="146" t="s">
        <v>1097</v>
      </c>
      <c r="C265" s="147" t="s">
        <v>1106</v>
      </c>
      <c r="D265" s="148" t="s">
        <v>772</v>
      </c>
      <c r="E265" s="397">
        <v>548.70000000000005</v>
      </c>
      <c r="F265" s="149" t="s">
        <v>1101</v>
      </c>
      <c r="G265" s="64"/>
      <c r="H265" s="64"/>
      <c r="I265" s="64"/>
      <c r="J265" s="64"/>
      <c r="K265" s="64"/>
      <c r="L265" s="64"/>
      <c r="M265" s="64"/>
      <c r="N265" s="64"/>
      <c r="O265" s="64"/>
      <c r="P265" s="64"/>
      <c r="Q265" s="64"/>
      <c r="R265" s="64"/>
      <c r="S265" s="64"/>
      <c r="T265" s="64"/>
      <c r="U265" s="64"/>
      <c r="V265" s="64"/>
      <c r="W265" s="64"/>
      <c r="X265" s="64"/>
      <c r="Y265" s="64"/>
      <c r="Z265" s="64"/>
    </row>
    <row r="266" spans="1:26" ht="12.75" customHeight="1">
      <c r="A266" s="146" t="s">
        <v>659</v>
      </c>
      <c r="B266" s="146" t="s">
        <v>1097</v>
      </c>
      <c r="C266" s="147" t="s">
        <v>1107</v>
      </c>
      <c r="D266" s="148" t="s">
        <v>772</v>
      </c>
      <c r="E266" s="397">
        <v>628.94000000000005</v>
      </c>
      <c r="F266" s="149" t="s">
        <v>1101</v>
      </c>
      <c r="G266" s="64"/>
      <c r="H266" s="64"/>
      <c r="I266" s="64"/>
      <c r="J266" s="64"/>
      <c r="K266" s="64"/>
      <c r="L266" s="64"/>
      <c r="M266" s="64"/>
      <c r="N266" s="64"/>
      <c r="O266" s="64"/>
      <c r="P266" s="64"/>
      <c r="Q266" s="64"/>
      <c r="R266" s="64"/>
      <c r="S266" s="64"/>
      <c r="T266" s="64"/>
      <c r="U266" s="64"/>
      <c r="V266" s="64"/>
      <c r="W266" s="64"/>
      <c r="X266" s="64"/>
      <c r="Y266" s="64"/>
      <c r="Z266" s="64"/>
    </row>
    <row r="267" spans="1:26" ht="12.75" customHeight="1">
      <c r="A267" s="146" t="s">
        <v>659</v>
      </c>
      <c r="B267" s="146" t="s">
        <v>1097</v>
      </c>
      <c r="C267" s="147" t="s">
        <v>1108</v>
      </c>
      <c r="D267" s="148" t="s">
        <v>772</v>
      </c>
      <c r="E267" s="397">
        <v>401.2</v>
      </c>
      <c r="F267" s="149" t="s">
        <v>1101</v>
      </c>
      <c r="G267" s="64"/>
      <c r="H267" s="64"/>
      <c r="I267" s="64"/>
      <c r="J267" s="64"/>
      <c r="K267" s="64"/>
      <c r="L267" s="64"/>
      <c r="M267" s="64"/>
      <c r="N267" s="64"/>
      <c r="O267" s="64"/>
      <c r="P267" s="64"/>
      <c r="Q267" s="64"/>
      <c r="R267" s="64"/>
      <c r="S267" s="64"/>
      <c r="T267" s="64"/>
      <c r="U267" s="64"/>
      <c r="V267" s="64"/>
      <c r="W267" s="64"/>
      <c r="X267" s="64"/>
      <c r="Y267" s="64"/>
      <c r="Z267" s="64"/>
    </row>
    <row r="268" spans="1:26" ht="12.75" customHeight="1">
      <c r="A268" s="146" t="s">
        <v>659</v>
      </c>
      <c r="B268" s="146" t="s">
        <v>1097</v>
      </c>
      <c r="C268" s="147" t="s">
        <v>1109</v>
      </c>
      <c r="D268" s="148" t="s">
        <v>772</v>
      </c>
      <c r="E268" s="397">
        <v>526.57500000000005</v>
      </c>
      <c r="F268" s="149" t="s">
        <v>1101</v>
      </c>
      <c r="G268" s="64"/>
      <c r="H268" s="64"/>
      <c r="I268" s="64"/>
      <c r="J268" s="64"/>
      <c r="K268" s="64"/>
      <c r="L268" s="64"/>
      <c r="M268" s="64"/>
      <c r="N268" s="64"/>
      <c r="O268" s="64"/>
      <c r="P268" s="64"/>
      <c r="Q268" s="64"/>
      <c r="R268" s="64"/>
      <c r="S268" s="64"/>
      <c r="T268" s="64"/>
      <c r="U268" s="64"/>
      <c r="V268" s="64"/>
      <c r="W268" s="64"/>
      <c r="X268" s="64"/>
      <c r="Y268" s="64"/>
      <c r="Z268" s="64"/>
    </row>
    <row r="269" spans="1:26" ht="12.75" customHeight="1">
      <c r="A269" s="146" t="s">
        <v>659</v>
      </c>
      <c r="B269" s="146" t="s">
        <v>1097</v>
      </c>
      <c r="C269" s="147" t="s">
        <v>1110</v>
      </c>
      <c r="D269" s="148" t="s">
        <v>798</v>
      </c>
      <c r="E269" s="397">
        <v>175.82</v>
      </c>
      <c r="F269" s="149" t="s">
        <v>1101</v>
      </c>
      <c r="G269" s="64"/>
      <c r="H269" s="64"/>
      <c r="I269" s="64"/>
      <c r="J269" s="64"/>
      <c r="K269" s="64"/>
      <c r="L269" s="64"/>
      <c r="M269" s="64"/>
      <c r="N269" s="64"/>
      <c r="O269" s="64"/>
      <c r="P269" s="64"/>
      <c r="Q269" s="64"/>
      <c r="R269" s="64"/>
      <c r="S269" s="64"/>
      <c r="T269" s="64"/>
      <c r="U269" s="64"/>
      <c r="V269" s="64"/>
      <c r="W269" s="64"/>
      <c r="X269" s="64"/>
      <c r="Y269" s="64"/>
      <c r="Z269" s="64"/>
    </row>
    <row r="270" spans="1:26" ht="12.75" customHeight="1">
      <c r="A270" s="146" t="s">
        <v>659</v>
      </c>
      <c r="B270" s="146" t="s">
        <v>1097</v>
      </c>
      <c r="C270" s="147" t="s">
        <v>1111</v>
      </c>
      <c r="D270" s="148" t="s">
        <v>798</v>
      </c>
      <c r="E270" s="397">
        <v>531</v>
      </c>
      <c r="F270" s="149" t="s">
        <v>1101</v>
      </c>
      <c r="G270" s="64"/>
      <c r="H270" s="64"/>
      <c r="I270" s="64"/>
      <c r="J270" s="64"/>
      <c r="K270" s="64"/>
      <c r="L270" s="64"/>
      <c r="M270" s="64"/>
      <c r="N270" s="64"/>
      <c r="O270" s="64"/>
      <c r="P270" s="64"/>
      <c r="Q270" s="64"/>
      <c r="R270" s="64"/>
      <c r="S270" s="64"/>
      <c r="T270" s="64"/>
      <c r="U270" s="64"/>
      <c r="V270" s="64"/>
      <c r="W270" s="64"/>
      <c r="X270" s="64"/>
      <c r="Y270" s="64"/>
      <c r="Z270" s="64"/>
    </row>
    <row r="271" spans="1:26" ht="12.75" customHeight="1">
      <c r="A271" s="146" t="s">
        <v>659</v>
      </c>
      <c r="B271" s="146" t="s">
        <v>1097</v>
      </c>
      <c r="C271" s="147" t="s">
        <v>1112</v>
      </c>
      <c r="D271" s="148" t="s">
        <v>798</v>
      </c>
      <c r="E271" s="397">
        <v>233.64</v>
      </c>
      <c r="F271" s="149" t="s">
        <v>1101</v>
      </c>
      <c r="G271" s="64"/>
      <c r="H271" s="64"/>
      <c r="I271" s="64"/>
      <c r="J271" s="64"/>
      <c r="K271" s="64"/>
      <c r="L271" s="64"/>
      <c r="M271" s="64"/>
      <c r="N271" s="64"/>
      <c r="O271" s="64"/>
      <c r="P271" s="64"/>
      <c r="Q271" s="64"/>
      <c r="R271" s="64"/>
      <c r="S271" s="64"/>
      <c r="T271" s="64"/>
      <c r="U271" s="64"/>
      <c r="V271" s="64"/>
      <c r="W271" s="64"/>
      <c r="X271" s="64"/>
      <c r="Y271" s="64"/>
      <c r="Z271" s="64"/>
    </row>
    <row r="272" spans="1:26" ht="12.75" customHeight="1">
      <c r="A272" s="146" t="s">
        <v>659</v>
      </c>
      <c r="B272" s="146" t="s">
        <v>1097</v>
      </c>
      <c r="C272" s="147" t="s">
        <v>1113</v>
      </c>
      <c r="D272" s="148" t="s">
        <v>798</v>
      </c>
      <c r="E272" s="397">
        <v>260.00110000000001</v>
      </c>
      <c r="F272" s="149" t="s">
        <v>1101</v>
      </c>
      <c r="G272" s="64"/>
      <c r="H272" s="64"/>
      <c r="I272" s="64"/>
      <c r="J272" s="64"/>
      <c r="K272" s="64"/>
      <c r="L272" s="64"/>
      <c r="M272" s="64"/>
      <c r="N272" s="64"/>
      <c r="O272" s="64"/>
      <c r="P272" s="64"/>
      <c r="Q272" s="64"/>
      <c r="R272" s="64"/>
      <c r="S272" s="64"/>
      <c r="T272" s="64"/>
      <c r="U272" s="64"/>
      <c r="V272" s="64"/>
      <c r="W272" s="64"/>
      <c r="X272" s="64"/>
      <c r="Y272" s="64"/>
      <c r="Z272" s="64"/>
    </row>
    <row r="273" spans="1:26" ht="12.75" customHeight="1">
      <c r="A273" s="146" t="s">
        <v>659</v>
      </c>
      <c r="B273" s="146" t="s">
        <v>1097</v>
      </c>
      <c r="C273" s="147" t="s">
        <v>1114</v>
      </c>
      <c r="D273" s="148" t="s">
        <v>772</v>
      </c>
      <c r="E273" s="397">
        <v>283.2</v>
      </c>
      <c r="F273" s="149" t="s">
        <v>1086</v>
      </c>
      <c r="G273" s="64"/>
      <c r="H273" s="64"/>
      <c r="I273" s="64"/>
      <c r="J273" s="64"/>
      <c r="K273" s="64"/>
      <c r="L273" s="64"/>
      <c r="M273" s="64"/>
      <c r="N273" s="64"/>
      <c r="O273" s="64"/>
      <c r="P273" s="64"/>
      <c r="Q273" s="64"/>
      <c r="R273" s="64"/>
      <c r="S273" s="64"/>
      <c r="T273" s="64"/>
      <c r="U273" s="64"/>
      <c r="V273" s="64"/>
      <c r="W273" s="64"/>
      <c r="X273" s="64"/>
      <c r="Y273" s="64"/>
      <c r="Z273" s="64"/>
    </row>
    <row r="274" spans="1:26" ht="12.75" customHeight="1">
      <c r="A274" s="146" t="s">
        <v>659</v>
      </c>
      <c r="B274" s="146" t="s">
        <v>1097</v>
      </c>
      <c r="C274" s="147" t="s">
        <v>1115</v>
      </c>
      <c r="D274" s="148" t="s">
        <v>772</v>
      </c>
      <c r="E274" s="397">
        <v>132.75</v>
      </c>
      <c r="F274" s="149" t="s">
        <v>1101</v>
      </c>
      <c r="G274" s="64"/>
      <c r="H274" s="64"/>
      <c r="I274" s="64"/>
      <c r="J274" s="64"/>
      <c r="K274" s="64"/>
      <c r="L274" s="64"/>
      <c r="M274" s="64"/>
      <c r="N274" s="64"/>
      <c r="O274" s="64"/>
      <c r="P274" s="64"/>
      <c r="Q274" s="64"/>
      <c r="R274" s="64"/>
      <c r="S274" s="64"/>
      <c r="T274" s="64"/>
      <c r="U274" s="64"/>
      <c r="V274" s="64"/>
      <c r="W274" s="64"/>
      <c r="X274" s="64"/>
      <c r="Y274" s="64"/>
      <c r="Z274" s="64"/>
    </row>
    <row r="275" spans="1:26" ht="12.75" customHeight="1">
      <c r="A275" s="146" t="s">
        <v>659</v>
      </c>
      <c r="B275" s="146" t="s">
        <v>1097</v>
      </c>
      <c r="C275" s="147" t="s">
        <v>1116</v>
      </c>
      <c r="D275" s="148" t="s">
        <v>772</v>
      </c>
      <c r="E275" s="397">
        <v>368.75</v>
      </c>
      <c r="F275" s="149" t="s">
        <v>1101</v>
      </c>
      <c r="G275" s="64"/>
      <c r="H275" s="64"/>
      <c r="I275" s="64"/>
      <c r="J275" s="64"/>
      <c r="K275" s="64"/>
      <c r="L275" s="64"/>
      <c r="M275" s="64"/>
      <c r="N275" s="64"/>
      <c r="O275" s="64"/>
      <c r="P275" s="64"/>
      <c r="Q275" s="64"/>
      <c r="R275" s="64"/>
      <c r="S275" s="64"/>
      <c r="T275" s="64"/>
      <c r="U275" s="64"/>
      <c r="V275" s="64"/>
      <c r="W275" s="64"/>
      <c r="X275" s="64"/>
      <c r="Y275" s="64"/>
      <c r="Z275" s="64"/>
    </row>
    <row r="276" spans="1:26" ht="12.75" customHeight="1">
      <c r="A276" s="146" t="s">
        <v>659</v>
      </c>
      <c r="B276" s="146" t="s">
        <v>1097</v>
      </c>
      <c r="C276" s="147" t="s">
        <v>1117</v>
      </c>
      <c r="D276" s="148" t="s">
        <v>772</v>
      </c>
      <c r="E276" s="397">
        <v>5546</v>
      </c>
      <c r="F276" s="149" t="s">
        <v>1086</v>
      </c>
      <c r="G276" s="64"/>
      <c r="H276" s="64"/>
      <c r="I276" s="64"/>
      <c r="J276" s="64"/>
      <c r="K276" s="64"/>
      <c r="L276" s="64"/>
      <c r="M276" s="64"/>
      <c r="N276" s="64"/>
      <c r="O276" s="64"/>
      <c r="P276" s="64"/>
      <c r="Q276" s="64"/>
      <c r="R276" s="64"/>
      <c r="S276" s="64"/>
      <c r="T276" s="64"/>
      <c r="U276" s="64"/>
      <c r="V276" s="64"/>
      <c r="W276" s="64"/>
      <c r="X276" s="64"/>
      <c r="Y276" s="64"/>
      <c r="Z276" s="64"/>
    </row>
    <row r="277" spans="1:26" ht="12.75" customHeight="1">
      <c r="A277" s="146" t="s">
        <v>659</v>
      </c>
      <c r="B277" s="146" t="s">
        <v>1097</v>
      </c>
      <c r="C277" s="147" t="s">
        <v>1118</v>
      </c>
      <c r="D277" s="148" t="s">
        <v>772</v>
      </c>
      <c r="E277" s="397">
        <v>1215.4000000000001</v>
      </c>
      <c r="F277" s="149" t="s">
        <v>1086</v>
      </c>
      <c r="G277" s="64"/>
      <c r="H277" s="64"/>
      <c r="I277" s="64"/>
      <c r="J277" s="64"/>
      <c r="K277" s="64"/>
      <c r="L277" s="64"/>
      <c r="M277" s="64"/>
      <c r="N277" s="64"/>
      <c r="O277" s="64"/>
      <c r="P277" s="64"/>
      <c r="Q277" s="64"/>
      <c r="R277" s="64"/>
      <c r="S277" s="64"/>
      <c r="T277" s="64"/>
      <c r="U277" s="64"/>
      <c r="V277" s="64"/>
      <c r="W277" s="64"/>
      <c r="X277" s="64"/>
      <c r="Y277" s="64"/>
      <c r="Z277" s="64"/>
    </row>
    <row r="278" spans="1:26" ht="12.75" customHeight="1">
      <c r="A278" s="146" t="s">
        <v>659</v>
      </c>
      <c r="B278" s="146" t="s">
        <v>1097</v>
      </c>
      <c r="C278" s="147" t="s">
        <v>1119</v>
      </c>
      <c r="D278" s="148" t="s">
        <v>1120</v>
      </c>
      <c r="E278" s="397">
        <v>139.24</v>
      </c>
      <c r="F278" s="149" t="s">
        <v>1121</v>
      </c>
      <c r="G278" s="64"/>
      <c r="H278" s="64"/>
      <c r="I278" s="64"/>
      <c r="J278" s="64"/>
      <c r="K278" s="64"/>
      <c r="L278" s="64"/>
      <c r="M278" s="64"/>
      <c r="N278" s="64"/>
      <c r="O278" s="64"/>
      <c r="P278" s="64"/>
      <c r="Q278" s="64"/>
      <c r="R278" s="64"/>
      <c r="S278" s="64"/>
      <c r="T278" s="64"/>
      <c r="U278" s="64"/>
      <c r="V278" s="64"/>
      <c r="W278" s="64"/>
      <c r="X278" s="64"/>
      <c r="Y278" s="64"/>
      <c r="Z278" s="64"/>
    </row>
    <row r="279" spans="1:26" ht="12.75" customHeight="1">
      <c r="A279" s="146" t="s">
        <v>659</v>
      </c>
      <c r="B279" s="146" t="s">
        <v>1097</v>
      </c>
      <c r="C279" s="147" t="s">
        <v>1122</v>
      </c>
      <c r="D279" s="148" t="s">
        <v>1120</v>
      </c>
      <c r="E279" s="397">
        <v>194.7</v>
      </c>
      <c r="F279" s="149" t="s">
        <v>1121</v>
      </c>
      <c r="G279" s="64"/>
      <c r="H279" s="64"/>
      <c r="I279" s="64"/>
      <c r="J279" s="64"/>
      <c r="K279" s="64"/>
      <c r="L279" s="64"/>
      <c r="M279" s="64"/>
      <c r="N279" s="64"/>
      <c r="O279" s="64"/>
      <c r="P279" s="64"/>
      <c r="Q279" s="64"/>
      <c r="R279" s="64"/>
      <c r="S279" s="64"/>
      <c r="T279" s="64"/>
      <c r="U279" s="64"/>
      <c r="V279" s="64"/>
      <c r="W279" s="64"/>
      <c r="X279" s="64"/>
      <c r="Y279" s="64"/>
      <c r="Z279" s="64"/>
    </row>
    <row r="280" spans="1:26" ht="12.75" customHeight="1">
      <c r="A280" s="146" t="s">
        <v>659</v>
      </c>
      <c r="B280" s="146" t="s">
        <v>1097</v>
      </c>
      <c r="C280" s="147" t="s">
        <v>1123</v>
      </c>
      <c r="D280" s="148" t="s">
        <v>772</v>
      </c>
      <c r="E280" s="397">
        <v>12.803000000000001</v>
      </c>
      <c r="F280" s="149" t="s">
        <v>1101</v>
      </c>
      <c r="G280" s="64"/>
      <c r="H280" s="64"/>
      <c r="I280" s="64"/>
      <c r="J280" s="64"/>
      <c r="K280" s="64"/>
      <c r="L280" s="64"/>
      <c r="M280" s="64"/>
      <c r="N280" s="64"/>
      <c r="O280" s="64"/>
      <c r="P280" s="64"/>
      <c r="Q280" s="64"/>
      <c r="R280" s="64"/>
      <c r="S280" s="64"/>
      <c r="T280" s="64"/>
      <c r="U280" s="64"/>
      <c r="V280" s="64"/>
      <c r="W280" s="64"/>
      <c r="X280" s="64"/>
      <c r="Y280" s="64"/>
      <c r="Z280" s="64"/>
    </row>
    <row r="281" spans="1:26" ht="12.75" customHeight="1">
      <c r="A281" s="146" t="s">
        <v>659</v>
      </c>
      <c r="B281" s="146" t="s">
        <v>1097</v>
      </c>
      <c r="C281" s="147" t="s">
        <v>1124</v>
      </c>
      <c r="D281" s="148" t="s">
        <v>772</v>
      </c>
      <c r="E281" s="397">
        <v>663.75</v>
      </c>
      <c r="F281" s="149" t="s">
        <v>1101</v>
      </c>
      <c r="G281" s="64"/>
      <c r="H281" s="64"/>
      <c r="I281" s="64"/>
      <c r="J281" s="64"/>
      <c r="K281" s="64"/>
      <c r="L281" s="64"/>
      <c r="M281" s="64"/>
      <c r="N281" s="64"/>
      <c r="O281" s="64"/>
      <c r="P281" s="64"/>
      <c r="Q281" s="64"/>
      <c r="R281" s="64"/>
      <c r="S281" s="64"/>
      <c r="T281" s="64"/>
      <c r="U281" s="64"/>
      <c r="V281" s="64"/>
      <c r="W281" s="64"/>
      <c r="X281" s="64"/>
      <c r="Y281" s="64"/>
      <c r="Z281" s="64"/>
    </row>
    <row r="282" spans="1:26" ht="12.75" customHeight="1">
      <c r="A282" s="146" t="s">
        <v>659</v>
      </c>
      <c r="B282" s="146" t="s">
        <v>1097</v>
      </c>
      <c r="C282" s="147" t="s">
        <v>1125</v>
      </c>
      <c r="D282" s="148" t="s">
        <v>772</v>
      </c>
      <c r="E282" s="397">
        <v>6149.9943000000003</v>
      </c>
      <c r="F282" s="149" t="s">
        <v>1086</v>
      </c>
      <c r="G282" s="64"/>
      <c r="H282" s="64"/>
      <c r="I282" s="64"/>
      <c r="J282" s="64"/>
      <c r="K282" s="64"/>
      <c r="L282" s="64"/>
      <c r="M282" s="64"/>
      <c r="N282" s="64"/>
      <c r="O282" s="64"/>
      <c r="P282" s="64"/>
      <c r="Q282" s="64"/>
      <c r="R282" s="64"/>
      <c r="S282" s="64"/>
      <c r="T282" s="64"/>
      <c r="U282" s="64"/>
      <c r="V282" s="64"/>
      <c r="W282" s="64"/>
      <c r="X282" s="64"/>
      <c r="Y282" s="64"/>
      <c r="Z282" s="64"/>
    </row>
    <row r="283" spans="1:26" ht="12.75" customHeight="1">
      <c r="A283" s="59" t="s">
        <v>678</v>
      </c>
      <c r="B283" s="59" t="s">
        <v>1126</v>
      </c>
      <c r="C283" s="60" t="s">
        <v>1127</v>
      </c>
      <c r="D283" s="61" t="s">
        <v>772</v>
      </c>
      <c r="E283" s="62">
        <v>6490</v>
      </c>
      <c r="F283" s="92" t="s">
        <v>1128</v>
      </c>
      <c r="G283" s="64"/>
      <c r="H283" s="64"/>
      <c r="I283" s="64"/>
      <c r="J283" s="64"/>
      <c r="K283" s="64"/>
      <c r="L283" s="64"/>
      <c r="M283" s="64"/>
      <c r="N283" s="64"/>
      <c r="O283" s="64"/>
      <c r="P283" s="64"/>
      <c r="Q283" s="64"/>
      <c r="R283" s="64"/>
      <c r="S283" s="64"/>
      <c r="T283" s="64"/>
      <c r="U283" s="64"/>
      <c r="V283" s="64"/>
      <c r="W283" s="64"/>
      <c r="X283" s="64"/>
      <c r="Y283" s="64"/>
      <c r="Z283" s="64"/>
    </row>
    <row r="284" spans="1:26" ht="12.75" customHeight="1">
      <c r="A284" s="59" t="s">
        <v>678</v>
      </c>
      <c r="B284" s="59" t="s">
        <v>1126</v>
      </c>
      <c r="C284" s="60" t="s">
        <v>1129</v>
      </c>
      <c r="D284" s="61" t="s">
        <v>772</v>
      </c>
      <c r="E284" s="62">
        <v>6490</v>
      </c>
      <c r="F284" s="92" t="s">
        <v>1128</v>
      </c>
      <c r="G284" s="64"/>
      <c r="H284" s="64"/>
      <c r="I284" s="64"/>
      <c r="J284" s="64"/>
      <c r="K284" s="64"/>
      <c r="L284" s="64"/>
      <c r="M284" s="64"/>
      <c r="N284" s="64"/>
      <c r="O284" s="64"/>
      <c r="P284" s="64"/>
      <c r="Q284" s="64"/>
      <c r="R284" s="64"/>
      <c r="S284" s="64"/>
      <c r="T284" s="64"/>
      <c r="U284" s="64"/>
      <c r="V284" s="64"/>
      <c r="W284" s="64"/>
      <c r="X284" s="64"/>
      <c r="Y284" s="64"/>
      <c r="Z284" s="64"/>
    </row>
    <row r="285" spans="1:26" ht="12.75" customHeight="1">
      <c r="A285" s="59" t="s">
        <v>678</v>
      </c>
      <c r="B285" s="59" t="s">
        <v>1126</v>
      </c>
      <c r="C285" s="60" t="s">
        <v>1130</v>
      </c>
      <c r="D285" s="61" t="s">
        <v>772</v>
      </c>
      <c r="E285" s="62">
        <v>6490</v>
      </c>
      <c r="F285" s="92" t="s">
        <v>1128</v>
      </c>
      <c r="G285" s="64"/>
      <c r="H285" s="64"/>
      <c r="I285" s="64"/>
      <c r="J285" s="64"/>
      <c r="K285" s="64"/>
      <c r="L285" s="64"/>
      <c r="M285" s="64"/>
      <c r="N285" s="64"/>
      <c r="O285" s="64"/>
      <c r="P285" s="64"/>
      <c r="Q285" s="64"/>
      <c r="R285" s="64"/>
      <c r="S285" s="64"/>
      <c r="T285" s="64"/>
      <c r="U285" s="64"/>
      <c r="V285" s="64"/>
      <c r="W285" s="64"/>
      <c r="X285" s="64"/>
      <c r="Y285" s="64"/>
      <c r="Z285" s="64"/>
    </row>
    <row r="286" spans="1:26" ht="13.5" customHeight="1">
      <c r="A286" s="59" t="s">
        <v>678</v>
      </c>
      <c r="B286" s="59" t="s">
        <v>1126</v>
      </c>
      <c r="C286" s="60" t="s">
        <v>1131</v>
      </c>
      <c r="D286" s="61" t="s">
        <v>772</v>
      </c>
      <c r="E286" s="62">
        <v>6490</v>
      </c>
      <c r="F286" s="92" t="s">
        <v>1128</v>
      </c>
      <c r="G286" s="64"/>
      <c r="H286" s="64"/>
      <c r="I286" s="64"/>
      <c r="J286" s="64"/>
      <c r="K286" s="64"/>
      <c r="L286" s="64"/>
      <c r="M286" s="64"/>
      <c r="N286" s="64"/>
      <c r="O286" s="64"/>
      <c r="P286" s="64"/>
      <c r="Q286" s="64"/>
      <c r="R286" s="64"/>
      <c r="S286" s="64"/>
      <c r="T286" s="64"/>
      <c r="U286" s="64"/>
      <c r="V286" s="64"/>
      <c r="W286" s="64"/>
      <c r="X286" s="64"/>
      <c r="Y286" s="64"/>
      <c r="Z286" s="64"/>
    </row>
    <row r="287" spans="1:26" ht="15" customHeight="1">
      <c r="A287" s="59" t="s">
        <v>678</v>
      </c>
      <c r="B287" s="59" t="s">
        <v>1126</v>
      </c>
      <c r="C287" s="60" t="s">
        <v>1132</v>
      </c>
      <c r="D287" s="61" t="s">
        <v>772</v>
      </c>
      <c r="E287" s="62">
        <v>6490</v>
      </c>
      <c r="F287" s="92" t="s">
        <v>1128</v>
      </c>
      <c r="G287" s="64"/>
      <c r="H287" s="64"/>
      <c r="I287" s="64"/>
      <c r="J287" s="64"/>
      <c r="K287" s="64"/>
      <c r="L287" s="64"/>
      <c r="M287" s="64"/>
      <c r="N287" s="64"/>
      <c r="O287" s="64"/>
      <c r="P287" s="64"/>
      <c r="Q287" s="64"/>
      <c r="R287" s="64"/>
      <c r="S287" s="64"/>
      <c r="T287" s="64"/>
      <c r="U287" s="64"/>
      <c r="V287" s="64"/>
      <c r="W287" s="64"/>
      <c r="X287" s="64"/>
      <c r="Y287" s="64"/>
      <c r="Z287" s="64"/>
    </row>
    <row r="288" spans="1:26" ht="21.75" customHeight="1">
      <c r="A288" s="150" t="s">
        <v>709</v>
      </c>
      <c r="B288" s="150" t="s">
        <v>1133</v>
      </c>
      <c r="C288" s="151" t="s">
        <v>1134</v>
      </c>
      <c r="D288" s="152" t="s">
        <v>772</v>
      </c>
      <c r="E288" s="398">
        <v>2205.7732999999998</v>
      </c>
      <c r="F288" s="153" t="s">
        <v>1135</v>
      </c>
      <c r="G288" s="64"/>
      <c r="H288" s="64"/>
      <c r="I288" s="64"/>
      <c r="J288" s="64"/>
      <c r="K288" s="64"/>
      <c r="L288" s="64"/>
      <c r="M288" s="64"/>
      <c r="N288" s="64"/>
      <c r="O288" s="64"/>
      <c r="P288" s="64"/>
      <c r="Q288" s="64"/>
      <c r="R288" s="64"/>
      <c r="S288" s="64"/>
      <c r="T288" s="64"/>
      <c r="U288" s="64"/>
      <c r="V288" s="64"/>
      <c r="W288" s="64"/>
      <c r="X288" s="64"/>
      <c r="Y288" s="64"/>
      <c r="Z288" s="64"/>
    </row>
    <row r="289" spans="1:26" ht="15.75" customHeight="1">
      <c r="A289" s="150" t="s">
        <v>709</v>
      </c>
      <c r="B289" s="150" t="s">
        <v>1133</v>
      </c>
      <c r="C289" s="151" t="s">
        <v>1136</v>
      </c>
      <c r="D289" s="152" t="s">
        <v>772</v>
      </c>
      <c r="E289" s="398">
        <v>501.5</v>
      </c>
      <c r="F289" s="153" t="s">
        <v>1135</v>
      </c>
      <c r="G289" s="64"/>
      <c r="H289" s="64"/>
      <c r="I289" s="64"/>
      <c r="J289" s="64"/>
      <c r="K289" s="64"/>
      <c r="L289" s="64"/>
      <c r="M289" s="64"/>
      <c r="N289" s="64"/>
      <c r="O289" s="64"/>
      <c r="P289" s="64"/>
      <c r="Q289" s="64"/>
      <c r="R289" s="64"/>
      <c r="S289" s="64"/>
      <c r="T289" s="64"/>
      <c r="U289" s="64"/>
      <c r="V289" s="64"/>
      <c r="W289" s="64"/>
      <c r="X289" s="64"/>
      <c r="Y289" s="64"/>
      <c r="Z289" s="64"/>
    </row>
    <row r="290" spans="1:26" ht="12.75" customHeight="1">
      <c r="A290" s="150" t="s">
        <v>709</v>
      </c>
      <c r="B290" s="150" t="s">
        <v>1133</v>
      </c>
      <c r="C290" s="151" t="s">
        <v>1137</v>
      </c>
      <c r="D290" s="152" t="s">
        <v>772</v>
      </c>
      <c r="E290" s="398">
        <v>442.5</v>
      </c>
      <c r="F290" s="153" t="s">
        <v>1135</v>
      </c>
      <c r="G290" s="64"/>
      <c r="H290" s="64"/>
      <c r="I290" s="64"/>
      <c r="J290" s="64"/>
      <c r="K290" s="64"/>
      <c r="L290" s="64"/>
      <c r="M290" s="64"/>
      <c r="N290" s="64"/>
      <c r="O290" s="64"/>
      <c r="P290" s="64"/>
      <c r="Q290" s="64"/>
      <c r="R290" s="64"/>
      <c r="S290" s="64"/>
      <c r="T290" s="64"/>
      <c r="U290" s="64"/>
      <c r="V290" s="64"/>
      <c r="W290" s="64"/>
      <c r="X290" s="64"/>
      <c r="Y290" s="64"/>
      <c r="Z290" s="64"/>
    </row>
    <row r="291" spans="1:26" ht="13.5" customHeight="1">
      <c r="A291" s="150" t="s">
        <v>709</v>
      </c>
      <c r="B291" s="150" t="s">
        <v>1133</v>
      </c>
      <c r="C291" s="151" t="s">
        <v>1138</v>
      </c>
      <c r="D291" s="152" t="s">
        <v>772</v>
      </c>
      <c r="E291" s="398">
        <v>531</v>
      </c>
      <c r="F291" s="153" t="s">
        <v>1135</v>
      </c>
      <c r="G291" s="64"/>
      <c r="H291" s="64"/>
      <c r="I291" s="64"/>
      <c r="J291" s="64"/>
      <c r="K291" s="64"/>
      <c r="L291" s="64"/>
      <c r="M291" s="64"/>
      <c r="N291" s="64"/>
      <c r="O291" s="64"/>
      <c r="P291" s="64"/>
      <c r="Q291" s="64"/>
      <c r="R291" s="64"/>
      <c r="S291" s="64"/>
      <c r="T291" s="64"/>
      <c r="U291" s="64"/>
      <c r="V291" s="64"/>
      <c r="W291" s="64"/>
      <c r="X291" s="64"/>
      <c r="Y291" s="64"/>
      <c r="Z291" s="64"/>
    </row>
    <row r="292" spans="1:26" ht="12.75" customHeight="1">
      <c r="A292" s="150" t="s">
        <v>709</v>
      </c>
      <c r="B292" s="150" t="s">
        <v>1133</v>
      </c>
      <c r="C292" s="151" t="s">
        <v>1139</v>
      </c>
      <c r="D292" s="152" t="s">
        <v>772</v>
      </c>
      <c r="E292" s="398">
        <v>796.5</v>
      </c>
      <c r="F292" s="153" t="s">
        <v>1135</v>
      </c>
      <c r="G292" s="64"/>
      <c r="H292" s="64"/>
      <c r="I292" s="64"/>
      <c r="J292" s="64"/>
      <c r="K292" s="64"/>
      <c r="L292" s="64"/>
      <c r="M292" s="64"/>
      <c r="N292" s="64"/>
      <c r="O292" s="64"/>
      <c r="P292" s="64"/>
      <c r="Q292" s="64"/>
      <c r="R292" s="64"/>
      <c r="S292" s="64"/>
      <c r="T292" s="64"/>
      <c r="U292" s="64"/>
      <c r="V292" s="64"/>
      <c r="W292" s="64"/>
      <c r="X292" s="64"/>
      <c r="Y292" s="64"/>
      <c r="Z292" s="64"/>
    </row>
    <row r="293" spans="1:26" ht="17.25" customHeight="1">
      <c r="A293" s="150" t="s">
        <v>709</v>
      </c>
      <c r="B293" s="150" t="s">
        <v>1133</v>
      </c>
      <c r="C293" s="151" t="s">
        <v>1140</v>
      </c>
      <c r="D293" s="152" t="s">
        <v>772</v>
      </c>
      <c r="E293" s="398">
        <v>5640.4</v>
      </c>
      <c r="F293" s="153" t="s">
        <v>1135</v>
      </c>
      <c r="G293" s="64"/>
      <c r="H293" s="64"/>
      <c r="I293" s="64"/>
      <c r="J293" s="64"/>
      <c r="K293" s="64"/>
      <c r="L293" s="64"/>
      <c r="M293" s="64"/>
      <c r="N293" s="64"/>
      <c r="O293" s="64"/>
      <c r="P293" s="64"/>
      <c r="Q293" s="64"/>
      <c r="R293" s="64"/>
      <c r="S293" s="64"/>
      <c r="T293" s="64"/>
      <c r="U293" s="64"/>
      <c r="V293" s="64"/>
      <c r="W293" s="64"/>
      <c r="X293" s="64"/>
      <c r="Y293" s="64"/>
      <c r="Z293" s="64"/>
    </row>
    <row r="294" spans="1:26" ht="30.75" customHeight="1">
      <c r="A294" s="150" t="s">
        <v>709</v>
      </c>
      <c r="B294" s="150" t="s">
        <v>1133</v>
      </c>
      <c r="C294" s="151" t="s">
        <v>1141</v>
      </c>
      <c r="D294" s="152" t="s">
        <v>772</v>
      </c>
      <c r="E294" s="398">
        <v>5640.4</v>
      </c>
      <c r="F294" s="153" t="s">
        <v>1135</v>
      </c>
      <c r="G294" s="64"/>
      <c r="H294" s="64"/>
      <c r="I294" s="64"/>
      <c r="J294" s="64"/>
      <c r="K294" s="64"/>
      <c r="L294" s="64"/>
      <c r="M294" s="64"/>
      <c r="N294" s="64"/>
      <c r="O294" s="64"/>
      <c r="P294" s="64"/>
      <c r="Q294" s="64"/>
      <c r="R294" s="64"/>
      <c r="S294" s="64"/>
      <c r="T294" s="64"/>
      <c r="U294" s="64"/>
      <c r="V294" s="64"/>
      <c r="W294" s="64"/>
      <c r="X294" s="64"/>
      <c r="Y294" s="64"/>
      <c r="Z294" s="64"/>
    </row>
    <row r="295" spans="1:26" ht="12.75" customHeight="1">
      <c r="A295" s="150" t="s">
        <v>709</v>
      </c>
      <c r="B295" s="150" t="s">
        <v>1133</v>
      </c>
      <c r="C295" s="151" t="s">
        <v>1142</v>
      </c>
      <c r="D295" s="152" t="s">
        <v>772</v>
      </c>
      <c r="E295" s="398">
        <v>5640.4</v>
      </c>
      <c r="F295" s="153" t="s">
        <v>1135</v>
      </c>
      <c r="G295" s="64"/>
      <c r="H295" s="64"/>
      <c r="I295" s="64"/>
      <c r="J295" s="64"/>
      <c r="K295" s="64"/>
      <c r="L295" s="64"/>
      <c r="M295" s="64"/>
      <c r="N295" s="64"/>
      <c r="O295" s="64"/>
      <c r="P295" s="64"/>
      <c r="Q295" s="64"/>
      <c r="R295" s="64"/>
      <c r="S295" s="64"/>
      <c r="T295" s="64"/>
      <c r="U295" s="64"/>
      <c r="V295" s="64"/>
      <c r="W295" s="64"/>
      <c r="X295" s="64"/>
      <c r="Y295" s="64"/>
      <c r="Z295" s="64"/>
    </row>
    <row r="296" spans="1:26" ht="29.25" customHeight="1">
      <c r="A296" s="150" t="s">
        <v>709</v>
      </c>
      <c r="B296" s="150" t="s">
        <v>1133</v>
      </c>
      <c r="C296" s="151" t="s">
        <v>1143</v>
      </c>
      <c r="D296" s="152" t="s">
        <v>772</v>
      </c>
      <c r="E296" s="398">
        <v>4366</v>
      </c>
      <c r="F296" s="153" t="s">
        <v>1135</v>
      </c>
      <c r="G296" s="64"/>
      <c r="H296" s="64"/>
      <c r="I296" s="64"/>
      <c r="J296" s="64"/>
      <c r="K296" s="64"/>
      <c r="L296" s="64"/>
      <c r="M296" s="64"/>
      <c r="N296" s="64"/>
      <c r="O296" s="64"/>
      <c r="P296" s="64"/>
      <c r="Q296" s="64"/>
      <c r="R296" s="64"/>
      <c r="S296" s="64"/>
      <c r="T296" s="64"/>
      <c r="U296" s="64"/>
      <c r="V296" s="64"/>
      <c r="W296" s="64"/>
      <c r="X296" s="64"/>
      <c r="Y296" s="64"/>
      <c r="Z296" s="64"/>
    </row>
    <row r="297" spans="1:26" ht="28.5" customHeight="1">
      <c r="A297" s="150" t="s">
        <v>709</v>
      </c>
      <c r="B297" s="150" t="s">
        <v>1133</v>
      </c>
      <c r="C297" s="151" t="s">
        <v>1144</v>
      </c>
      <c r="D297" s="152" t="s">
        <v>772</v>
      </c>
      <c r="E297" s="398">
        <v>15611.4</v>
      </c>
      <c r="F297" s="153" t="s">
        <v>1135</v>
      </c>
      <c r="G297" s="64"/>
      <c r="H297" s="64"/>
      <c r="I297" s="64"/>
      <c r="J297" s="64"/>
      <c r="K297" s="64"/>
      <c r="L297" s="64"/>
      <c r="M297" s="64"/>
      <c r="N297" s="64"/>
      <c r="O297" s="64"/>
      <c r="P297" s="64"/>
      <c r="Q297" s="64"/>
      <c r="R297" s="64"/>
      <c r="S297" s="64"/>
      <c r="T297" s="64"/>
      <c r="U297" s="64"/>
      <c r="V297" s="64"/>
      <c r="W297" s="64"/>
      <c r="X297" s="64"/>
      <c r="Y297" s="64"/>
      <c r="Z297" s="64"/>
    </row>
    <row r="298" spans="1:26" ht="28.5" customHeight="1">
      <c r="A298" s="150" t="s">
        <v>709</v>
      </c>
      <c r="B298" s="150" t="s">
        <v>1133</v>
      </c>
      <c r="C298" s="151" t="s">
        <v>1145</v>
      </c>
      <c r="D298" s="152" t="s">
        <v>772</v>
      </c>
      <c r="E298" s="398">
        <v>179.15</v>
      </c>
      <c r="F298" s="153" t="s">
        <v>1135</v>
      </c>
      <c r="G298" s="64"/>
      <c r="H298" s="64"/>
      <c r="I298" s="64"/>
      <c r="J298" s="64"/>
      <c r="K298" s="64"/>
      <c r="L298" s="64"/>
      <c r="M298" s="64"/>
      <c r="N298" s="64"/>
      <c r="O298" s="64"/>
      <c r="P298" s="64"/>
      <c r="Q298" s="64"/>
      <c r="R298" s="64"/>
      <c r="S298" s="64"/>
      <c r="T298" s="64"/>
      <c r="U298" s="64"/>
      <c r="V298" s="64"/>
      <c r="W298" s="64"/>
      <c r="X298" s="64"/>
      <c r="Y298" s="64"/>
      <c r="Z298" s="64"/>
    </row>
    <row r="299" spans="1:26" ht="22.5" customHeight="1">
      <c r="A299" s="150" t="s">
        <v>709</v>
      </c>
      <c r="B299" s="150" t="s">
        <v>1133</v>
      </c>
      <c r="C299" s="151" t="s">
        <v>1146</v>
      </c>
      <c r="D299" s="152" t="s">
        <v>772</v>
      </c>
      <c r="E299" s="398">
        <v>194.7</v>
      </c>
      <c r="F299" s="153" t="s">
        <v>1135</v>
      </c>
      <c r="G299" s="64"/>
      <c r="H299" s="64"/>
      <c r="I299" s="64"/>
      <c r="J299" s="64"/>
      <c r="K299" s="64"/>
      <c r="L299" s="64"/>
      <c r="M299" s="64"/>
      <c r="N299" s="64"/>
      <c r="O299" s="64"/>
      <c r="P299" s="64"/>
      <c r="Q299" s="64"/>
      <c r="R299" s="64"/>
      <c r="S299" s="64"/>
      <c r="T299" s="64"/>
      <c r="U299" s="64"/>
      <c r="V299" s="64"/>
      <c r="W299" s="64"/>
      <c r="X299" s="64"/>
      <c r="Y299" s="64"/>
      <c r="Z299" s="64"/>
    </row>
    <row r="300" spans="1:26" ht="12.75" customHeight="1">
      <c r="A300" s="150" t="s">
        <v>709</v>
      </c>
      <c r="B300" s="150" t="s">
        <v>1133</v>
      </c>
      <c r="C300" s="151" t="s">
        <v>1147</v>
      </c>
      <c r="D300" s="152" t="s">
        <v>772</v>
      </c>
      <c r="E300" s="398">
        <v>672.6</v>
      </c>
      <c r="F300" s="153" t="s">
        <v>1135</v>
      </c>
      <c r="G300" s="64"/>
      <c r="H300" s="64"/>
      <c r="I300" s="64"/>
      <c r="J300" s="64"/>
      <c r="K300" s="64"/>
      <c r="L300" s="64"/>
      <c r="M300" s="64"/>
      <c r="N300" s="64"/>
      <c r="O300" s="64"/>
      <c r="P300" s="64"/>
      <c r="Q300" s="64"/>
      <c r="R300" s="64"/>
      <c r="S300" s="64"/>
      <c r="T300" s="64"/>
      <c r="U300" s="64"/>
      <c r="V300" s="64"/>
      <c r="W300" s="64"/>
      <c r="X300" s="64"/>
      <c r="Y300" s="64"/>
      <c r="Z300" s="64"/>
    </row>
    <row r="301" spans="1:26" ht="12.75" customHeight="1">
      <c r="A301" s="150" t="s">
        <v>709</v>
      </c>
      <c r="B301" s="150" t="s">
        <v>1133</v>
      </c>
      <c r="C301" s="151" t="s">
        <v>1148</v>
      </c>
      <c r="D301" s="152" t="s">
        <v>772</v>
      </c>
      <c r="E301" s="398">
        <v>20650</v>
      </c>
      <c r="F301" s="153" t="s">
        <v>1135</v>
      </c>
      <c r="G301" s="64"/>
      <c r="H301" s="64"/>
      <c r="I301" s="64"/>
      <c r="J301" s="64"/>
      <c r="K301" s="64"/>
      <c r="L301" s="64"/>
      <c r="M301" s="64"/>
      <c r="N301" s="64"/>
      <c r="O301" s="64"/>
      <c r="P301" s="64"/>
      <c r="Q301" s="64"/>
      <c r="R301" s="64"/>
      <c r="S301" s="64"/>
      <c r="T301" s="64"/>
      <c r="U301" s="64"/>
      <c r="V301" s="64"/>
      <c r="W301" s="64"/>
      <c r="X301" s="64"/>
      <c r="Y301" s="64"/>
      <c r="Z301" s="64"/>
    </row>
    <row r="302" spans="1:26" ht="12.75" customHeight="1">
      <c r="A302" s="150" t="s">
        <v>709</v>
      </c>
      <c r="B302" s="150" t="s">
        <v>1133</v>
      </c>
      <c r="C302" s="151" t="s">
        <v>1149</v>
      </c>
      <c r="D302" s="152" t="s">
        <v>772</v>
      </c>
      <c r="E302" s="398">
        <v>4661</v>
      </c>
      <c r="F302" s="153" t="s">
        <v>1135</v>
      </c>
      <c r="G302" s="64"/>
      <c r="H302" s="64"/>
      <c r="I302" s="64"/>
      <c r="J302" s="64"/>
      <c r="K302" s="64"/>
      <c r="L302" s="64"/>
      <c r="M302" s="64"/>
      <c r="N302" s="64"/>
      <c r="O302" s="64"/>
      <c r="P302" s="64"/>
      <c r="Q302" s="64"/>
      <c r="R302" s="64"/>
      <c r="S302" s="64"/>
      <c r="T302" s="64"/>
      <c r="U302" s="64"/>
      <c r="V302" s="64"/>
      <c r="W302" s="64"/>
      <c r="X302" s="64"/>
      <c r="Y302" s="64"/>
      <c r="Z302" s="64"/>
    </row>
    <row r="303" spans="1:26" ht="12.75" customHeight="1">
      <c r="A303" s="150" t="s">
        <v>709</v>
      </c>
      <c r="B303" s="150" t="s">
        <v>1133</v>
      </c>
      <c r="C303" s="151" t="s">
        <v>1150</v>
      </c>
      <c r="D303" s="152" t="s">
        <v>772</v>
      </c>
      <c r="E303" s="398">
        <v>525.1</v>
      </c>
      <c r="F303" s="153" t="s">
        <v>1135</v>
      </c>
      <c r="G303" s="64"/>
      <c r="H303" s="64"/>
      <c r="I303" s="64"/>
      <c r="J303" s="64"/>
      <c r="K303" s="64"/>
      <c r="L303" s="64"/>
      <c r="M303" s="64"/>
      <c r="N303" s="64"/>
      <c r="O303" s="64"/>
      <c r="P303" s="64"/>
      <c r="Q303" s="64"/>
      <c r="R303" s="64"/>
      <c r="S303" s="64"/>
      <c r="T303" s="64"/>
      <c r="U303" s="64"/>
      <c r="V303" s="64"/>
      <c r="W303" s="64"/>
      <c r="X303" s="64"/>
      <c r="Y303" s="64"/>
      <c r="Z303" s="64"/>
    </row>
    <row r="304" spans="1:26" ht="12.75" customHeight="1">
      <c r="A304" s="150" t="s">
        <v>709</v>
      </c>
      <c r="B304" s="150" t="s">
        <v>1133</v>
      </c>
      <c r="C304" s="151" t="s">
        <v>1151</v>
      </c>
      <c r="D304" s="152" t="s">
        <v>772</v>
      </c>
      <c r="E304" s="398">
        <v>6384.19</v>
      </c>
      <c r="F304" s="153" t="s">
        <v>1135</v>
      </c>
      <c r="G304" s="64"/>
      <c r="H304" s="64"/>
      <c r="I304" s="64"/>
      <c r="J304" s="64"/>
      <c r="K304" s="64"/>
      <c r="L304" s="64"/>
      <c r="M304" s="64"/>
      <c r="N304" s="64"/>
      <c r="O304" s="64"/>
      <c r="P304" s="64"/>
      <c r="Q304" s="64"/>
      <c r="R304" s="64"/>
      <c r="S304" s="64"/>
      <c r="T304" s="64"/>
      <c r="U304" s="64"/>
      <c r="V304" s="64"/>
      <c r="W304" s="64"/>
      <c r="X304" s="64"/>
      <c r="Y304" s="64"/>
      <c r="Z304" s="64"/>
    </row>
    <row r="305" spans="1:26" ht="21" customHeight="1">
      <c r="A305" s="150" t="s">
        <v>709</v>
      </c>
      <c r="B305" s="150" t="s">
        <v>1133</v>
      </c>
      <c r="C305" s="151" t="s">
        <v>1152</v>
      </c>
      <c r="D305" s="152" t="s">
        <v>772</v>
      </c>
      <c r="E305" s="398">
        <v>899.04330000000004</v>
      </c>
      <c r="F305" s="153" t="s">
        <v>1135</v>
      </c>
      <c r="G305" s="64"/>
      <c r="H305" s="64"/>
      <c r="I305" s="64"/>
      <c r="J305" s="64"/>
      <c r="K305" s="64"/>
      <c r="L305" s="64"/>
      <c r="M305" s="64"/>
      <c r="N305" s="64"/>
      <c r="O305" s="64"/>
      <c r="P305" s="64"/>
      <c r="Q305" s="64"/>
      <c r="R305" s="64"/>
      <c r="S305" s="64"/>
      <c r="T305" s="64"/>
      <c r="U305" s="64"/>
      <c r="V305" s="64"/>
      <c r="W305" s="64"/>
      <c r="X305" s="64"/>
      <c r="Y305" s="64"/>
      <c r="Z305" s="64"/>
    </row>
    <row r="306" spans="1:26" ht="29.25" customHeight="1">
      <c r="A306" s="150" t="s">
        <v>709</v>
      </c>
      <c r="B306" s="150" t="s">
        <v>1133</v>
      </c>
      <c r="C306" s="151" t="s">
        <v>1153</v>
      </c>
      <c r="D306" s="152" t="s">
        <v>772</v>
      </c>
      <c r="E306" s="398">
        <v>348.1</v>
      </c>
      <c r="F306" s="153" t="s">
        <v>1135</v>
      </c>
      <c r="G306" s="64"/>
      <c r="H306" s="64"/>
      <c r="I306" s="64"/>
      <c r="J306" s="64"/>
      <c r="K306" s="64"/>
      <c r="L306" s="64"/>
      <c r="M306" s="64"/>
      <c r="N306" s="64"/>
      <c r="O306" s="64"/>
      <c r="P306" s="64"/>
      <c r="Q306" s="64"/>
      <c r="R306" s="64"/>
      <c r="S306" s="64"/>
      <c r="T306" s="64"/>
      <c r="U306" s="64"/>
      <c r="V306" s="64"/>
      <c r="W306" s="64"/>
      <c r="X306" s="64"/>
      <c r="Y306" s="64"/>
      <c r="Z306" s="64"/>
    </row>
    <row r="307" spans="1:26" ht="28.5" customHeight="1">
      <c r="A307" s="150" t="s">
        <v>709</v>
      </c>
      <c r="B307" s="150" t="s">
        <v>1133</v>
      </c>
      <c r="C307" s="151" t="s">
        <v>1154</v>
      </c>
      <c r="D307" s="152" t="s">
        <v>772</v>
      </c>
      <c r="E307" s="398">
        <v>147.5</v>
      </c>
      <c r="F307" s="153" t="s">
        <v>1135</v>
      </c>
      <c r="G307" s="64"/>
      <c r="H307" s="64"/>
      <c r="I307" s="64"/>
      <c r="J307" s="64"/>
      <c r="K307" s="64"/>
      <c r="L307" s="64"/>
      <c r="M307" s="64"/>
      <c r="N307" s="64"/>
      <c r="O307" s="64"/>
      <c r="P307" s="64"/>
      <c r="Q307" s="64"/>
      <c r="R307" s="64"/>
      <c r="S307" s="64"/>
      <c r="T307" s="64"/>
      <c r="U307" s="64"/>
      <c r="V307" s="64"/>
      <c r="W307" s="64"/>
      <c r="X307" s="64"/>
      <c r="Y307" s="64"/>
      <c r="Z307" s="64"/>
    </row>
    <row r="308" spans="1:26" ht="32.25" customHeight="1">
      <c r="A308" s="150" t="s">
        <v>709</v>
      </c>
      <c r="B308" s="150" t="s">
        <v>1133</v>
      </c>
      <c r="C308" s="151" t="s">
        <v>1155</v>
      </c>
      <c r="D308" s="152" t="s">
        <v>772</v>
      </c>
      <c r="E308" s="398">
        <v>11210</v>
      </c>
      <c r="F308" s="153" t="s">
        <v>1135</v>
      </c>
      <c r="G308" s="64"/>
      <c r="H308" s="64"/>
      <c r="I308" s="64"/>
      <c r="J308" s="64"/>
      <c r="K308" s="64"/>
      <c r="L308" s="64"/>
      <c r="M308" s="64"/>
      <c r="N308" s="64"/>
      <c r="O308" s="64"/>
      <c r="P308" s="64"/>
      <c r="Q308" s="64"/>
      <c r="R308" s="64"/>
      <c r="S308" s="64"/>
      <c r="T308" s="64"/>
      <c r="U308" s="64"/>
      <c r="V308" s="64"/>
      <c r="W308" s="64"/>
      <c r="X308" s="64"/>
      <c r="Y308" s="64"/>
      <c r="Z308" s="64"/>
    </row>
    <row r="309" spans="1:26" ht="12.75" customHeight="1">
      <c r="A309" s="150" t="s">
        <v>709</v>
      </c>
      <c r="B309" s="150" t="s">
        <v>1133</v>
      </c>
      <c r="C309" s="151" t="s">
        <v>1156</v>
      </c>
      <c r="D309" s="152" t="s">
        <v>772</v>
      </c>
      <c r="E309" s="398">
        <v>1333.4</v>
      </c>
      <c r="F309" s="153" t="s">
        <v>1135</v>
      </c>
      <c r="G309" s="64"/>
      <c r="H309" s="64"/>
      <c r="I309" s="64"/>
      <c r="J309" s="64"/>
      <c r="K309" s="64"/>
      <c r="L309" s="64"/>
      <c r="M309" s="64"/>
      <c r="N309" s="64"/>
      <c r="O309" s="64"/>
      <c r="P309" s="64"/>
      <c r="Q309" s="64"/>
      <c r="R309" s="64"/>
      <c r="S309" s="64"/>
      <c r="T309" s="64"/>
      <c r="U309" s="64"/>
      <c r="V309" s="64"/>
      <c r="W309" s="64"/>
      <c r="X309" s="64"/>
      <c r="Y309" s="64"/>
      <c r="Z309" s="64"/>
    </row>
    <row r="310" spans="1:26" ht="12.75" customHeight="1">
      <c r="A310" s="154" t="s">
        <v>665</v>
      </c>
      <c r="B310" s="154" t="s">
        <v>1157</v>
      </c>
      <c r="C310" s="155" t="s">
        <v>1158</v>
      </c>
      <c r="D310" s="156" t="s">
        <v>772</v>
      </c>
      <c r="E310" s="399">
        <v>939.75</v>
      </c>
      <c r="F310" s="157" t="s">
        <v>1159</v>
      </c>
      <c r="G310" s="64"/>
      <c r="H310" s="64"/>
      <c r="I310" s="64"/>
      <c r="J310" s="64"/>
      <c r="K310" s="64"/>
      <c r="L310" s="64"/>
      <c r="M310" s="64"/>
      <c r="N310" s="64"/>
      <c r="O310" s="64"/>
      <c r="P310" s="64"/>
      <c r="Q310" s="64"/>
      <c r="R310" s="64"/>
      <c r="S310" s="64"/>
      <c r="T310" s="64"/>
      <c r="U310" s="64"/>
      <c r="V310" s="64"/>
      <c r="W310" s="64"/>
      <c r="X310" s="64"/>
      <c r="Y310" s="64"/>
      <c r="Z310" s="64"/>
    </row>
    <row r="311" spans="1:26" ht="22.5" customHeight="1">
      <c r="A311" s="154" t="s">
        <v>665</v>
      </c>
      <c r="B311" s="154" t="s">
        <v>1157</v>
      </c>
      <c r="C311" s="155" t="s">
        <v>1160</v>
      </c>
      <c r="D311" s="156" t="s">
        <v>772</v>
      </c>
      <c r="E311" s="399">
        <v>590</v>
      </c>
      <c r="F311" s="157" t="s">
        <v>1159</v>
      </c>
      <c r="G311" s="64"/>
      <c r="H311" s="64"/>
      <c r="I311" s="64"/>
      <c r="J311" s="64"/>
      <c r="K311" s="64"/>
      <c r="L311" s="64"/>
      <c r="M311" s="64"/>
      <c r="N311" s="64"/>
      <c r="O311" s="64"/>
      <c r="P311" s="64"/>
      <c r="Q311" s="64"/>
      <c r="R311" s="64"/>
      <c r="S311" s="64"/>
      <c r="T311" s="64"/>
      <c r="U311" s="64"/>
      <c r="V311" s="64"/>
      <c r="W311" s="64"/>
      <c r="X311" s="64"/>
      <c r="Y311" s="64"/>
      <c r="Z311" s="64"/>
    </row>
    <row r="312" spans="1:26" ht="12.75" customHeight="1">
      <c r="A312" s="154" t="s">
        <v>665</v>
      </c>
      <c r="B312" s="154" t="s">
        <v>1157</v>
      </c>
      <c r="C312" s="155" t="s">
        <v>1161</v>
      </c>
      <c r="D312" s="156" t="s">
        <v>772</v>
      </c>
      <c r="E312" s="399">
        <v>761.25</v>
      </c>
      <c r="F312" s="157" t="s">
        <v>1159</v>
      </c>
      <c r="G312" s="64"/>
      <c r="H312" s="64"/>
      <c r="I312" s="64"/>
      <c r="J312" s="64"/>
      <c r="K312" s="64"/>
      <c r="L312" s="64"/>
      <c r="M312" s="64"/>
      <c r="N312" s="64"/>
      <c r="O312" s="64"/>
      <c r="P312" s="64"/>
      <c r="Q312" s="64"/>
      <c r="R312" s="64"/>
      <c r="S312" s="64"/>
      <c r="T312" s="64"/>
      <c r="U312" s="64"/>
      <c r="V312" s="64"/>
      <c r="W312" s="64"/>
      <c r="X312" s="64"/>
      <c r="Y312" s="64"/>
      <c r="Z312" s="64"/>
    </row>
    <row r="313" spans="1:26" ht="12.75" customHeight="1">
      <c r="A313" s="154" t="s">
        <v>665</v>
      </c>
      <c r="B313" s="154" t="s">
        <v>1157</v>
      </c>
      <c r="C313" s="158" t="s">
        <v>1161</v>
      </c>
      <c r="D313" s="159" t="s">
        <v>772</v>
      </c>
      <c r="E313" s="400">
        <v>761.25</v>
      </c>
      <c r="F313" s="160" t="s">
        <v>1162</v>
      </c>
      <c r="G313" s="64"/>
      <c r="H313" s="64"/>
      <c r="I313" s="64"/>
      <c r="J313" s="64"/>
      <c r="K313" s="64"/>
      <c r="L313" s="64"/>
      <c r="M313" s="64"/>
      <c r="N313" s="64"/>
      <c r="O313" s="64"/>
      <c r="P313" s="64"/>
      <c r="Q313" s="64"/>
      <c r="R313" s="64"/>
      <c r="S313" s="64"/>
      <c r="T313" s="64"/>
      <c r="U313" s="64"/>
      <c r="V313" s="64"/>
      <c r="W313" s="64"/>
      <c r="X313" s="64"/>
      <c r="Y313" s="64"/>
      <c r="Z313" s="64"/>
    </row>
    <row r="314" spans="1:26" ht="26.25" customHeight="1">
      <c r="A314" s="154" t="s">
        <v>665</v>
      </c>
      <c r="B314" s="154" t="s">
        <v>1157</v>
      </c>
      <c r="C314" s="158" t="s">
        <v>1163</v>
      </c>
      <c r="D314" s="159" t="s">
        <v>772</v>
      </c>
      <c r="E314" s="400">
        <v>309.75</v>
      </c>
      <c r="F314" s="160" t="s">
        <v>1162</v>
      </c>
      <c r="G314" s="64"/>
      <c r="H314" s="64"/>
      <c r="I314" s="64"/>
      <c r="J314" s="64"/>
      <c r="K314" s="64"/>
      <c r="L314" s="64"/>
      <c r="M314" s="64"/>
      <c r="N314" s="64"/>
      <c r="O314" s="64"/>
      <c r="P314" s="64"/>
      <c r="Q314" s="64"/>
      <c r="R314" s="64"/>
      <c r="S314" s="64"/>
      <c r="T314" s="64"/>
      <c r="U314" s="64"/>
      <c r="V314" s="64"/>
      <c r="W314" s="64"/>
      <c r="X314" s="64"/>
      <c r="Y314" s="64"/>
      <c r="Z314" s="64"/>
    </row>
    <row r="315" spans="1:26" ht="18" customHeight="1">
      <c r="A315" s="154" t="s">
        <v>665</v>
      </c>
      <c r="B315" s="154" t="s">
        <v>1157</v>
      </c>
      <c r="C315" s="155" t="s">
        <v>1164</v>
      </c>
      <c r="D315" s="156" t="s">
        <v>772</v>
      </c>
      <c r="E315" s="399">
        <v>270.48</v>
      </c>
      <c r="F315" s="160" t="s">
        <v>1162</v>
      </c>
      <c r="G315" s="64"/>
      <c r="H315" s="64"/>
      <c r="I315" s="64"/>
      <c r="J315" s="64"/>
      <c r="K315" s="64"/>
      <c r="L315" s="64"/>
      <c r="M315" s="64"/>
      <c r="N315" s="64"/>
      <c r="O315" s="64"/>
      <c r="P315" s="64"/>
      <c r="Q315" s="64"/>
      <c r="R315" s="64"/>
      <c r="S315" s="64"/>
      <c r="T315" s="64"/>
      <c r="U315" s="64"/>
      <c r="V315" s="64"/>
      <c r="W315" s="64"/>
      <c r="X315" s="64"/>
      <c r="Y315" s="64"/>
      <c r="Z315" s="64"/>
    </row>
    <row r="316" spans="1:26" ht="12.75" customHeight="1">
      <c r="A316" s="154" t="s">
        <v>665</v>
      </c>
      <c r="B316" s="154" t="s">
        <v>1157</v>
      </c>
      <c r="C316" s="155" t="s">
        <v>1165</v>
      </c>
      <c r="D316" s="156" t="s">
        <v>772</v>
      </c>
      <c r="E316" s="399">
        <v>229.21530000000001</v>
      </c>
      <c r="F316" s="157" t="s">
        <v>1159</v>
      </c>
      <c r="G316" s="64"/>
      <c r="H316" s="64"/>
      <c r="I316" s="64"/>
      <c r="J316" s="64"/>
      <c r="K316" s="64"/>
      <c r="L316" s="64"/>
      <c r="M316" s="64"/>
      <c r="N316" s="64"/>
      <c r="O316" s="64"/>
      <c r="P316" s="64"/>
      <c r="Q316" s="64"/>
      <c r="R316" s="64"/>
      <c r="S316" s="64"/>
      <c r="T316" s="64"/>
      <c r="U316" s="64"/>
      <c r="V316" s="64"/>
      <c r="W316" s="64"/>
      <c r="X316" s="64"/>
      <c r="Y316" s="64"/>
      <c r="Z316" s="64"/>
    </row>
    <row r="317" spans="1:26" ht="12.75" customHeight="1">
      <c r="A317" s="154" t="s">
        <v>665</v>
      </c>
      <c r="B317" s="154" t="s">
        <v>1157</v>
      </c>
      <c r="C317" s="155" t="s">
        <v>1166</v>
      </c>
      <c r="D317" s="156" t="s">
        <v>772</v>
      </c>
      <c r="E317" s="399">
        <v>194.25</v>
      </c>
      <c r="F317" s="160" t="s">
        <v>1162</v>
      </c>
      <c r="G317" s="64"/>
      <c r="H317" s="64"/>
      <c r="I317" s="64"/>
      <c r="J317" s="64"/>
      <c r="K317" s="64"/>
      <c r="L317" s="64"/>
      <c r="M317" s="64"/>
      <c r="N317" s="64"/>
      <c r="O317" s="64"/>
      <c r="P317" s="64"/>
      <c r="Q317" s="64"/>
      <c r="R317" s="64"/>
      <c r="S317" s="64"/>
      <c r="T317" s="64"/>
      <c r="U317" s="64"/>
      <c r="V317" s="64"/>
      <c r="W317" s="64"/>
      <c r="X317" s="64"/>
      <c r="Y317" s="64"/>
      <c r="Z317" s="64"/>
    </row>
    <row r="318" spans="1:26" ht="12.75" customHeight="1">
      <c r="A318" s="154" t="s">
        <v>665</v>
      </c>
      <c r="B318" s="154" t="s">
        <v>1157</v>
      </c>
      <c r="C318" s="155" t="s">
        <v>1167</v>
      </c>
      <c r="D318" s="156" t="s">
        <v>772</v>
      </c>
      <c r="E318" s="399">
        <v>414.75</v>
      </c>
      <c r="F318" s="157" t="s">
        <v>1159</v>
      </c>
      <c r="G318" s="64"/>
      <c r="H318" s="64"/>
      <c r="I318" s="64"/>
      <c r="J318" s="64"/>
      <c r="K318" s="64"/>
      <c r="L318" s="64"/>
      <c r="M318" s="64"/>
      <c r="N318" s="64"/>
      <c r="O318" s="64"/>
      <c r="P318" s="64"/>
      <c r="Q318" s="64"/>
      <c r="R318" s="64"/>
      <c r="S318" s="64"/>
      <c r="T318" s="64"/>
      <c r="U318" s="64"/>
      <c r="V318" s="64"/>
      <c r="W318" s="64"/>
      <c r="X318" s="64"/>
      <c r="Y318" s="64"/>
      <c r="Z318" s="64"/>
    </row>
    <row r="319" spans="1:26" ht="12.75" customHeight="1">
      <c r="A319" s="154" t="s">
        <v>665</v>
      </c>
      <c r="B319" s="154" t="s">
        <v>1157</v>
      </c>
      <c r="C319" s="155" t="s">
        <v>1168</v>
      </c>
      <c r="D319" s="156" t="s">
        <v>772</v>
      </c>
      <c r="E319" s="399">
        <v>414.75</v>
      </c>
      <c r="F319" s="160" t="s">
        <v>1162</v>
      </c>
      <c r="G319" s="64"/>
      <c r="H319" s="64"/>
      <c r="I319" s="64"/>
      <c r="J319" s="64"/>
      <c r="K319" s="64"/>
      <c r="L319" s="64"/>
      <c r="M319" s="64"/>
      <c r="N319" s="64"/>
      <c r="O319" s="64"/>
      <c r="P319" s="64"/>
      <c r="Q319" s="64"/>
      <c r="R319" s="64"/>
      <c r="S319" s="64"/>
      <c r="T319" s="64"/>
      <c r="U319" s="64"/>
      <c r="V319" s="64"/>
      <c r="W319" s="64"/>
      <c r="X319" s="64"/>
      <c r="Y319" s="64"/>
      <c r="Z319" s="64"/>
    </row>
    <row r="320" spans="1:26" ht="12.75" customHeight="1">
      <c r="A320" s="154" t="s">
        <v>665</v>
      </c>
      <c r="B320" s="154" t="s">
        <v>1157</v>
      </c>
      <c r="C320" s="158" t="s">
        <v>1169</v>
      </c>
      <c r="D320" s="159" t="s">
        <v>772</v>
      </c>
      <c r="E320" s="400">
        <v>3669.75</v>
      </c>
      <c r="F320" s="160" t="s">
        <v>1162</v>
      </c>
      <c r="G320" s="64"/>
      <c r="H320" s="64"/>
      <c r="I320" s="64"/>
      <c r="J320" s="64"/>
      <c r="K320" s="64"/>
      <c r="L320" s="64"/>
      <c r="M320" s="64"/>
      <c r="N320" s="64"/>
      <c r="O320" s="64"/>
      <c r="P320" s="64"/>
      <c r="Q320" s="64"/>
      <c r="R320" s="64"/>
      <c r="S320" s="64"/>
      <c r="T320" s="64"/>
      <c r="U320" s="64"/>
      <c r="V320" s="64"/>
      <c r="W320" s="64"/>
      <c r="X320" s="64"/>
      <c r="Y320" s="64"/>
      <c r="Z320" s="64"/>
    </row>
    <row r="321" spans="1:26" ht="12.75" customHeight="1">
      <c r="A321" s="154" t="s">
        <v>665</v>
      </c>
      <c r="B321" s="154" t="s">
        <v>1157</v>
      </c>
      <c r="C321" s="155" t="s">
        <v>1170</v>
      </c>
      <c r="D321" s="156" t="s">
        <v>1171</v>
      </c>
      <c r="E321" s="399">
        <v>866.25</v>
      </c>
      <c r="F321" s="160" t="s">
        <v>1162</v>
      </c>
      <c r="G321" s="64"/>
      <c r="H321" s="64"/>
      <c r="I321" s="64"/>
      <c r="J321" s="64"/>
      <c r="K321" s="64"/>
      <c r="L321" s="64"/>
      <c r="M321" s="64"/>
      <c r="N321" s="64"/>
      <c r="O321" s="64"/>
      <c r="P321" s="64"/>
      <c r="Q321" s="64"/>
      <c r="R321" s="64"/>
      <c r="S321" s="64"/>
      <c r="T321" s="64"/>
      <c r="U321" s="64"/>
      <c r="V321" s="64"/>
      <c r="W321" s="64"/>
      <c r="X321" s="64"/>
      <c r="Y321" s="64"/>
      <c r="Z321" s="64"/>
    </row>
    <row r="322" spans="1:26" ht="12.75" customHeight="1">
      <c r="A322" s="154" t="s">
        <v>665</v>
      </c>
      <c r="B322" s="154" t="s">
        <v>1157</v>
      </c>
      <c r="C322" s="155" t="s">
        <v>1172</v>
      </c>
      <c r="D322" s="156" t="s">
        <v>772</v>
      </c>
      <c r="E322" s="399">
        <v>8096</v>
      </c>
      <c r="F322" s="160" t="s">
        <v>1162</v>
      </c>
      <c r="G322" s="64"/>
      <c r="H322" s="64"/>
      <c r="I322" s="64"/>
      <c r="J322" s="64"/>
      <c r="K322" s="64"/>
      <c r="L322" s="64"/>
      <c r="M322" s="64"/>
      <c r="N322" s="64"/>
      <c r="O322" s="64"/>
      <c r="P322" s="64"/>
      <c r="Q322" s="64"/>
      <c r="R322" s="64"/>
      <c r="S322" s="64"/>
      <c r="T322" s="64"/>
      <c r="U322" s="64"/>
      <c r="V322" s="64"/>
      <c r="W322" s="64"/>
      <c r="X322" s="64"/>
      <c r="Y322" s="64"/>
      <c r="Z322" s="64"/>
    </row>
    <row r="323" spans="1:26" ht="12.75" customHeight="1">
      <c r="A323" s="154" t="s">
        <v>665</v>
      </c>
      <c r="B323" s="154" t="s">
        <v>1157</v>
      </c>
      <c r="C323" s="155" t="s">
        <v>1173</v>
      </c>
      <c r="D323" s="156" t="s">
        <v>772</v>
      </c>
      <c r="E323" s="399">
        <v>8000</v>
      </c>
      <c r="F323" s="160" t="s">
        <v>1162</v>
      </c>
      <c r="G323" s="64"/>
      <c r="H323" s="64"/>
      <c r="I323" s="64"/>
      <c r="J323" s="64"/>
      <c r="K323" s="64"/>
      <c r="L323" s="64"/>
      <c r="M323" s="64"/>
      <c r="N323" s="64"/>
      <c r="O323" s="64"/>
      <c r="P323" s="64"/>
      <c r="Q323" s="64"/>
      <c r="R323" s="64"/>
      <c r="S323" s="64"/>
      <c r="T323" s="64"/>
      <c r="U323" s="64"/>
      <c r="V323" s="64"/>
      <c r="W323" s="64"/>
      <c r="X323" s="64"/>
      <c r="Y323" s="64"/>
      <c r="Z323" s="64"/>
    </row>
    <row r="324" spans="1:26" ht="12.75" customHeight="1">
      <c r="A324" s="154" t="s">
        <v>665</v>
      </c>
      <c r="B324" s="154" t="s">
        <v>1157</v>
      </c>
      <c r="C324" s="158" t="s">
        <v>1174</v>
      </c>
      <c r="D324" s="159" t="s">
        <v>772</v>
      </c>
      <c r="E324" s="400">
        <v>167.27</v>
      </c>
      <c r="F324" s="160" t="s">
        <v>1162</v>
      </c>
      <c r="G324" s="64"/>
      <c r="H324" s="64"/>
      <c r="I324" s="64"/>
      <c r="J324" s="64"/>
      <c r="K324" s="64"/>
      <c r="L324" s="64"/>
      <c r="M324" s="64"/>
      <c r="N324" s="64"/>
      <c r="O324" s="64"/>
      <c r="P324" s="64"/>
      <c r="Q324" s="64"/>
      <c r="R324" s="64"/>
      <c r="S324" s="64"/>
      <c r="T324" s="64"/>
      <c r="U324" s="64"/>
      <c r="V324" s="64"/>
      <c r="W324" s="64"/>
      <c r="X324" s="64"/>
      <c r="Y324" s="64"/>
      <c r="Z324" s="64"/>
    </row>
    <row r="325" spans="1:26" ht="30.75" customHeight="1">
      <c r="A325" s="154" t="s">
        <v>665</v>
      </c>
      <c r="B325" s="154" t="s">
        <v>1157</v>
      </c>
      <c r="C325" s="155" t="s">
        <v>1175</v>
      </c>
      <c r="D325" s="156" t="s">
        <v>772</v>
      </c>
      <c r="E325" s="399">
        <v>402.67669999999998</v>
      </c>
      <c r="F325" s="157" t="s">
        <v>1159</v>
      </c>
      <c r="G325" s="64"/>
      <c r="H325" s="64"/>
      <c r="I325" s="64"/>
      <c r="J325" s="64"/>
      <c r="K325" s="64"/>
      <c r="L325" s="64"/>
      <c r="M325" s="64"/>
      <c r="N325" s="64"/>
      <c r="O325" s="64"/>
      <c r="P325" s="64"/>
      <c r="Q325" s="64"/>
      <c r="R325" s="64"/>
      <c r="S325" s="64"/>
      <c r="T325" s="64"/>
      <c r="U325" s="64"/>
      <c r="V325" s="64"/>
      <c r="W325" s="64"/>
      <c r="X325" s="64"/>
      <c r="Y325" s="64"/>
      <c r="Z325" s="64"/>
    </row>
    <row r="326" spans="1:26" ht="12.75" customHeight="1">
      <c r="A326" s="154" t="s">
        <v>665</v>
      </c>
      <c r="B326" s="154" t="s">
        <v>1157</v>
      </c>
      <c r="C326" s="155" t="s">
        <v>1176</v>
      </c>
      <c r="D326" s="156" t="s">
        <v>772</v>
      </c>
      <c r="E326" s="399">
        <v>600.9153</v>
      </c>
      <c r="F326" s="157" t="s">
        <v>1159</v>
      </c>
      <c r="G326" s="64"/>
      <c r="H326" s="64"/>
      <c r="I326" s="64"/>
      <c r="J326" s="64"/>
      <c r="K326" s="64"/>
      <c r="L326" s="64"/>
      <c r="M326" s="64"/>
      <c r="N326" s="64"/>
      <c r="O326" s="64"/>
      <c r="P326" s="64"/>
      <c r="Q326" s="64"/>
      <c r="R326" s="64"/>
      <c r="S326" s="64"/>
      <c r="T326" s="64"/>
      <c r="U326" s="64"/>
      <c r="V326" s="64"/>
      <c r="W326" s="64"/>
      <c r="X326" s="64"/>
      <c r="Y326" s="64"/>
      <c r="Z326" s="64"/>
    </row>
    <row r="327" spans="1:26" ht="12.75" customHeight="1">
      <c r="A327" s="154" t="s">
        <v>665</v>
      </c>
      <c r="B327" s="154" t="s">
        <v>1157</v>
      </c>
      <c r="C327" s="155" t="s">
        <v>1177</v>
      </c>
      <c r="D327" s="156" t="s">
        <v>1171</v>
      </c>
      <c r="E327" s="399">
        <v>489.40600000000001</v>
      </c>
      <c r="F327" s="160" t="s">
        <v>1162</v>
      </c>
      <c r="G327" s="64"/>
      <c r="H327" s="64"/>
      <c r="I327" s="64"/>
      <c r="J327" s="64"/>
      <c r="K327" s="64"/>
      <c r="L327" s="64"/>
      <c r="M327" s="64"/>
      <c r="N327" s="64"/>
      <c r="O327" s="64"/>
      <c r="P327" s="64"/>
      <c r="Q327" s="64"/>
      <c r="R327" s="64"/>
      <c r="S327" s="64"/>
      <c r="T327" s="64"/>
      <c r="U327" s="64"/>
      <c r="V327" s="64"/>
      <c r="W327" s="64"/>
      <c r="X327" s="64"/>
      <c r="Y327" s="64"/>
      <c r="Z327" s="64"/>
    </row>
    <row r="328" spans="1:26" ht="24.75" customHeight="1">
      <c r="A328" s="154" t="s">
        <v>665</v>
      </c>
      <c r="B328" s="154" t="s">
        <v>1157</v>
      </c>
      <c r="C328" s="155" t="s">
        <v>1178</v>
      </c>
      <c r="D328" s="156" t="s">
        <v>772</v>
      </c>
      <c r="E328" s="399">
        <v>455.48</v>
      </c>
      <c r="F328" s="157" t="s">
        <v>1159</v>
      </c>
      <c r="G328" s="64"/>
      <c r="H328" s="64"/>
      <c r="I328" s="64"/>
      <c r="J328" s="64"/>
      <c r="K328" s="64"/>
      <c r="L328" s="64"/>
      <c r="M328" s="64"/>
      <c r="N328" s="64"/>
      <c r="O328" s="64"/>
      <c r="P328" s="64"/>
      <c r="Q328" s="64"/>
      <c r="R328" s="64"/>
      <c r="S328" s="64"/>
      <c r="T328" s="64"/>
      <c r="U328" s="64"/>
      <c r="V328" s="64"/>
      <c r="W328" s="64"/>
      <c r="X328" s="64"/>
      <c r="Y328" s="64"/>
      <c r="Z328" s="64"/>
    </row>
    <row r="329" spans="1:26" ht="12.75" customHeight="1">
      <c r="A329" s="59" t="s">
        <v>681</v>
      </c>
      <c r="B329" s="59" t="s">
        <v>1179</v>
      </c>
      <c r="C329" s="60" t="s">
        <v>1180</v>
      </c>
      <c r="D329" s="61" t="s">
        <v>772</v>
      </c>
      <c r="E329" s="62">
        <v>6490</v>
      </c>
      <c r="F329" s="92" t="s">
        <v>1181</v>
      </c>
      <c r="G329" s="64"/>
      <c r="H329" s="64"/>
      <c r="I329" s="64"/>
      <c r="J329" s="64"/>
      <c r="K329" s="64"/>
      <c r="L329" s="64"/>
      <c r="M329" s="64"/>
      <c r="N329" s="64"/>
      <c r="O329" s="64"/>
      <c r="P329" s="64"/>
      <c r="Q329" s="64"/>
      <c r="R329" s="64"/>
      <c r="S329" s="64"/>
      <c r="T329" s="64"/>
      <c r="U329" s="64"/>
      <c r="V329" s="64"/>
      <c r="W329" s="64"/>
      <c r="X329" s="64"/>
      <c r="Y329" s="64"/>
      <c r="Z329" s="64"/>
    </row>
    <row r="330" spans="1:26" ht="12.75" customHeight="1">
      <c r="A330" s="59" t="s">
        <v>1182</v>
      </c>
      <c r="B330" s="59" t="s">
        <v>1183</v>
      </c>
      <c r="C330" s="60" t="s">
        <v>1184</v>
      </c>
      <c r="D330" s="61" t="s">
        <v>938</v>
      </c>
      <c r="E330" s="62">
        <v>460.2</v>
      </c>
      <c r="F330" s="92" t="s">
        <v>1185</v>
      </c>
      <c r="G330" s="64"/>
      <c r="H330" s="64"/>
      <c r="I330" s="64"/>
      <c r="J330" s="64"/>
      <c r="K330" s="64"/>
      <c r="L330" s="64"/>
      <c r="M330" s="64"/>
      <c r="N330" s="64"/>
      <c r="O330" s="64"/>
      <c r="P330" s="64"/>
      <c r="Q330" s="64"/>
      <c r="R330" s="64"/>
      <c r="S330" s="64"/>
      <c r="T330" s="64"/>
      <c r="U330" s="64"/>
      <c r="V330" s="64"/>
      <c r="W330" s="64"/>
      <c r="X330" s="64"/>
      <c r="Y330" s="64"/>
      <c r="Z330" s="64"/>
    </row>
    <row r="331" spans="1:26" ht="12.75" customHeight="1">
      <c r="A331" s="59" t="s">
        <v>576</v>
      </c>
      <c r="B331" s="59" t="s">
        <v>1186</v>
      </c>
      <c r="C331" s="60" t="s">
        <v>1187</v>
      </c>
      <c r="D331" s="61" t="s">
        <v>1188</v>
      </c>
      <c r="E331" s="62">
        <v>44877.760000000002</v>
      </c>
      <c r="F331" s="92" t="s">
        <v>1189</v>
      </c>
      <c r="G331" s="64"/>
      <c r="H331" s="64"/>
      <c r="I331" s="64"/>
      <c r="J331" s="64"/>
      <c r="K331" s="64"/>
      <c r="L331" s="64"/>
      <c r="M331" s="64"/>
      <c r="N331" s="64"/>
      <c r="O331" s="64"/>
      <c r="P331" s="64"/>
      <c r="Q331" s="64"/>
      <c r="R331" s="64"/>
      <c r="S331" s="64"/>
      <c r="T331" s="64"/>
      <c r="U331" s="64"/>
      <c r="V331" s="64"/>
      <c r="W331" s="64"/>
      <c r="X331" s="64"/>
      <c r="Y331" s="64"/>
      <c r="Z331" s="64"/>
    </row>
    <row r="332" spans="1:26" ht="12.75" customHeight="1">
      <c r="A332" s="63" t="s">
        <v>634</v>
      </c>
      <c r="B332" s="63" t="s">
        <v>1190</v>
      </c>
      <c r="C332" s="60" t="s">
        <v>1191</v>
      </c>
      <c r="D332" s="61" t="s">
        <v>1192</v>
      </c>
      <c r="E332" s="62">
        <v>3000</v>
      </c>
      <c r="F332" s="92" t="s">
        <v>1193</v>
      </c>
      <c r="G332" s="64"/>
      <c r="H332" s="64"/>
      <c r="I332" s="64"/>
      <c r="J332" s="64"/>
      <c r="K332" s="64"/>
      <c r="L332" s="64"/>
      <c r="M332" s="64"/>
      <c r="N332" s="64"/>
      <c r="O332" s="64"/>
      <c r="P332" s="64"/>
      <c r="Q332" s="64"/>
      <c r="R332" s="64"/>
      <c r="S332" s="64"/>
      <c r="T332" s="64"/>
      <c r="U332" s="64"/>
      <c r="V332" s="64"/>
      <c r="W332" s="64"/>
      <c r="X332" s="64"/>
      <c r="Y332" s="64"/>
      <c r="Z332" s="64"/>
    </row>
    <row r="333" spans="1:26" ht="12.75" customHeight="1">
      <c r="A333" s="161" t="s">
        <v>1194</v>
      </c>
      <c r="B333" s="161" t="s">
        <v>1195</v>
      </c>
      <c r="C333" s="162" t="s">
        <v>1196</v>
      </c>
      <c r="D333" s="163" t="s">
        <v>772</v>
      </c>
      <c r="E333" s="401">
        <v>23562.5</v>
      </c>
      <c r="F333" s="164" t="s">
        <v>1197</v>
      </c>
      <c r="G333" s="64"/>
      <c r="H333" s="64"/>
      <c r="I333" s="64"/>
      <c r="J333" s="64"/>
      <c r="K333" s="64"/>
      <c r="L333" s="64"/>
      <c r="M333" s="64"/>
      <c r="N333" s="64"/>
      <c r="O333" s="64"/>
      <c r="P333" s="64"/>
      <c r="Q333" s="64"/>
      <c r="R333" s="64"/>
      <c r="S333" s="64"/>
      <c r="T333" s="64"/>
      <c r="U333" s="64"/>
      <c r="V333" s="64"/>
      <c r="W333" s="64"/>
      <c r="X333" s="64"/>
      <c r="Y333" s="64"/>
      <c r="Z333" s="64"/>
    </row>
    <row r="334" spans="1:26" ht="12.75" customHeight="1">
      <c r="A334" s="161" t="s">
        <v>1194</v>
      </c>
      <c r="B334" s="161" t="s">
        <v>1195</v>
      </c>
      <c r="C334" s="162" t="s">
        <v>1198</v>
      </c>
      <c r="D334" s="163" t="s">
        <v>772</v>
      </c>
      <c r="E334" s="401">
        <v>102660</v>
      </c>
      <c r="F334" s="164" t="s">
        <v>1197</v>
      </c>
      <c r="G334" s="64"/>
      <c r="H334" s="64"/>
      <c r="I334" s="64"/>
      <c r="J334" s="64"/>
      <c r="K334" s="64"/>
      <c r="L334" s="64"/>
      <c r="M334" s="64"/>
      <c r="N334" s="64"/>
      <c r="O334" s="64"/>
      <c r="P334" s="64"/>
      <c r="Q334" s="64"/>
      <c r="R334" s="64"/>
      <c r="S334" s="64"/>
      <c r="T334" s="64"/>
      <c r="U334" s="64"/>
      <c r="V334" s="64"/>
      <c r="W334" s="64"/>
      <c r="X334" s="64"/>
      <c r="Y334" s="64"/>
      <c r="Z334" s="64"/>
    </row>
    <row r="335" spans="1:26" ht="20.25" customHeight="1">
      <c r="A335" s="165" t="s">
        <v>1199</v>
      </c>
      <c r="B335" s="165" t="s">
        <v>1200</v>
      </c>
      <c r="C335" s="166" t="s">
        <v>1201</v>
      </c>
      <c r="D335" s="167" t="s">
        <v>772</v>
      </c>
      <c r="E335" s="402">
        <v>590</v>
      </c>
      <c r="F335" s="168" t="s">
        <v>1202</v>
      </c>
      <c r="G335" s="64"/>
      <c r="H335" s="64"/>
      <c r="I335" s="64"/>
      <c r="J335" s="64"/>
      <c r="K335" s="64"/>
      <c r="L335" s="64"/>
      <c r="M335" s="64"/>
      <c r="N335" s="64"/>
      <c r="O335" s="64"/>
      <c r="P335" s="64"/>
      <c r="Q335" s="64"/>
      <c r="R335" s="64"/>
      <c r="S335" s="64"/>
      <c r="T335" s="64"/>
      <c r="U335" s="64"/>
      <c r="V335" s="64"/>
      <c r="W335" s="64"/>
      <c r="X335" s="64"/>
      <c r="Y335" s="64"/>
      <c r="Z335" s="64"/>
    </row>
    <row r="336" spans="1:26" ht="15" customHeight="1">
      <c r="A336" s="165" t="s">
        <v>1199</v>
      </c>
      <c r="B336" s="165" t="s">
        <v>1200</v>
      </c>
      <c r="C336" s="166" t="s">
        <v>1203</v>
      </c>
      <c r="D336" s="167" t="s">
        <v>772</v>
      </c>
      <c r="E336" s="402">
        <v>2124</v>
      </c>
      <c r="F336" s="168" t="s">
        <v>1202</v>
      </c>
      <c r="G336" s="64"/>
      <c r="H336" s="64"/>
      <c r="I336" s="64"/>
      <c r="J336" s="64"/>
      <c r="K336" s="64"/>
      <c r="L336" s="64"/>
      <c r="M336" s="64"/>
      <c r="N336" s="64"/>
      <c r="O336" s="64"/>
      <c r="P336" s="64"/>
      <c r="Q336" s="64"/>
      <c r="R336" s="64"/>
      <c r="S336" s="64"/>
      <c r="T336" s="64"/>
      <c r="U336" s="64"/>
      <c r="V336" s="64"/>
      <c r="W336" s="64"/>
      <c r="X336" s="64"/>
      <c r="Y336" s="64"/>
      <c r="Z336" s="64"/>
    </row>
    <row r="337" spans="1:26" ht="13.5" customHeight="1">
      <c r="A337" s="165" t="s">
        <v>1199</v>
      </c>
      <c r="B337" s="165" t="s">
        <v>1200</v>
      </c>
      <c r="C337" s="166" t="s">
        <v>1204</v>
      </c>
      <c r="D337" s="167" t="s">
        <v>1205</v>
      </c>
      <c r="E337" s="402">
        <v>2832</v>
      </c>
      <c r="F337" s="168" t="s">
        <v>1202</v>
      </c>
      <c r="G337" s="64"/>
      <c r="H337" s="64"/>
      <c r="I337" s="64"/>
      <c r="J337" s="64"/>
      <c r="K337" s="64"/>
      <c r="L337" s="64"/>
      <c r="M337" s="64"/>
      <c r="N337" s="64"/>
      <c r="O337" s="64"/>
      <c r="P337" s="64"/>
      <c r="Q337" s="64"/>
      <c r="R337" s="64"/>
      <c r="S337" s="64"/>
      <c r="T337" s="64"/>
      <c r="U337" s="64"/>
      <c r="V337" s="64"/>
      <c r="W337" s="64"/>
      <c r="X337" s="64"/>
      <c r="Y337" s="64"/>
      <c r="Z337" s="64"/>
    </row>
    <row r="338" spans="1:26" ht="12.75" customHeight="1">
      <c r="A338" s="165" t="s">
        <v>1199</v>
      </c>
      <c r="B338" s="165" t="s">
        <v>1200</v>
      </c>
      <c r="C338" s="166" t="s">
        <v>1206</v>
      </c>
      <c r="D338" s="167" t="s">
        <v>1205</v>
      </c>
      <c r="E338" s="402">
        <v>2548.8000000000002</v>
      </c>
      <c r="F338" s="168" t="s">
        <v>1202</v>
      </c>
      <c r="G338" s="64"/>
      <c r="H338" s="64"/>
      <c r="I338" s="64"/>
      <c r="J338" s="64"/>
      <c r="K338" s="64"/>
      <c r="L338" s="64"/>
      <c r="M338" s="64"/>
      <c r="N338" s="64"/>
      <c r="O338" s="64"/>
      <c r="P338" s="64"/>
      <c r="Q338" s="64"/>
      <c r="R338" s="64"/>
      <c r="S338" s="64"/>
      <c r="T338" s="64"/>
      <c r="U338" s="64"/>
      <c r="V338" s="64"/>
      <c r="W338" s="64"/>
      <c r="X338" s="64"/>
      <c r="Y338" s="64"/>
      <c r="Z338" s="64"/>
    </row>
    <row r="339" spans="1:26" ht="15" customHeight="1">
      <c r="A339" s="165" t="s">
        <v>1199</v>
      </c>
      <c r="B339" s="165" t="s">
        <v>1200</v>
      </c>
      <c r="C339" s="166" t="s">
        <v>1207</v>
      </c>
      <c r="D339" s="167" t="s">
        <v>1205</v>
      </c>
      <c r="E339" s="402">
        <v>2360</v>
      </c>
      <c r="F339" s="168" t="s">
        <v>1202</v>
      </c>
      <c r="G339" s="64"/>
      <c r="H339" s="64"/>
      <c r="I339" s="64"/>
      <c r="J339" s="64"/>
      <c r="K339" s="64"/>
      <c r="L339" s="64"/>
      <c r="M339" s="64"/>
      <c r="N339" s="64"/>
      <c r="O339" s="64"/>
      <c r="P339" s="64"/>
      <c r="Q339" s="64"/>
      <c r="R339" s="64"/>
      <c r="S339" s="64"/>
      <c r="T339" s="64"/>
      <c r="U339" s="64"/>
      <c r="V339" s="64"/>
      <c r="W339" s="64"/>
      <c r="X339" s="64"/>
      <c r="Y339" s="64"/>
      <c r="Z339" s="64"/>
    </row>
    <row r="340" spans="1:26" ht="12.75" customHeight="1">
      <c r="A340" s="165" t="s">
        <v>1199</v>
      </c>
      <c r="B340" s="165" t="s">
        <v>1200</v>
      </c>
      <c r="C340" s="166" t="s">
        <v>1208</v>
      </c>
      <c r="D340" s="167" t="s">
        <v>1205</v>
      </c>
      <c r="E340" s="402">
        <v>2360</v>
      </c>
      <c r="F340" s="168" t="s">
        <v>1202</v>
      </c>
      <c r="G340" s="64"/>
      <c r="H340" s="64"/>
      <c r="I340" s="64"/>
      <c r="J340" s="64"/>
      <c r="K340" s="64"/>
      <c r="L340" s="64"/>
      <c r="M340" s="64"/>
      <c r="N340" s="64"/>
      <c r="O340" s="64"/>
      <c r="P340" s="64"/>
      <c r="Q340" s="64"/>
      <c r="R340" s="64"/>
      <c r="S340" s="64"/>
      <c r="T340" s="64"/>
      <c r="U340" s="64"/>
      <c r="V340" s="64"/>
      <c r="W340" s="64"/>
      <c r="X340" s="64"/>
      <c r="Y340" s="64"/>
      <c r="Z340" s="64"/>
    </row>
    <row r="341" spans="1:26" ht="12.75" customHeight="1">
      <c r="A341" s="165" t="s">
        <v>1199</v>
      </c>
      <c r="B341" s="165" t="s">
        <v>1200</v>
      </c>
      <c r="C341" s="166" t="s">
        <v>1209</v>
      </c>
      <c r="D341" s="167" t="s">
        <v>1205</v>
      </c>
      <c r="E341" s="402">
        <v>708</v>
      </c>
      <c r="F341" s="168" t="s">
        <v>1202</v>
      </c>
      <c r="G341" s="64"/>
      <c r="H341" s="64"/>
      <c r="I341" s="64"/>
      <c r="J341" s="64"/>
      <c r="K341" s="64"/>
      <c r="L341" s="64"/>
      <c r="M341" s="64"/>
      <c r="N341" s="64"/>
      <c r="O341" s="64"/>
      <c r="P341" s="64"/>
      <c r="Q341" s="64"/>
      <c r="R341" s="64"/>
      <c r="S341" s="64"/>
      <c r="T341" s="64"/>
      <c r="U341" s="64"/>
      <c r="V341" s="64"/>
      <c r="W341" s="64"/>
      <c r="X341" s="64"/>
      <c r="Y341" s="64"/>
      <c r="Z341" s="64"/>
    </row>
    <row r="342" spans="1:26" ht="12.75" customHeight="1">
      <c r="A342" s="165" t="s">
        <v>1199</v>
      </c>
      <c r="B342" s="165" t="s">
        <v>1200</v>
      </c>
      <c r="C342" s="166" t="s">
        <v>1210</v>
      </c>
      <c r="D342" s="167" t="s">
        <v>772</v>
      </c>
      <c r="E342" s="402">
        <v>7670</v>
      </c>
      <c r="F342" s="168" t="s">
        <v>1202</v>
      </c>
      <c r="G342" s="64"/>
      <c r="H342" s="64"/>
      <c r="I342" s="64"/>
      <c r="J342" s="64"/>
      <c r="K342" s="64"/>
      <c r="L342" s="64"/>
      <c r="M342" s="64"/>
      <c r="N342" s="64"/>
      <c r="O342" s="64"/>
      <c r="P342" s="64"/>
      <c r="Q342" s="64"/>
      <c r="R342" s="64"/>
      <c r="S342" s="64"/>
      <c r="T342" s="64"/>
      <c r="U342" s="64"/>
      <c r="V342" s="64"/>
      <c r="W342" s="64"/>
      <c r="X342" s="64"/>
      <c r="Y342" s="64"/>
      <c r="Z342" s="64"/>
    </row>
    <row r="343" spans="1:26" ht="12.75" customHeight="1">
      <c r="A343" s="165" t="s">
        <v>1199</v>
      </c>
      <c r="B343" s="165" t="s">
        <v>1200</v>
      </c>
      <c r="C343" s="166" t="s">
        <v>1211</v>
      </c>
      <c r="D343" s="167" t="s">
        <v>1205</v>
      </c>
      <c r="E343" s="402">
        <v>2548.8000000000002</v>
      </c>
      <c r="F343" s="168" t="s">
        <v>1202</v>
      </c>
      <c r="G343" s="64"/>
      <c r="H343" s="64"/>
      <c r="I343" s="64"/>
      <c r="J343" s="64"/>
      <c r="K343" s="64"/>
      <c r="L343" s="64"/>
      <c r="M343" s="64"/>
      <c r="N343" s="64"/>
      <c r="O343" s="64"/>
      <c r="P343" s="64"/>
      <c r="Q343" s="64"/>
      <c r="R343" s="64"/>
      <c r="S343" s="64"/>
      <c r="T343" s="64"/>
      <c r="U343" s="64"/>
      <c r="V343" s="64"/>
      <c r="W343" s="64"/>
      <c r="X343" s="64"/>
      <c r="Y343" s="64"/>
      <c r="Z343" s="64"/>
    </row>
    <row r="344" spans="1:26" ht="12.75" customHeight="1">
      <c r="A344" s="165" t="s">
        <v>1199</v>
      </c>
      <c r="B344" s="165" t="s">
        <v>1200</v>
      </c>
      <c r="C344" s="166" t="s">
        <v>1212</v>
      </c>
      <c r="D344" s="167" t="s">
        <v>772</v>
      </c>
      <c r="E344" s="402">
        <v>2360</v>
      </c>
      <c r="F344" s="168" t="s">
        <v>1202</v>
      </c>
      <c r="G344" s="64"/>
      <c r="H344" s="64"/>
      <c r="I344" s="64"/>
      <c r="J344" s="64"/>
      <c r="K344" s="64"/>
      <c r="L344" s="64"/>
      <c r="M344" s="64"/>
      <c r="N344" s="64"/>
      <c r="O344" s="64"/>
      <c r="P344" s="64"/>
      <c r="Q344" s="64"/>
      <c r="R344" s="64"/>
      <c r="S344" s="64"/>
      <c r="T344" s="64"/>
      <c r="U344" s="64"/>
      <c r="V344" s="64"/>
      <c r="W344" s="64"/>
      <c r="X344" s="64"/>
      <c r="Y344" s="64"/>
      <c r="Z344" s="64"/>
    </row>
    <row r="345" spans="1:26" ht="12.75" customHeight="1">
      <c r="A345" s="165" t="s">
        <v>1199</v>
      </c>
      <c r="B345" s="165" t="s">
        <v>1200</v>
      </c>
      <c r="C345" s="166" t="s">
        <v>1213</v>
      </c>
      <c r="D345" s="167" t="s">
        <v>772</v>
      </c>
      <c r="E345" s="402">
        <v>1770</v>
      </c>
      <c r="F345" s="168" t="s">
        <v>1202</v>
      </c>
      <c r="G345" s="64"/>
      <c r="H345" s="64"/>
      <c r="I345" s="64"/>
      <c r="J345" s="64"/>
      <c r="K345" s="64"/>
      <c r="L345" s="64"/>
      <c r="M345" s="64"/>
      <c r="N345" s="64"/>
      <c r="O345" s="64"/>
      <c r="P345" s="64"/>
      <c r="Q345" s="64"/>
      <c r="R345" s="64"/>
      <c r="S345" s="64"/>
      <c r="T345" s="64"/>
      <c r="U345" s="64"/>
      <c r="V345" s="64"/>
      <c r="W345" s="64"/>
      <c r="X345" s="64"/>
      <c r="Y345" s="64"/>
      <c r="Z345" s="64"/>
    </row>
    <row r="346" spans="1:26" ht="12.75" customHeight="1">
      <c r="A346" s="165" t="s">
        <v>1199</v>
      </c>
      <c r="B346" s="165" t="s">
        <v>1200</v>
      </c>
      <c r="C346" s="166" t="s">
        <v>1214</v>
      </c>
      <c r="D346" s="167" t="s">
        <v>772</v>
      </c>
      <c r="E346" s="402">
        <v>1121</v>
      </c>
      <c r="F346" s="168" t="s">
        <v>1202</v>
      </c>
      <c r="G346" s="64"/>
      <c r="H346" s="64"/>
      <c r="I346" s="64"/>
      <c r="J346" s="64"/>
      <c r="K346" s="64"/>
      <c r="L346" s="64"/>
      <c r="M346" s="64"/>
      <c r="N346" s="64"/>
      <c r="O346" s="64"/>
      <c r="P346" s="64"/>
      <c r="Q346" s="64"/>
      <c r="R346" s="64"/>
      <c r="S346" s="64"/>
      <c r="T346" s="64"/>
      <c r="U346" s="64"/>
      <c r="V346" s="64"/>
      <c r="W346" s="64"/>
      <c r="X346" s="64"/>
      <c r="Y346" s="64"/>
      <c r="Z346" s="64"/>
    </row>
    <row r="347" spans="1:26" ht="12.75" customHeight="1">
      <c r="A347" s="169" t="s">
        <v>1215</v>
      </c>
      <c r="B347" s="169" t="s">
        <v>1216</v>
      </c>
      <c r="C347" s="170" t="s">
        <v>1217</v>
      </c>
      <c r="D347" s="171" t="s">
        <v>772</v>
      </c>
      <c r="E347" s="403">
        <v>1770</v>
      </c>
      <c r="F347" s="172" t="s">
        <v>1218</v>
      </c>
      <c r="G347" s="64"/>
      <c r="H347" s="64"/>
      <c r="I347" s="64"/>
      <c r="J347" s="64"/>
      <c r="K347" s="64"/>
      <c r="L347" s="64"/>
      <c r="M347" s="64"/>
      <c r="N347" s="64"/>
      <c r="O347" s="64"/>
      <c r="P347" s="64"/>
      <c r="Q347" s="64"/>
      <c r="R347" s="64"/>
      <c r="S347" s="64"/>
      <c r="T347" s="64"/>
      <c r="U347" s="64"/>
      <c r="V347" s="64"/>
      <c r="W347" s="64"/>
      <c r="X347" s="64"/>
      <c r="Y347" s="64"/>
      <c r="Z347" s="64"/>
    </row>
    <row r="348" spans="1:26" ht="12.75" customHeight="1">
      <c r="A348" s="169" t="s">
        <v>1215</v>
      </c>
      <c r="B348" s="169" t="s">
        <v>1216</v>
      </c>
      <c r="C348" s="170" t="s">
        <v>1219</v>
      </c>
      <c r="D348" s="171" t="s">
        <v>772</v>
      </c>
      <c r="E348" s="403">
        <v>1062</v>
      </c>
      <c r="F348" s="172" t="s">
        <v>1218</v>
      </c>
      <c r="G348" s="64"/>
      <c r="H348" s="64"/>
      <c r="I348" s="64"/>
      <c r="J348" s="64"/>
      <c r="K348" s="64"/>
      <c r="L348" s="64"/>
      <c r="M348" s="64"/>
      <c r="N348" s="64"/>
      <c r="O348" s="64"/>
      <c r="P348" s="64"/>
      <c r="Q348" s="64"/>
      <c r="R348" s="64"/>
      <c r="S348" s="64"/>
      <c r="T348" s="64"/>
      <c r="U348" s="64"/>
      <c r="V348" s="64"/>
      <c r="W348" s="64"/>
      <c r="X348" s="64"/>
      <c r="Y348" s="64"/>
      <c r="Z348" s="64"/>
    </row>
    <row r="349" spans="1:26" ht="12.75" customHeight="1">
      <c r="A349" s="169" t="s">
        <v>1215</v>
      </c>
      <c r="B349" s="169" t="s">
        <v>1216</v>
      </c>
      <c r="C349" s="170" t="s">
        <v>1220</v>
      </c>
      <c r="D349" s="171" t="s">
        <v>772</v>
      </c>
      <c r="E349" s="403">
        <v>420.55200000000002</v>
      </c>
      <c r="F349" s="172" t="s">
        <v>1218</v>
      </c>
      <c r="G349" s="64"/>
      <c r="H349" s="64"/>
      <c r="I349" s="64"/>
      <c r="J349" s="64"/>
      <c r="K349" s="64"/>
      <c r="L349" s="64"/>
      <c r="M349" s="64"/>
      <c r="N349" s="64"/>
      <c r="O349" s="64"/>
      <c r="P349" s="64"/>
      <c r="Q349" s="64"/>
      <c r="R349" s="64"/>
      <c r="S349" s="64"/>
      <c r="T349" s="64"/>
      <c r="U349" s="64"/>
      <c r="V349" s="64"/>
      <c r="W349" s="64"/>
      <c r="X349" s="64"/>
      <c r="Y349" s="64"/>
      <c r="Z349" s="64"/>
    </row>
    <row r="350" spans="1:26" ht="12.75" customHeight="1">
      <c r="A350" s="169" t="s">
        <v>1215</v>
      </c>
      <c r="B350" s="169" t="s">
        <v>1216</v>
      </c>
      <c r="C350" s="170" t="s">
        <v>1221</v>
      </c>
      <c r="D350" s="171" t="s">
        <v>772</v>
      </c>
      <c r="E350" s="403">
        <v>420.73</v>
      </c>
      <c r="F350" s="172" t="s">
        <v>1218</v>
      </c>
      <c r="G350" s="64"/>
      <c r="H350" s="64"/>
      <c r="I350" s="64"/>
      <c r="J350" s="64"/>
      <c r="K350" s="64"/>
      <c r="L350" s="64"/>
      <c r="M350" s="64"/>
      <c r="N350" s="64"/>
      <c r="O350" s="64"/>
      <c r="P350" s="64"/>
      <c r="Q350" s="64"/>
      <c r="R350" s="64"/>
      <c r="S350" s="64"/>
      <c r="T350" s="64"/>
      <c r="U350" s="64"/>
      <c r="V350" s="64"/>
      <c r="W350" s="64"/>
      <c r="X350" s="64"/>
      <c r="Y350" s="64"/>
      <c r="Z350" s="64"/>
    </row>
    <row r="351" spans="1:26" ht="12.75" customHeight="1">
      <c r="A351" s="169" t="s">
        <v>1215</v>
      </c>
      <c r="B351" s="169" t="s">
        <v>1216</v>
      </c>
      <c r="C351" s="170" t="s">
        <v>1222</v>
      </c>
      <c r="D351" s="171" t="s">
        <v>772</v>
      </c>
      <c r="E351" s="403">
        <v>1379.48</v>
      </c>
      <c r="F351" s="172" t="s">
        <v>1218</v>
      </c>
      <c r="G351" s="64"/>
      <c r="H351" s="64"/>
      <c r="I351" s="64"/>
      <c r="J351" s="64"/>
      <c r="K351" s="64"/>
      <c r="L351" s="64"/>
      <c r="M351" s="64"/>
      <c r="N351" s="64"/>
      <c r="O351" s="64"/>
      <c r="P351" s="64"/>
      <c r="Q351" s="64"/>
      <c r="R351" s="64"/>
      <c r="S351" s="64"/>
      <c r="T351" s="64"/>
      <c r="U351" s="64"/>
      <c r="V351" s="64"/>
      <c r="W351" s="64"/>
      <c r="X351" s="64"/>
      <c r="Y351" s="64"/>
      <c r="Z351" s="64"/>
    </row>
    <row r="352" spans="1:26" ht="12.75" customHeight="1">
      <c r="A352" s="169" t="s">
        <v>1215</v>
      </c>
      <c r="B352" s="169" t="s">
        <v>1216</v>
      </c>
      <c r="C352" s="170" t="s">
        <v>1222</v>
      </c>
      <c r="D352" s="171" t="s">
        <v>772</v>
      </c>
      <c r="E352" s="403">
        <v>486.69200000000001</v>
      </c>
      <c r="F352" s="172" t="s">
        <v>1218</v>
      </c>
      <c r="G352" s="64"/>
      <c r="H352" s="64"/>
      <c r="I352" s="64"/>
      <c r="J352" s="64"/>
      <c r="K352" s="64"/>
      <c r="L352" s="64"/>
      <c r="M352" s="64"/>
      <c r="N352" s="64"/>
      <c r="O352" s="64"/>
      <c r="P352" s="64"/>
      <c r="Q352" s="64"/>
      <c r="R352" s="64"/>
      <c r="S352" s="64"/>
      <c r="T352" s="64"/>
      <c r="U352" s="64"/>
      <c r="V352" s="64"/>
      <c r="W352" s="64"/>
      <c r="X352" s="64"/>
      <c r="Y352" s="64"/>
      <c r="Z352" s="64"/>
    </row>
    <row r="353" spans="1:26" ht="12.75" customHeight="1">
      <c r="A353" s="169" t="s">
        <v>1215</v>
      </c>
      <c r="B353" s="169" t="s">
        <v>1216</v>
      </c>
      <c r="C353" s="170" t="s">
        <v>1223</v>
      </c>
      <c r="D353" s="171" t="s">
        <v>772</v>
      </c>
      <c r="E353" s="403">
        <v>420.09199999999998</v>
      </c>
      <c r="F353" s="172" t="s">
        <v>1218</v>
      </c>
      <c r="G353" s="64"/>
      <c r="H353" s="64"/>
      <c r="I353" s="64"/>
      <c r="J353" s="64"/>
      <c r="K353" s="64"/>
      <c r="L353" s="64"/>
      <c r="M353" s="64"/>
      <c r="N353" s="64"/>
      <c r="O353" s="64"/>
      <c r="P353" s="64"/>
      <c r="Q353" s="64"/>
      <c r="R353" s="64"/>
      <c r="S353" s="64"/>
      <c r="T353" s="64"/>
      <c r="U353" s="64"/>
      <c r="V353" s="64"/>
      <c r="W353" s="64"/>
      <c r="X353" s="64"/>
      <c r="Y353" s="64"/>
      <c r="Z353" s="64"/>
    </row>
    <row r="354" spans="1:26" ht="12.75" customHeight="1">
      <c r="A354" s="169" t="s">
        <v>1215</v>
      </c>
      <c r="B354" s="169" t="s">
        <v>1216</v>
      </c>
      <c r="C354" s="170" t="s">
        <v>1224</v>
      </c>
      <c r="D354" s="171" t="s">
        <v>772</v>
      </c>
      <c r="E354" s="403">
        <v>422.358</v>
      </c>
      <c r="F354" s="172" t="s">
        <v>1218</v>
      </c>
      <c r="G354" s="64"/>
      <c r="H354" s="64"/>
      <c r="I354" s="64"/>
      <c r="J354" s="64"/>
      <c r="K354" s="64"/>
      <c r="L354" s="64"/>
      <c r="M354" s="64"/>
      <c r="N354" s="64"/>
      <c r="O354" s="64"/>
      <c r="P354" s="64"/>
      <c r="Q354" s="64"/>
      <c r="R354" s="64"/>
      <c r="S354" s="64"/>
      <c r="T354" s="64"/>
      <c r="U354" s="64"/>
      <c r="V354" s="64"/>
      <c r="W354" s="64"/>
      <c r="X354" s="64"/>
      <c r="Y354" s="64"/>
      <c r="Z354" s="64"/>
    </row>
    <row r="355" spans="1:26" ht="15" customHeight="1">
      <c r="A355" s="169" t="s">
        <v>1215</v>
      </c>
      <c r="B355" s="169" t="s">
        <v>1216</v>
      </c>
      <c r="C355" s="170" t="s">
        <v>1225</v>
      </c>
      <c r="D355" s="171" t="s">
        <v>772</v>
      </c>
      <c r="E355" s="403">
        <v>422.44</v>
      </c>
      <c r="F355" s="172" t="s">
        <v>1218</v>
      </c>
      <c r="G355" s="64"/>
      <c r="H355" s="64"/>
      <c r="I355" s="64"/>
      <c r="J355" s="64"/>
      <c r="K355" s="64"/>
      <c r="L355" s="64"/>
      <c r="M355" s="64"/>
      <c r="N355" s="64"/>
      <c r="O355" s="64"/>
      <c r="P355" s="64"/>
      <c r="Q355" s="64"/>
      <c r="R355" s="64"/>
      <c r="S355" s="64"/>
      <c r="T355" s="64"/>
      <c r="U355" s="64"/>
      <c r="V355" s="64"/>
      <c r="W355" s="64"/>
      <c r="X355" s="64"/>
      <c r="Y355" s="64"/>
      <c r="Z355" s="64"/>
    </row>
    <row r="356" spans="1:26" ht="12.75" customHeight="1">
      <c r="A356" s="169" t="s">
        <v>1215</v>
      </c>
      <c r="B356" s="169" t="s">
        <v>1216</v>
      </c>
      <c r="C356" s="170" t="s">
        <v>1226</v>
      </c>
      <c r="D356" s="171" t="s">
        <v>772</v>
      </c>
      <c r="E356" s="403">
        <v>422.62799999999999</v>
      </c>
      <c r="F356" s="172" t="s">
        <v>1218</v>
      </c>
      <c r="G356" s="64"/>
      <c r="H356" s="64"/>
      <c r="I356" s="64"/>
      <c r="J356" s="64"/>
      <c r="K356" s="64"/>
      <c r="L356" s="64"/>
      <c r="M356" s="64"/>
      <c r="N356" s="64"/>
      <c r="O356" s="64"/>
      <c r="P356" s="64"/>
      <c r="Q356" s="64"/>
      <c r="R356" s="64"/>
      <c r="S356" s="64"/>
      <c r="T356" s="64"/>
      <c r="U356" s="64"/>
      <c r="V356" s="64"/>
      <c r="W356" s="64"/>
      <c r="X356" s="64"/>
      <c r="Y356" s="64"/>
      <c r="Z356" s="64"/>
    </row>
    <row r="357" spans="1:26" ht="13.5" customHeight="1">
      <c r="A357" s="169" t="s">
        <v>1215</v>
      </c>
      <c r="B357" s="169" t="s">
        <v>1216</v>
      </c>
      <c r="C357" s="170" t="s">
        <v>1227</v>
      </c>
      <c r="D357" s="171" t="s">
        <v>772</v>
      </c>
      <c r="E357" s="403">
        <v>810.41200000000003</v>
      </c>
      <c r="F357" s="172" t="s">
        <v>1218</v>
      </c>
      <c r="G357" s="64"/>
      <c r="H357" s="64"/>
      <c r="I357" s="64"/>
      <c r="J357" s="64"/>
      <c r="K357" s="64"/>
      <c r="L357" s="64"/>
      <c r="M357" s="64"/>
      <c r="N357" s="64"/>
      <c r="O357" s="64"/>
      <c r="P357" s="64"/>
      <c r="Q357" s="64"/>
      <c r="R357" s="64"/>
      <c r="S357" s="64"/>
      <c r="T357" s="64"/>
      <c r="U357" s="64"/>
      <c r="V357" s="64"/>
      <c r="W357" s="64"/>
      <c r="X357" s="64"/>
      <c r="Y357" s="64"/>
      <c r="Z357" s="64"/>
    </row>
    <row r="358" spans="1:26" ht="12.75" customHeight="1">
      <c r="A358" s="169" t="s">
        <v>1215</v>
      </c>
      <c r="B358" s="169" t="s">
        <v>1216</v>
      </c>
      <c r="C358" s="170" t="s">
        <v>1228</v>
      </c>
      <c r="D358" s="171" t="s">
        <v>772</v>
      </c>
      <c r="E358" s="403">
        <v>1069.47</v>
      </c>
      <c r="F358" s="172" t="s">
        <v>1218</v>
      </c>
      <c r="G358" s="64"/>
      <c r="H358" s="64"/>
      <c r="I358" s="64"/>
      <c r="J358" s="64"/>
      <c r="K358" s="64"/>
      <c r="L358" s="64"/>
      <c r="M358" s="64"/>
      <c r="N358" s="64"/>
      <c r="O358" s="64"/>
      <c r="P358" s="64"/>
      <c r="Q358" s="64"/>
      <c r="R358" s="64"/>
      <c r="S358" s="64"/>
      <c r="T358" s="64"/>
      <c r="U358" s="64"/>
      <c r="V358" s="64"/>
      <c r="W358" s="64"/>
      <c r="X358" s="64"/>
      <c r="Y358" s="64"/>
      <c r="Z358" s="64"/>
    </row>
    <row r="359" spans="1:26" ht="18" customHeight="1">
      <c r="A359" s="169" t="s">
        <v>1215</v>
      </c>
      <c r="B359" s="169" t="s">
        <v>1216</v>
      </c>
      <c r="C359" s="170" t="s">
        <v>1229</v>
      </c>
      <c r="D359" s="171" t="s">
        <v>772</v>
      </c>
      <c r="E359" s="403">
        <v>3499.9967000000001</v>
      </c>
      <c r="F359" s="172" t="s">
        <v>1218</v>
      </c>
      <c r="G359" s="64"/>
      <c r="H359" s="64"/>
      <c r="I359" s="64"/>
      <c r="J359" s="64"/>
      <c r="K359" s="64"/>
      <c r="L359" s="64"/>
      <c r="M359" s="64"/>
      <c r="N359" s="64"/>
      <c r="O359" s="64"/>
      <c r="P359" s="64"/>
      <c r="Q359" s="64"/>
      <c r="R359" s="64"/>
      <c r="S359" s="64"/>
      <c r="T359" s="64"/>
      <c r="U359" s="64"/>
      <c r="V359" s="64"/>
      <c r="W359" s="64"/>
      <c r="X359" s="64"/>
      <c r="Y359" s="64"/>
      <c r="Z359" s="64"/>
    </row>
    <row r="360" spans="1:26" ht="18.75" customHeight="1">
      <c r="A360" s="169" t="s">
        <v>1215</v>
      </c>
      <c r="B360" s="169" t="s">
        <v>1216</v>
      </c>
      <c r="C360" s="170" t="s">
        <v>1230</v>
      </c>
      <c r="D360" s="171" t="s">
        <v>772</v>
      </c>
      <c r="E360" s="403">
        <v>200.6</v>
      </c>
      <c r="F360" s="172" t="s">
        <v>1218</v>
      </c>
      <c r="G360" s="64"/>
      <c r="H360" s="64"/>
      <c r="I360" s="64"/>
      <c r="J360" s="64"/>
      <c r="K360" s="64"/>
      <c r="L360" s="64"/>
      <c r="M360" s="64"/>
      <c r="N360" s="64"/>
      <c r="O360" s="64"/>
      <c r="P360" s="64"/>
      <c r="Q360" s="64"/>
      <c r="R360" s="64"/>
      <c r="S360" s="64"/>
      <c r="T360" s="64"/>
      <c r="U360" s="64"/>
      <c r="V360" s="64"/>
      <c r="W360" s="64"/>
      <c r="X360" s="64"/>
      <c r="Y360" s="64"/>
      <c r="Z360" s="64"/>
    </row>
    <row r="361" spans="1:26" ht="15.75" customHeight="1">
      <c r="A361" s="169" t="s">
        <v>1215</v>
      </c>
      <c r="B361" s="169" t="s">
        <v>1216</v>
      </c>
      <c r="C361" s="170" t="s">
        <v>1231</v>
      </c>
      <c r="D361" s="171" t="s">
        <v>772</v>
      </c>
      <c r="E361" s="403">
        <v>17.405000000000001</v>
      </c>
      <c r="F361" s="172" t="s">
        <v>1218</v>
      </c>
      <c r="G361" s="64"/>
      <c r="H361" s="64"/>
      <c r="I361" s="64"/>
      <c r="J361" s="64"/>
      <c r="K361" s="64"/>
      <c r="L361" s="64"/>
      <c r="M361" s="64"/>
      <c r="N361" s="64"/>
      <c r="O361" s="64"/>
      <c r="P361" s="64"/>
      <c r="Q361" s="64"/>
      <c r="R361" s="64"/>
      <c r="S361" s="64"/>
      <c r="T361" s="64"/>
      <c r="U361" s="64"/>
      <c r="V361" s="64"/>
      <c r="W361" s="64"/>
      <c r="X361" s="64"/>
      <c r="Y361" s="64"/>
      <c r="Z361" s="64"/>
    </row>
    <row r="362" spans="1:26" ht="21" customHeight="1">
      <c r="A362" s="169" t="s">
        <v>1215</v>
      </c>
      <c r="B362" s="169" t="s">
        <v>1216</v>
      </c>
      <c r="C362" s="170" t="s">
        <v>1232</v>
      </c>
      <c r="D362" s="171" t="s">
        <v>772</v>
      </c>
      <c r="E362" s="403">
        <v>101.48</v>
      </c>
      <c r="F362" s="172" t="s">
        <v>1218</v>
      </c>
      <c r="G362" s="64"/>
      <c r="H362" s="64"/>
      <c r="I362" s="64"/>
      <c r="J362" s="64"/>
      <c r="K362" s="64"/>
      <c r="L362" s="64"/>
      <c r="M362" s="64"/>
      <c r="N362" s="64"/>
      <c r="O362" s="64"/>
      <c r="P362" s="64"/>
      <c r="Q362" s="64"/>
      <c r="R362" s="64"/>
      <c r="S362" s="64"/>
      <c r="T362" s="64"/>
      <c r="U362" s="64"/>
      <c r="V362" s="64"/>
      <c r="W362" s="64"/>
      <c r="X362" s="64"/>
      <c r="Y362" s="64"/>
      <c r="Z362" s="64"/>
    </row>
    <row r="363" spans="1:26" ht="12.75" customHeight="1">
      <c r="A363" s="169" t="s">
        <v>1215</v>
      </c>
      <c r="B363" s="169" t="s">
        <v>1216</v>
      </c>
      <c r="C363" s="170" t="s">
        <v>1233</v>
      </c>
      <c r="D363" s="171" t="s">
        <v>772</v>
      </c>
      <c r="E363" s="403">
        <v>15.281000000000001</v>
      </c>
      <c r="F363" s="172" t="s">
        <v>1218</v>
      </c>
      <c r="G363" s="64"/>
      <c r="H363" s="64"/>
      <c r="I363" s="64"/>
      <c r="J363" s="64"/>
      <c r="K363" s="64"/>
      <c r="L363" s="64"/>
      <c r="M363" s="64"/>
      <c r="N363" s="64"/>
      <c r="O363" s="64"/>
      <c r="P363" s="64"/>
      <c r="Q363" s="64"/>
      <c r="R363" s="64"/>
      <c r="S363" s="64"/>
      <c r="T363" s="64"/>
      <c r="U363" s="64"/>
      <c r="V363" s="64"/>
      <c r="W363" s="64"/>
      <c r="X363" s="64"/>
      <c r="Y363" s="64"/>
      <c r="Z363" s="64"/>
    </row>
    <row r="364" spans="1:26" ht="12.75" customHeight="1">
      <c r="A364" s="169" t="s">
        <v>1215</v>
      </c>
      <c r="B364" s="169" t="s">
        <v>1216</v>
      </c>
      <c r="C364" s="170" t="s">
        <v>1234</v>
      </c>
      <c r="D364" s="171" t="s">
        <v>772</v>
      </c>
      <c r="E364" s="403">
        <v>34.81</v>
      </c>
      <c r="F364" s="172" t="s">
        <v>1218</v>
      </c>
      <c r="G364" s="64"/>
      <c r="H364" s="64"/>
      <c r="I364" s="64"/>
      <c r="J364" s="64"/>
      <c r="K364" s="64"/>
      <c r="L364" s="64"/>
      <c r="M364" s="64"/>
      <c r="N364" s="64"/>
      <c r="O364" s="64"/>
      <c r="P364" s="64"/>
      <c r="Q364" s="64"/>
      <c r="R364" s="64"/>
      <c r="S364" s="64"/>
      <c r="T364" s="64"/>
      <c r="U364" s="64"/>
      <c r="V364" s="64"/>
      <c r="W364" s="64"/>
      <c r="X364" s="64"/>
      <c r="Y364" s="64"/>
      <c r="Z364" s="64"/>
    </row>
    <row r="365" spans="1:26" ht="12.75" customHeight="1">
      <c r="A365" s="169" t="s">
        <v>1215</v>
      </c>
      <c r="B365" s="169" t="s">
        <v>1216</v>
      </c>
      <c r="C365" s="170" t="s">
        <v>1235</v>
      </c>
      <c r="D365" s="171" t="s">
        <v>772</v>
      </c>
      <c r="E365" s="403">
        <v>77.88</v>
      </c>
      <c r="F365" s="172" t="s">
        <v>1218</v>
      </c>
      <c r="G365" s="64"/>
      <c r="H365" s="64"/>
      <c r="I365" s="64"/>
      <c r="J365" s="64"/>
      <c r="K365" s="64"/>
      <c r="L365" s="64"/>
      <c r="M365" s="64"/>
      <c r="N365" s="64"/>
      <c r="O365" s="64"/>
      <c r="P365" s="64"/>
      <c r="Q365" s="64"/>
      <c r="R365" s="64"/>
      <c r="S365" s="64"/>
      <c r="T365" s="64"/>
      <c r="U365" s="64"/>
      <c r="V365" s="64"/>
      <c r="W365" s="64"/>
      <c r="X365" s="64"/>
      <c r="Y365" s="64"/>
      <c r="Z365" s="64"/>
    </row>
    <row r="366" spans="1:26" ht="12.75" customHeight="1">
      <c r="A366" s="169" t="s">
        <v>1215</v>
      </c>
      <c r="B366" s="169" t="s">
        <v>1216</v>
      </c>
      <c r="C366" s="170" t="s">
        <v>1236</v>
      </c>
      <c r="D366" s="171" t="s">
        <v>798</v>
      </c>
      <c r="E366" s="403">
        <v>403.79669999999999</v>
      </c>
      <c r="F366" s="172" t="s">
        <v>1218</v>
      </c>
      <c r="G366" s="64"/>
      <c r="H366" s="64"/>
      <c r="I366" s="64"/>
      <c r="J366" s="64"/>
      <c r="K366" s="64"/>
      <c r="L366" s="64"/>
      <c r="M366" s="64"/>
      <c r="N366" s="64"/>
      <c r="O366" s="64"/>
      <c r="P366" s="64"/>
      <c r="Q366" s="64"/>
      <c r="R366" s="64"/>
      <c r="S366" s="64"/>
      <c r="T366" s="64"/>
      <c r="U366" s="64"/>
      <c r="V366" s="64"/>
      <c r="W366" s="64"/>
      <c r="X366" s="64"/>
      <c r="Y366" s="64"/>
      <c r="Z366" s="64"/>
    </row>
    <row r="367" spans="1:26" ht="12.75" customHeight="1">
      <c r="A367" s="169" t="s">
        <v>1215</v>
      </c>
      <c r="B367" s="169" t="s">
        <v>1216</v>
      </c>
      <c r="C367" s="170" t="s">
        <v>1237</v>
      </c>
      <c r="D367" s="171" t="s">
        <v>798</v>
      </c>
      <c r="E367" s="403">
        <v>36</v>
      </c>
      <c r="F367" s="172" t="s">
        <v>1218</v>
      </c>
      <c r="G367" s="64"/>
      <c r="H367" s="64"/>
      <c r="I367" s="64"/>
      <c r="J367" s="64"/>
      <c r="K367" s="64"/>
      <c r="L367" s="64"/>
      <c r="M367" s="64"/>
      <c r="N367" s="64"/>
      <c r="O367" s="64"/>
      <c r="P367" s="64"/>
      <c r="Q367" s="64"/>
      <c r="R367" s="64"/>
      <c r="S367" s="64"/>
      <c r="T367" s="64"/>
      <c r="U367" s="64"/>
      <c r="V367" s="64"/>
      <c r="W367" s="64"/>
      <c r="X367" s="64"/>
      <c r="Y367" s="64"/>
      <c r="Z367" s="64"/>
    </row>
    <row r="368" spans="1:26" ht="12.75" customHeight="1">
      <c r="A368" s="169" t="s">
        <v>1215</v>
      </c>
      <c r="B368" s="169" t="s">
        <v>1216</v>
      </c>
      <c r="C368" s="170" t="s">
        <v>1238</v>
      </c>
      <c r="D368" s="171" t="s">
        <v>798</v>
      </c>
      <c r="E368" s="403">
        <v>154.875</v>
      </c>
      <c r="F368" s="172" t="s">
        <v>1218</v>
      </c>
      <c r="G368" s="64"/>
      <c r="H368" s="64"/>
      <c r="I368" s="64"/>
      <c r="J368" s="64"/>
      <c r="K368" s="64"/>
      <c r="L368" s="64"/>
      <c r="M368" s="64"/>
      <c r="N368" s="64"/>
      <c r="O368" s="64"/>
      <c r="P368" s="64"/>
      <c r="Q368" s="64"/>
      <c r="R368" s="64"/>
      <c r="S368" s="64"/>
      <c r="T368" s="64"/>
      <c r="U368" s="64"/>
      <c r="V368" s="64"/>
      <c r="W368" s="64"/>
      <c r="X368" s="64"/>
      <c r="Y368" s="64"/>
      <c r="Z368" s="64"/>
    </row>
    <row r="369" spans="1:26" ht="12.75" customHeight="1">
      <c r="A369" s="169" t="s">
        <v>1215</v>
      </c>
      <c r="B369" s="169" t="s">
        <v>1216</v>
      </c>
      <c r="C369" s="169" t="s">
        <v>1239</v>
      </c>
      <c r="D369" s="171" t="s">
        <v>772</v>
      </c>
      <c r="E369" s="404">
        <v>121.54</v>
      </c>
      <c r="F369" s="173" t="s">
        <v>1218</v>
      </c>
      <c r="G369" s="64"/>
      <c r="H369" s="64"/>
      <c r="I369" s="64"/>
      <c r="J369" s="64"/>
      <c r="K369" s="64"/>
      <c r="L369" s="64"/>
      <c r="M369" s="64"/>
      <c r="N369" s="64"/>
      <c r="O369" s="64"/>
      <c r="P369" s="64"/>
      <c r="Q369" s="64"/>
      <c r="R369" s="64"/>
      <c r="S369" s="64"/>
      <c r="T369" s="64"/>
      <c r="U369" s="64"/>
      <c r="V369" s="64"/>
      <c r="W369" s="64"/>
      <c r="X369" s="64"/>
      <c r="Y369" s="64"/>
      <c r="Z369" s="64"/>
    </row>
    <row r="370" spans="1:26" ht="18" customHeight="1">
      <c r="A370" s="169" t="s">
        <v>1215</v>
      </c>
      <c r="B370" s="169" t="s">
        <v>1216</v>
      </c>
      <c r="C370" s="170" t="s">
        <v>1240</v>
      </c>
      <c r="D370" s="171" t="s">
        <v>772</v>
      </c>
      <c r="E370" s="403">
        <v>510.04250000000002</v>
      </c>
      <c r="F370" s="172" t="s">
        <v>1218</v>
      </c>
      <c r="G370" s="64"/>
      <c r="H370" s="64"/>
      <c r="I370" s="64"/>
      <c r="J370" s="64"/>
      <c r="K370" s="64"/>
      <c r="L370" s="64"/>
      <c r="M370" s="64"/>
      <c r="N370" s="64"/>
      <c r="O370" s="64"/>
      <c r="P370" s="64"/>
      <c r="Q370" s="64"/>
      <c r="R370" s="64"/>
      <c r="S370" s="64"/>
      <c r="T370" s="64"/>
      <c r="U370" s="64"/>
      <c r="V370" s="64"/>
      <c r="W370" s="64"/>
      <c r="X370" s="64"/>
      <c r="Y370" s="64"/>
      <c r="Z370" s="64"/>
    </row>
    <row r="371" spans="1:26" ht="12.75" customHeight="1">
      <c r="A371" s="169" t="s">
        <v>1215</v>
      </c>
      <c r="B371" s="169" t="s">
        <v>1216</v>
      </c>
      <c r="C371" s="170" t="s">
        <v>1241</v>
      </c>
      <c r="D371" s="171" t="s">
        <v>772</v>
      </c>
      <c r="E371" s="403">
        <v>510.04250000000002</v>
      </c>
      <c r="F371" s="172" t="s">
        <v>1218</v>
      </c>
      <c r="G371" s="64"/>
      <c r="H371" s="64"/>
      <c r="I371" s="64"/>
      <c r="J371" s="64"/>
      <c r="K371" s="64"/>
      <c r="L371" s="64"/>
      <c r="M371" s="64"/>
      <c r="N371" s="64"/>
      <c r="O371" s="64"/>
      <c r="P371" s="64"/>
      <c r="Q371" s="64"/>
      <c r="R371" s="64"/>
      <c r="S371" s="64"/>
      <c r="T371" s="64"/>
      <c r="U371" s="64"/>
      <c r="V371" s="64"/>
      <c r="W371" s="64"/>
      <c r="X371" s="64"/>
      <c r="Y371" s="64"/>
      <c r="Z371" s="64"/>
    </row>
    <row r="372" spans="1:26" ht="12.75" customHeight="1">
      <c r="A372" s="169" t="s">
        <v>1215</v>
      </c>
      <c r="B372" s="169" t="s">
        <v>1216</v>
      </c>
      <c r="C372" s="170" t="s">
        <v>1242</v>
      </c>
      <c r="D372" s="171" t="s">
        <v>772</v>
      </c>
      <c r="E372" s="403">
        <v>445.214</v>
      </c>
      <c r="F372" s="172" t="s">
        <v>1218</v>
      </c>
      <c r="G372" s="64"/>
      <c r="H372" s="64"/>
      <c r="I372" s="64"/>
      <c r="J372" s="64"/>
      <c r="K372" s="64"/>
      <c r="L372" s="64"/>
      <c r="M372" s="64"/>
      <c r="N372" s="64"/>
      <c r="O372" s="64"/>
      <c r="P372" s="64"/>
      <c r="Q372" s="64"/>
      <c r="R372" s="64"/>
      <c r="S372" s="64"/>
      <c r="T372" s="64"/>
      <c r="U372" s="64"/>
      <c r="V372" s="64"/>
      <c r="W372" s="64"/>
      <c r="X372" s="64"/>
      <c r="Y372" s="64"/>
      <c r="Z372" s="64"/>
    </row>
    <row r="373" spans="1:26" ht="12.75" customHeight="1">
      <c r="A373" s="169" t="s">
        <v>1215</v>
      </c>
      <c r="B373" s="169" t="s">
        <v>1216</v>
      </c>
      <c r="C373" s="170" t="s">
        <v>1243</v>
      </c>
      <c r="D373" s="171" t="s">
        <v>772</v>
      </c>
      <c r="E373" s="403">
        <v>445.21409999999997</v>
      </c>
      <c r="F373" s="172" t="s">
        <v>1218</v>
      </c>
      <c r="G373" s="64"/>
      <c r="H373" s="64"/>
      <c r="I373" s="64"/>
      <c r="J373" s="64"/>
      <c r="K373" s="64"/>
      <c r="L373" s="64"/>
      <c r="M373" s="64"/>
      <c r="N373" s="64"/>
      <c r="O373" s="64"/>
      <c r="P373" s="64"/>
      <c r="Q373" s="64"/>
      <c r="R373" s="64"/>
      <c r="S373" s="64"/>
      <c r="T373" s="64"/>
      <c r="U373" s="64"/>
      <c r="V373" s="64"/>
      <c r="W373" s="64"/>
      <c r="X373" s="64"/>
      <c r="Y373" s="64"/>
      <c r="Z373" s="64"/>
    </row>
    <row r="374" spans="1:26" ht="21.75" customHeight="1">
      <c r="A374" s="169" t="s">
        <v>1215</v>
      </c>
      <c r="B374" s="169" t="s">
        <v>1216</v>
      </c>
      <c r="C374" s="170" t="s">
        <v>1243</v>
      </c>
      <c r="D374" s="171" t="s">
        <v>772</v>
      </c>
      <c r="E374" s="403">
        <v>437.91</v>
      </c>
      <c r="F374" s="172" t="s">
        <v>1218</v>
      </c>
      <c r="G374" s="64"/>
      <c r="H374" s="64"/>
      <c r="I374" s="64"/>
      <c r="J374" s="64"/>
      <c r="K374" s="64"/>
      <c r="L374" s="64"/>
      <c r="M374" s="64"/>
      <c r="N374" s="64"/>
      <c r="O374" s="64"/>
      <c r="P374" s="64"/>
      <c r="Q374" s="64"/>
      <c r="R374" s="64"/>
      <c r="S374" s="64"/>
      <c r="T374" s="64"/>
      <c r="U374" s="64"/>
      <c r="V374" s="64"/>
      <c r="W374" s="64"/>
      <c r="X374" s="64"/>
      <c r="Y374" s="64"/>
      <c r="Z374" s="64"/>
    </row>
    <row r="375" spans="1:26" ht="12.75" customHeight="1">
      <c r="A375" s="169" t="s">
        <v>1215</v>
      </c>
      <c r="B375" s="169" t="s">
        <v>1216</v>
      </c>
      <c r="C375" s="170" t="s">
        <v>1244</v>
      </c>
      <c r="D375" s="171" t="s">
        <v>772</v>
      </c>
      <c r="E375" s="403">
        <v>440.16329999999999</v>
      </c>
      <c r="F375" s="172" t="s">
        <v>1218</v>
      </c>
      <c r="G375" s="64"/>
      <c r="H375" s="64"/>
      <c r="I375" s="64"/>
      <c r="J375" s="64"/>
      <c r="K375" s="64"/>
      <c r="L375" s="64"/>
      <c r="M375" s="64"/>
      <c r="N375" s="64"/>
      <c r="O375" s="64"/>
      <c r="P375" s="64"/>
      <c r="Q375" s="64"/>
      <c r="R375" s="64"/>
      <c r="S375" s="64"/>
      <c r="T375" s="64"/>
      <c r="U375" s="64"/>
      <c r="V375" s="64"/>
      <c r="W375" s="64"/>
      <c r="X375" s="64"/>
      <c r="Y375" s="64"/>
      <c r="Z375" s="64"/>
    </row>
    <row r="376" spans="1:26" ht="12.75" customHeight="1">
      <c r="A376" s="169" t="s">
        <v>1215</v>
      </c>
      <c r="B376" s="169" t="s">
        <v>1216</v>
      </c>
      <c r="C376" s="170" t="s">
        <v>1245</v>
      </c>
      <c r="D376" s="171" t="s">
        <v>772</v>
      </c>
      <c r="E376" s="403">
        <v>439.49</v>
      </c>
      <c r="F376" s="172" t="s">
        <v>1218</v>
      </c>
      <c r="G376" s="64"/>
      <c r="H376" s="64"/>
      <c r="I376" s="64"/>
      <c r="J376" s="64"/>
      <c r="K376" s="64"/>
      <c r="L376" s="64"/>
      <c r="M376" s="64"/>
      <c r="N376" s="64"/>
      <c r="O376" s="64"/>
      <c r="P376" s="64"/>
      <c r="Q376" s="64"/>
      <c r="R376" s="64"/>
      <c r="S376" s="64"/>
      <c r="T376" s="64"/>
      <c r="U376" s="64"/>
      <c r="V376" s="64"/>
      <c r="W376" s="64"/>
      <c r="X376" s="64"/>
      <c r="Y376" s="64"/>
      <c r="Z376" s="64"/>
    </row>
    <row r="377" spans="1:26" ht="12.75" customHeight="1">
      <c r="A377" s="169" t="s">
        <v>1215</v>
      </c>
      <c r="B377" s="169" t="s">
        <v>1216</v>
      </c>
      <c r="C377" s="170" t="s">
        <v>1246</v>
      </c>
      <c r="D377" s="171" t="s">
        <v>772</v>
      </c>
      <c r="E377" s="403">
        <v>442.005</v>
      </c>
      <c r="F377" s="172" t="s">
        <v>1218</v>
      </c>
      <c r="G377" s="64"/>
      <c r="H377" s="64"/>
      <c r="I377" s="64"/>
      <c r="J377" s="64"/>
      <c r="K377" s="64"/>
      <c r="L377" s="64"/>
      <c r="M377" s="64"/>
      <c r="N377" s="64"/>
      <c r="O377" s="64"/>
      <c r="P377" s="64"/>
      <c r="Q377" s="64"/>
      <c r="R377" s="64"/>
      <c r="S377" s="64"/>
      <c r="T377" s="64"/>
      <c r="U377" s="64"/>
      <c r="V377" s="64"/>
      <c r="W377" s="64"/>
      <c r="X377" s="64"/>
      <c r="Y377" s="64"/>
      <c r="Z377" s="64"/>
    </row>
    <row r="378" spans="1:26" ht="12.75" customHeight="1">
      <c r="A378" s="169" t="s">
        <v>1215</v>
      </c>
      <c r="B378" s="169" t="s">
        <v>1216</v>
      </c>
      <c r="C378" s="170" t="s">
        <v>1247</v>
      </c>
      <c r="D378" s="171" t="s">
        <v>772</v>
      </c>
      <c r="E378" s="403">
        <v>439.49</v>
      </c>
      <c r="F378" s="172" t="s">
        <v>1218</v>
      </c>
      <c r="G378" s="64"/>
      <c r="H378" s="64"/>
      <c r="I378" s="64"/>
      <c r="J378" s="64"/>
      <c r="K378" s="64"/>
      <c r="L378" s="64"/>
      <c r="M378" s="64"/>
      <c r="N378" s="64"/>
      <c r="O378" s="64"/>
      <c r="P378" s="64"/>
      <c r="Q378" s="64"/>
      <c r="R378" s="64"/>
      <c r="S378" s="64"/>
      <c r="T378" s="64"/>
      <c r="U378" s="64"/>
      <c r="V378" s="64"/>
      <c r="W378" s="64"/>
      <c r="X378" s="64"/>
      <c r="Y378" s="64"/>
      <c r="Z378" s="64"/>
    </row>
    <row r="379" spans="1:26" ht="12.75" customHeight="1">
      <c r="A379" s="169" t="s">
        <v>1215</v>
      </c>
      <c r="B379" s="169" t="s">
        <v>1216</v>
      </c>
      <c r="C379" s="170" t="s">
        <v>1248</v>
      </c>
      <c r="D379" s="171" t="s">
        <v>772</v>
      </c>
      <c r="E379" s="403">
        <v>835.00300000000004</v>
      </c>
      <c r="F379" s="172" t="s">
        <v>1218</v>
      </c>
      <c r="G379" s="64"/>
      <c r="H379" s="64"/>
      <c r="I379" s="64"/>
      <c r="J379" s="64"/>
      <c r="K379" s="64"/>
      <c r="L379" s="64"/>
      <c r="M379" s="64"/>
      <c r="N379" s="64"/>
      <c r="O379" s="64"/>
      <c r="P379" s="64"/>
      <c r="Q379" s="64"/>
      <c r="R379" s="64"/>
      <c r="S379" s="64"/>
      <c r="T379" s="64"/>
      <c r="U379" s="64"/>
      <c r="V379" s="64"/>
      <c r="W379" s="64"/>
      <c r="X379" s="64"/>
      <c r="Y379" s="64"/>
      <c r="Z379" s="64"/>
    </row>
    <row r="380" spans="1:26" ht="12.75" customHeight="1">
      <c r="A380" s="169" t="s">
        <v>1215</v>
      </c>
      <c r="B380" s="169" t="s">
        <v>1216</v>
      </c>
      <c r="C380" s="170" t="s">
        <v>1249</v>
      </c>
      <c r="D380" s="171" t="s">
        <v>772</v>
      </c>
      <c r="E380" s="403">
        <v>1110</v>
      </c>
      <c r="F380" s="172" t="s">
        <v>1218</v>
      </c>
      <c r="G380" s="64"/>
      <c r="H380" s="64"/>
      <c r="I380" s="64"/>
      <c r="J380" s="64"/>
      <c r="K380" s="64"/>
      <c r="L380" s="64"/>
      <c r="M380" s="64"/>
      <c r="N380" s="64"/>
      <c r="O380" s="64"/>
      <c r="P380" s="64"/>
      <c r="Q380" s="64"/>
      <c r="R380" s="64"/>
      <c r="S380" s="64"/>
      <c r="T380" s="64"/>
      <c r="U380" s="64"/>
      <c r="V380" s="64"/>
      <c r="W380" s="64"/>
      <c r="X380" s="64"/>
      <c r="Y380" s="64"/>
      <c r="Z380" s="64"/>
    </row>
    <row r="381" spans="1:26" ht="12.75" customHeight="1">
      <c r="A381" s="169" t="s">
        <v>1215</v>
      </c>
      <c r="B381" s="169" t="s">
        <v>1216</v>
      </c>
      <c r="C381" s="170" t="s">
        <v>1250</v>
      </c>
      <c r="D381" s="171" t="s">
        <v>772</v>
      </c>
      <c r="E381" s="403">
        <v>932.61249999999995</v>
      </c>
      <c r="F381" s="172" t="s">
        <v>1218</v>
      </c>
      <c r="G381" s="64"/>
      <c r="H381" s="64"/>
      <c r="I381" s="64"/>
      <c r="J381" s="64"/>
      <c r="K381" s="64"/>
      <c r="L381" s="64"/>
      <c r="M381" s="64"/>
      <c r="N381" s="64"/>
      <c r="O381" s="64"/>
      <c r="P381" s="64"/>
      <c r="Q381" s="64"/>
      <c r="R381" s="64"/>
      <c r="S381" s="64"/>
      <c r="T381" s="64"/>
      <c r="U381" s="64"/>
      <c r="V381" s="64"/>
      <c r="W381" s="64"/>
      <c r="X381" s="64"/>
      <c r="Y381" s="64"/>
      <c r="Z381" s="64"/>
    </row>
    <row r="382" spans="1:26" ht="12.75" customHeight="1">
      <c r="A382" s="169" t="s">
        <v>1215</v>
      </c>
      <c r="B382" s="169" t="s">
        <v>1216</v>
      </c>
      <c r="C382" s="170" t="s">
        <v>1251</v>
      </c>
      <c r="D382" s="171" t="s">
        <v>772</v>
      </c>
      <c r="E382" s="403">
        <v>932.39</v>
      </c>
      <c r="F382" s="172" t="s">
        <v>1218</v>
      </c>
      <c r="G382" s="64"/>
      <c r="H382" s="64"/>
      <c r="I382" s="64"/>
      <c r="J382" s="64"/>
      <c r="K382" s="64"/>
      <c r="L382" s="64"/>
      <c r="M382" s="64"/>
      <c r="N382" s="64"/>
      <c r="O382" s="64"/>
      <c r="P382" s="64"/>
      <c r="Q382" s="64"/>
      <c r="R382" s="64"/>
      <c r="S382" s="64"/>
      <c r="T382" s="64"/>
      <c r="U382" s="64"/>
      <c r="V382" s="64"/>
      <c r="W382" s="64"/>
      <c r="X382" s="64"/>
      <c r="Y382" s="64"/>
      <c r="Z382" s="64"/>
    </row>
    <row r="383" spans="1:26" ht="12.75" customHeight="1">
      <c r="A383" s="169" t="s">
        <v>1215</v>
      </c>
      <c r="B383" s="169" t="s">
        <v>1216</v>
      </c>
      <c r="C383" s="170" t="s">
        <v>1252</v>
      </c>
      <c r="D383" s="171" t="s">
        <v>772</v>
      </c>
      <c r="E383" s="403">
        <v>932.39</v>
      </c>
      <c r="F383" s="172" t="s">
        <v>1218</v>
      </c>
      <c r="G383" s="64"/>
      <c r="H383" s="64"/>
      <c r="I383" s="64"/>
      <c r="J383" s="64"/>
      <c r="K383" s="64"/>
      <c r="L383" s="64"/>
      <c r="M383" s="64"/>
      <c r="N383" s="64"/>
      <c r="O383" s="64"/>
      <c r="P383" s="64"/>
      <c r="Q383" s="64"/>
      <c r="R383" s="64"/>
      <c r="S383" s="64"/>
      <c r="T383" s="64"/>
      <c r="U383" s="64"/>
      <c r="V383" s="64"/>
      <c r="W383" s="64"/>
      <c r="X383" s="64"/>
      <c r="Y383" s="64"/>
      <c r="Z383" s="64"/>
    </row>
    <row r="384" spans="1:26" ht="12.75" customHeight="1">
      <c r="A384" s="169" t="s">
        <v>1215</v>
      </c>
      <c r="B384" s="169" t="s">
        <v>1216</v>
      </c>
      <c r="C384" s="170" t="s">
        <v>1253</v>
      </c>
      <c r="D384" s="171" t="s">
        <v>772</v>
      </c>
      <c r="E384" s="403">
        <v>1015</v>
      </c>
      <c r="F384" s="172" t="s">
        <v>1218</v>
      </c>
      <c r="G384" s="64"/>
      <c r="H384" s="64"/>
      <c r="I384" s="64"/>
      <c r="J384" s="64"/>
      <c r="K384" s="64"/>
      <c r="L384" s="64"/>
      <c r="M384" s="64"/>
      <c r="N384" s="64"/>
      <c r="O384" s="64"/>
      <c r="P384" s="64"/>
      <c r="Q384" s="64"/>
      <c r="R384" s="64"/>
      <c r="S384" s="64"/>
      <c r="T384" s="64"/>
      <c r="U384" s="64"/>
      <c r="V384" s="64"/>
      <c r="W384" s="64"/>
      <c r="X384" s="64"/>
      <c r="Y384" s="64"/>
      <c r="Z384" s="64"/>
    </row>
    <row r="385" spans="1:26" ht="12.75" customHeight="1">
      <c r="A385" s="169" t="s">
        <v>1215</v>
      </c>
      <c r="B385" s="169" t="s">
        <v>1216</v>
      </c>
      <c r="C385" s="170" t="s">
        <v>1254</v>
      </c>
      <c r="D385" s="171" t="s">
        <v>772</v>
      </c>
      <c r="E385" s="403">
        <v>927.75</v>
      </c>
      <c r="F385" s="172" t="s">
        <v>1218</v>
      </c>
      <c r="G385" s="64"/>
      <c r="H385" s="64"/>
      <c r="I385" s="64"/>
      <c r="J385" s="64"/>
      <c r="K385" s="64"/>
      <c r="L385" s="64"/>
      <c r="M385" s="64"/>
      <c r="N385" s="64"/>
      <c r="O385" s="64"/>
      <c r="P385" s="64"/>
      <c r="Q385" s="64"/>
      <c r="R385" s="64"/>
      <c r="S385" s="64"/>
      <c r="T385" s="64"/>
      <c r="U385" s="64"/>
      <c r="V385" s="64"/>
      <c r="W385" s="64"/>
      <c r="X385" s="64"/>
      <c r="Y385" s="64"/>
      <c r="Z385" s="64"/>
    </row>
    <row r="386" spans="1:26" ht="12.75" customHeight="1">
      <c r="A386" s="169" t="s">
        <v>1215</v>
      </c>
      <c r="B386" s="169" t="s">
        <v>1216</v>
      </c>
      <c r="C386" s="170" t="s">
        <v>1255</v>
      </c>
      <c r="D386" s="171" t="s">
        <v>772</v>
      </c>
      <c r="E386" s="403">
        <v>922.77329999999995</v>
      </c>
      <c r="F386" s="172" t="s">
        <v>1218</v>
      </c>
      <c r="G386" s="64"/>
      <c r="H386" s="64"/>
      <c r="I386" s="64"/>
      <c r="J386" s="64"/>
      <c r="K386" s="64"/>
      <c r="L386" s="64"/>
      <c r="M386" s="64"/>
      <c r="N386" s="64"/>
      <c r="O386" s="64"/>
      <c r="P386" s="64"/>
      <c r="Q386" s="64"/>
      <c r="R386" s="64"/>
      <c r="S386" s="64"/>
      <c r="T386" s="64"/>
      <c r="U386" s="64"/>
      <c r="V386" s="64"/>
      <c r="W386" s="64"/>
      <c r="X386" s="64"/>
      <c r="Y386" s="64"/>
      <c r="Z386" s="64"/>
    </row>
    <row r="387" spans="1:26" ht="12.75" customHeight="1">
      <c r="A387" s="169" t="s">
        <v>1215</v>
      </c>
      <c r="B387" s="169" t="s">
        <v>1216</v>
      </c>
      <c r="C387" s="170" t="s">
        <v>1256</v>
      </c>
      <c r="D387" s="171" t="s">
        <v>772</v>
      </c>
      <c r="E387" s="403">
        <v>929.53330000000005</v>
      </c>
      <c r="F387" s="172" t="s">
        <v>1218</v>
      </c>
      <c r="G387" s="64"/>
      <c r="H387" s="64"/>
      <c r="I387" s="64"/>
      <c r="J387" s="64"/>
      <c r="K387" s="64"/>
      <c r="L387" s="64"/>
      <c r="M387" s="64"/>
      <c r="N387" s="64"/>
      <c r="O387" s="64"/>
      <c r="P387" s="64"/>
      <c r="Q387" s="64"/>
      <c r="R387" s="64"/>
      <c r="S387" s="64"/>
      <c r="T387" s="64"/>
      <c r="U387" s="64"/>
      <c r="V387" s="64"/>
      <c r="W387" s="64"/>
      <c r="X387" s="64"/>
      <c r="Y387" s="64"/>
      <c r="Z387" s="64"/>
    </row>
    <row r="388" spans="1:26" ht="12.75" customHeight="1">
      <c r="A388" s="169" t="s">
        <v>1215</v>
      </c>
      <c r="B388" s="169" t="s">
        <v>1216</v>
      </c>
      <c r="C388" s="170" t="s">
        <v>1257</v>
      </c>
      <c r="D388" s="171" t="s">
        <v>772</v>
      </c>
      <c r="E388" s="403">
        <v>885</v>
      </c>
      <c r="F388" s="172" t="s">
        <v>1218</v>
      </c>
      <c r="G388" s="64"/>
      <c r="H388" s="64"/>
      <c r="I388" s="64"/>
      <c r="J388" s="64"/>
      <c r="K388" s="64"/>
      <c r="L388" s="64"/>
      <c r="M388" s="64"/>
      <c r="N388" s="64"/>
      <c r="O388" s="64"/>
      <c r="P388" s="64"/>
      <c r="Q388" s="64"/>
      <c r="R388" s="64"/>
      <c r="S388" s="64"/>
      <c r="T388" s="64"/>
      <c r="U388" s="64"/>
      <c r="V388" s="64"/>
      <c r="W388" s="64"/>
      <c r="X388" s="64"/>
      <c r="Y388" s="64"/>
      <c r="Z388" s="64"/>
    </row>
    <row r="389" spans="1:26" ht="12.75" customHeight="1">
      <c r="A389" s="169" t="s">
        <v>1215</v>
      </c>
      <c r="B389" s="169" t="s">
        <v>1216</v>
      </c>
      <c r="C389" s="170" t="s">
        <v>1258</v>
      </c>
      <c r="D389" s="171" t="s">
        <v>772</v>
      </c>
      <c r="E389" s="403">
        <v>1017.5025000000001</v>
      </c>
      <c r="F389" s="172" t="s">
        <v>1218</v>
      </c>
      <c r="G389" s="64"/>
      <c r="H389" s="64"/>
      <c r="I389" s="64"/>
      <c r="J389" s="64"/>
      <c r="K389" s="64"/>
      <c r="L389" s="64"/>
      <c r="M389" s="64"/>
      <c r="N389" s="64"/>
      <c r="O389" s="64"/>
      <c r="P389" s="64"/>
      <c r="Q389" s="64"/>
      <c r="R389" s="64"/>
      <c r="S389" s="64"/>
      <c r="T389" s="64"/>
      <c r="U389" s="64"/>
      <c r="V389" s="64"/>
      <c r="W389" s="64"/>
      <c r="X389" s="64"/>
      <c r="Y389" s="64"/>
      <c r="Z389" s="64"/>
    </row>
    <row r="390" spans="1:26" ht="12.75" customHeight="1">
      <c r="A390" s="169" t="s">
        <v>1215</v>
      </c>
      <c r="B390" s="169" t="s">
        <v>1216</v>
      </c>
      <c r="C390" s="170" t="s">
        <v>1259</v>
      </c>
      <c r="D390" s="171" t="s">
        <v>772</v>
      </c>
      <c r="E390" s="403">
        <v>2700.0052000000001</v>
      </c>
      <c r="F390" s="172" t="s">
        <v>1218</v>
      </c>
      <c r="G390" s="64"/>
      <c r="H390" s="64"/>
      <c r="I390" s="64"/>
      <c r="J390" s="64"/>
      <c r="K390" s="64"/>
      <c r="L390" s="64"/>
      <c r="M390" s="64"/>
      <c r="N390" s="64"/>
      <c r="O390" s="64"/>
      <c r="P390" s="64"/>
      <c r="Q390" s="64"/>
      <c r="R390" s="64"/>
      <c r="S390" s="64"/>
      <c r="T390" s="64"/>
      <c r="U390" s="64"/>
      <c r="V390" s="64"/>
      <c r="W390" s="64"/>
      <c r="X390" s="64"/>
      <c r="Y390" s="64"/>
      <c r="Z390" s="64"/>
    </row>
    <row r="391" spans="1:26" ht="12.75" customHeight="1">
      <c r="A391" s="169" t="s">
        <v>1215</v>
      </c>
      <c r="B391" s="169" t="s">
        <v>1216</v>
      </c>
      <c r="C391" s="170" t="s">
        <v>1260</v>
      </c>
      <c r="D391" s="171" t="s">
        <v>772</v>
      </c>
      <c r="E391" s="403">
        <v>2799.9985000000001</v>
      </c>
      <c r="F391" s="172" t="s">
        <v>1218</v>
      </c>
      <c r="G391" s="64"/>
      <c r="H391" s="64"/>
      <c r="I391" s="64"/>
      <c r="J391" s="64"/>
      <c r="K391" s="64"/>
      <c r="L391" s="64"/>
      <c r="M391" s="64"/>
      <c r="N391" s="64"/>
      <c r="O391" s="64"/>
      <c r="P391" s="64"/>
      <c r="Q391" s="64"/>
      <c r="R391" s="64"/>
      <c r="S391" s="64"/>
      <c r="T391" s="64"/>
      <c r="U391" s="64"/>
      <c r="V391" s="64"/>
      <c r="W391" s="64"/>
      <c r="X391" s="64"/>
      <c r="Y391" s="64"/>
      <c r="Z391" s="64"/>
    </row>
    <row r="392" spans="1:26" ht="12.75" customHeight="1">
      <c r="A392" s="169" t="s">
        <v>1215</v>
      </c>
      <c r="B392" s="169" t="s">
        <v>1216</v>
      </c>
      <c r="C392" s="170" t="s">
        <v>1261</v>
      </c>
      <c r="D392" s="171" t="s">
        <v>772</v>
      </c>
      <c r="E392" s="403">
        <v>2149.9960000000001</v>
      </c>
      <c r="F392" s="172" t="s">
        <v>1218</v>
      </c>
      <c r="G392" s="64"/>
      <c r="H392" s="64"/>
      <c r="I392" s="64"/>
      <c r="J392" s="64"/>
      <c r="K392" s="64"/>
      <c r="L392" s="64"/>
      <c r="M392" s="64"/>
      <c r="N392" s="64"/>
      <c r="O392" s="64"/>
      <c r="P392" s="64"/>
      <c r="Q392" s="64"/>
      <c r="R392" s="64"/>
      <c r="S392" s="64"/>
      <c r="T392" s="64"/>
      <c r="U392" s="64"/>
      <c r="V392" s="64"/>
      <c r="W392" s="64"/>
      <c r="X392" s="64"/>
      <c r="Y392" s="64"/>
      <c r="Z392" s="64"/>
    </row>
    <row r="393" spans="1:26" ht="12.75" customHeight="1">
      <c r="A393" s="169" t="s">
        <v>1215</v>
      </c>
      <c r="B393" s="169" t="s">
        <v>1216</v>
      </c>
      <c r="C393" s="170" t="s">
        <v>1262</v>
      </c>
      <c r="D393" s="171" t="s">
        <v>772</v>
      </c>
      <c r="E393" s="403">
        <v>3650</v>
      </c>
      <c r="F393" s="172" t="s">
        <v>1218</v>
      </c>
      <c r="G393" s="64"/>
      <c r="H393" s="64"/>
      <c r="I393" s="64"/>
      <c r="J393" s="64"/>
      <c r="K393" s="64"/>
      <c r="L393" s="64"/>
      <c r="M393" s="64"/>
      <c r="N393" s="64"/>
      <c r="O393" s="64"/>
      <c r="P393" s="64"/>
      <c r="Q393" s="64"/>
      <c r="R393" s="64"/>
      <c r="S393" s="64"/>
      <c r="T393" s="64"/>
      <c r="U393" s="64"/>
      <c r="V393" s="64"/>
      <c r="W393" s="64"/>
      <c r="X393" s="64"/>
      <c r="Y393" s="64"/>
      <c r="Z393" s="64"/>
    </row>
    <row r="394" spans="1:26" ht="13.5" customHeight="1">
      <c r="A394" s="169" t="s">
        <v>1215</v>
      </c>
      <c r="B394" s="169" t="s">
        <v>1216</v>
      </c>
      <c r="C394" s="170" t="s">
        <v>1263</v>
      </c>
      <c r="D394" s="171" t="s">
        <v>772</v>
      </c>
      <c r="E394" s="403">
        <v>30.68</v>
      </c>
      <c r="F394" s="172" t="s">
        <v>1218</v>
      </c>
      <c r="G394" s="64"/>
      <c r="H394" s="64"/>
      <c r="I394" s="64"/>
      <c r="J394" s="64"/>
      <c r="K394" s="64"/>
      <c r="L394" s="64"/>
      <c r="M394" s="64"/>
      <c r="N394" s="64"/>
      <c r="O394" s="64"/>
      <c r="P394" s="64"/>
      <c r="Q394" s="64"/>
      <c r="R394" s="64"/>
      <c r="S394" s="64"/>
      <c r="T394" s="64"/>
      <c r="U394" s="64"/>
      <c r="V394" s="64"/>
      <c r="W394" s="64"/>
      <c r="X394" s="64"/>
      <c r="Y394" s="64"/>
      <c r="Z394" s="64"/>
    </row>
    <row r="395" spans="1:26" ht="12.75" customHeight="1">
      <c r="A395" s="169" t="s">
        <v>1215</v>
      </c>
      <c r="B395" s="169" t="s">
        <v>1216</v>
      </c>
      <c r="C395" s="170" t="s">
        <v>1264</v>
      </c>
      <c r="D395" s="171" t="s">
        <v>772</v>
      </c>
      <c r="E395" s="403">
        <v>5039.8509999999997</v>
      </c>
      <c r="F395" s="172" t="s">
        <v>1218</v>
      </c>
      <c r="G395" s="64"/>
      <c r="H395" s="64"/>
      <c r="I395" s="64"/>
      <c r="J395" s="64"/>
      <c r="K395" s="64"/>
      <c r="L395" s="64"/>
      <c r="M395" s="64"/>
      <c r="N395" s="64"/>
      <c r="O395" s="64"/>
      <c r="P395" s="64"/>
      <c r="Q395" s="64"/>
      <c r="R395" s="64"/>
      <c r="S395" s="64"/>
      <c r="T395" s="64"/>
      <c r="U395" s="64"/>
      <c r="V395" s="64"/>
      <c r="W395" s="64"/>
      <c r="X395" s="64"/>
      <c r="Y395" s="64"/>
      <c r="Z395" s="64"/>
    </row>
    <row r="396" spans="1:26" ht="12.75" customHeight="1">
      <c r="A396" s="169" t="s">
        <v>1215</v>
      </c>
      <c r="B396" s="169" t="s">
        <v>1216</v>
      </c>
      <c r="C396" s="170" t="s">
        <v>1265</v>
      </c>
      <c r="D396" s="171" t="s">
        <v>772</v>
      </c>
      <c r="E396" s="403">
        <v>2700.0050000000001</v>
      </c>
      <c r="F396" s="172" t="s">
        <v>1218</v>
      </c>
      <c r="G396" s="64"/>
      <c r="H396" s="64"/>
      <c r="I396" s="64"/>
      <c r="J396" s="64"/>
      <c r="K396" s="64"/>
      <c r="L396" s="64"/>
      <c r="M396" s="64"/>
      <c r="N396" s="64"/>
      <c r="O396" s="64"/>
      <c r="P396" s="64"/>
      <c r="Q396" s="64"/>
      <c r="R396" s="64"/>
      <c r="S396" s="64"/>
      <c r="T396" s="64"/>
      <c r="U396" s="64"/>
      <c r="V396" s="64"/>
      <c r="W396" s="64"/>
      <c r="X396" s="64"/>
      <c r="Y396" s="64"/>
      <c r="Z396" s="64"/>
    </row>
    <row r="397" spans="1:26" ht="12.75" customHeight="1">
      <c r="A397" s="169" t="s">
        <v>1215</v>
      </c>
      <c r="B397" s="169" t="s">
        <v>1216</v>
      </c>
      <c r="C397" s="170" t="s">
        <v>1266</v>
      </c>
      <c r="D397" s="171" t="s">
        <v>772</v>
      </c>
      <c r="E397" s="403">
        <v>9.9946000000000002</v>
      </c>
      <c r="F397" s="172" t="s">
        <v>1218</v>
      </c>
      <c r="G397" s="64"/>
      <c r="H397" s="64"/>
      <c r="I397" s="64"/>
      <c r="J397" s="64"/>
      <c r="K397" s="64"/>
      <c r="L397" s="64"/>
      <c r="M397" s="64"/>
      <c r="N397" s="64"/>
      <c r="O397" s="64"/>
      <c r="P397" s="64"/>
      <c r="Q397" s="64"/>
      <c r="R397" s="64"/>
      <c r="S397" s="64"/>
      <c r="T397" s="64"/>
      <c r="U397" s="64"/>
      <c r="V397" s="64"/>
      <c r="W397" s="64"/>
      <c r="X397" s="64"/>
      <c r="Y397" s="64"/>
      <c r="Z397" s="64"/>
    </row>
    <row r="398" spans="1:26" ht="24.75" customHeight="1">
      <c r="A398" s="169" t="s">
        <v>1215</v>
      </c>
      <c r="B398" s="169" t="s">
        <v>1216</v>
      </c>
      <c r="C398" s="170" t="s">
        <v>1267</v>
      </c>
      <c r="D398" s="171" t="s">
        <v>772</v>
      </c>
      <c r="E398" s="403">
        <v>35.4</v>
      </c>
      <c r="F398" s="172" t="s">
        <v>1218</v>
      </c>
      <c r="G398" s="64"/>
      <c r="H398" s="64"/>
      <c r="I398" s="64"/>
      <c r="J398" s="64"/>
      <c r="K398" s="64"/>
      <c r="L398" s="64"/>
      <c r="M398" s="64"/>
      <c r="N398" s="64"/>
      <c r="O398" s="64"/>
      <c r="P398" s="64"/>
      <c r="Q398" s="64"/>
      <c r="R398" s="64"/>
      <c r="S398" s="64"/>
      <c r="T398" s="64"/>
      <c r="U398" s="64"/>
      <c r="V398" s="64"/>
      <c r="W398" s="64"/>
      <c r="X398" s="64"/>
      <c r="Y398" s="64"/>
      <c r="Z398" s="64"/>
    </row>
    <row r="399" spans="1:26" ht="12.75" customHeight="1">
      <c r="A399" s="169" t="s">
        <v>1215</v>
      </c>
      <c r="B399" s="169" t="s">
        <v>1216</v>
      </c>
      <c r="C399" s="170" t="s">
        <v>1268</v>
      </c>
      <c r="D399" s="171" t="s">
        <v>772</v>
      </c>
      <c r="E399" s="403">
        <v>1184.72</v>
      </c>
      <c r="F399" s="172" t="s">
        <v>1218</v>
      </c>
      <c r="G399" s="64"/>
      <c r="H399" s="64"/>
      <c r="I399" s="64"/>
      <c r="J399" s="64"/>
      <c r="K399" s="64"/>
      <c r="L399" s="64"/>
      <c r="M399" s="64"/>
      <c r="N399" s="64"/>
      <c r="O399" s="64"/>
      <c r="P399" s="64"/>
      <c r="Q399" s="64"/>
      <c r="R399" s="64"/>
      <c r="S399" s="64"/>
      <c r="T399" s="64"/>
      <c r="U399" s="64"/>
      <c r="V399" s="64"/>
      <c r="W399" s="64"/>
      <c r="X399" s="64"/>
      <c r="Y399" s="64"/>
      <c r="Z399" s="64"/>
    </row>
    <row r="400" spans="1:26" ht="12.75" customHeight="1">
      <c r="A400" s="169" t="s">
        <v>1215</v>
      </c>
      <c r="B400" s="169" t="s">
        <v>1216</v>
      </c>
      <c r="C400" s="170" t="s">
        <v>1269</v>
      </c>
      <c r="D400" s="171" t="s">
        <v>772</v>
      </c>
      <c r="E400" s="403">
        <v>2265.6</v>
      </c>
      <c r="F400" s="172" t="s">
        <v>1218</v>
      </c>
      <c r="G400" s="64"/>
      <c r="H400" s="64"/>
      <c r="I400" s="64"/>
      <c r="J400" s="64"/>
      <c r="K400" s="64"/>
      <c r="L400" s="64"/>
      <c r="M400" s="64"/>
      <c r="N400" s="64"/>
      <c r="O400" s="64"/>
      <c r="P400" s="64"/>
      <c r="Q400" s="64"/>
      <c r="R400" s="64"/>
      <c r="S400" s="64"/>
      <c r="T400" s="64"/>
      <c r="U400" s="64"/>
      <c r="V400" s="64"/>
      <c r="W400" s="64"/>
      <c r="X400" s="64"/>
      <c r="Y400" s="64"/>
      <c r="Z400" s="64"/>
    </row>
    <row r="401" spans="1:26" ht="12.75" customHeight="1">
      <c r="A401" s="169" t="s">
        <v>1215</v>
      </c>
      <c r="B401" s="169" t="s">
        <v>1216</v>
      </c>
      <c r="C401" s="170" t="s">
        <v>1270</v>
      </c>
      <c r="D401" s="171" t="s">
        <v>772</v>
      </c>
      <c r="E401" s="403">
        <v>13.3222</v>
      </c>
      <c r="F401" s="172" t="s">
        <v>1218</v>
      </c>
      <c r="G401" s="64"/>
      <c r="H401" s="64"/>
      <c r="I401" s="64"/>
      <c r="J401" s="64"/>
      <c r="K401" s="64"/>
      <c r="L401" s="64"/>
      <c r="M401" s="64"/>
      <c r="N401" s="64"/>
      <c r="O401" s="64"/>
      <c r="P401" s="64"/>
      <c r="Q401" s="64"/>
      <c r="R401" s="64"/>
      <c r="S401" s="64"/>
      <c r="T401" s="64"/>
      <c r="U401" s="64"/>
      <c r="V401" s="64"/>
      <c r="W401" s="64"/>
      <c r="X401" s="64"/>
      <c r="Y401" s="64"/>
      <c r="Z401" s="64"/>
    </row>
    <row r="402" spans="1:26" ht="12.75" customHeight="1">
      <c r="A402" s="169" t="s">
        <v>1215</v>
      </c>
      <c r="B402" s="169" t="s">
        <v>1216</v>
      </c>
      <c r="C402" s="170" t="s">
        <v>1271</v>
      </c>
      <c r="D402" s="171" t="s">
        <v>772</v>
      </c>
      <c r="E402" s="403">
        <v>107.675</v>
      </c>
      <c r="F402" s="172" t="s">
        <v>1218</v>
      </c>
      <c r="G402" s="64"/>
      <c r="H402" s="64"/>
      <c r="I402" s="64"/>
      <c r="J402" s="64"/>
      <c r="K402" s="64"/>
      <c r="L402" s="64"/>
      <c r="M402" s="64"/>
      <c r="N402" s="64"/>
      <c r="O402" s="64"/>
      <c r="P402" s="64"/>
      <c r="Q402" s="64"/>
      <c r="R402" s="64"/>
      <c r="S402" s="64"/>
      <c r="T402" s="64"/>
      <c r="U402" s="64"/>
      <c r="V402" s="64"/>
      <c r="W402" s="64"/>
      <c r="X402" s="64"/>
      <c r="Y402" s="64"/>
      <c r="Z402" s="64"/>
    </row>
    <row r="403" spans="1:26" ht="21.75" customHeight="1">
      <c r="A403" s="169" t="s">
        <v>1215</v>
      </c>
      <c r="B403" s="169" t="s">
        <v>1216</v>
      </c>
      <c r="C403" s="170" t="s">
        <v>1272</v>
      </c>
      <c r="D403" s="171" t="s">
        <v>772</v>
      </c>
      <c r="E403" s="403">
        <v>21.771000000000001</v>
      </c>
      <c r="F403" s="172" t="s">
        <v>1218</v>
      </c>
      <c r="G403" s="64"/>
      <c r="H403" s="64"/>
      <c r="I403" s="64"/>
      <c r="J403" s="64"/>
      <c r="K403" s="64"/>
      <c r="L403" s="64"/>
      <c r="M403" s="64"/>
      <c r="N403" s="64"/>
      <c r="O403" s="64"/>
      <c r="P403" s="64"/>
      <c r="Q403" s="64"/>
      <c r="R403" s="64"/>
      <c r="S403" s="64"/>
      <c r="T403" s="64"/>
      <c r="U403" s="64"/>
      <c r="V403" s="64"/>
      <c r="W403" s="64"/>
      <c r="X403" s="64"/>
      <c r="Y403" s="64"/>
      <c r="Z403" s="64"/>
    </row>
    <row r="404" spans="1:26" ht="12.75" customHeight="1">
      <c r="A404" s="169" t="s">
        <v>1215</v>
      </c>
      <c r="B404" s="169" t="s">
        <v>1216</v>
      </c>
      <c r="C404" s="170" t="s">
        <v>1273</v>
      </c>
      <c r="D404" s="171" t="s">
        <v>772</v>
      </c>
      <c r="E404" s="403">
        <v>7.8470000000000004</v>
      </c>
      <c r="F404" s="172" t="s">
        <v>1218</v>
      </c>
      <c r="G404" s="64"/>
      <c r="H404" s="64"/>
      <c r="I404" s="64"/>
      <c r="J404" s="64"/>
      <c r="K404" s="64"/>
      <c r="L404" s="64"/>
      <c r="M404" s="64"/>
      <c r="N404" s="64"/>
      <c r="O404" s="64"/>
      <c r="P404" s="64"/>
      <c r="Q404" s="64"/>
      <c r="R404" s="64"/>
      <c r="S404" s="64"/>
      <c r="T404" s="64"/>
      <c r="U404" s="64"/>
      <c r="V404" s="64"/>
      <c r="W404" s="64"/>
      <c r="X404" s="64"/>
      <c r="Y404" s="64"/>
      <c r="Z404" s="64"/>
    </row>
    <row r="405" spans="1:26" ht="12.75" customHeight="1">
      <c r="A405" s="169" t="s">
        <v>1215</v>
      </c>
      <c r="B405" s="169" t="s">
        <v>1216</v>
      </c>
      <c r="C405" s="170" t="s">
        <v>1274</v>
      </c>
      <c r="D405" s="171" t="s">
        <v>772</v>
      </c>
      <c r="E405" s="403">
        <v>885.4</v>
      </c>
      <c r="F405" s="172" t="s">
        <v>1218</v>
      </c>
      <c r="G405" s="64"/>
      <c r="H405" s="64"/>
      <c r="I405" s="64"/>
      <c r="J405" s="64"/>
      <c r="K405" s="64"/>
      <c r="L405" s="64"/>
      <c r="M405" s="64"/>
      <c r="N405" s="64"/>
      <c r="O405" s="64"/>
      <c r="P405" s="64"/>
      <c r="Q405" s="64"/>
      <c r="R405" s="64"/>
      <c r="S405" s="64"/>
      <c r="T405" s="64"/>
      <c r="U405" s="64"/>
      <c r="V405" s="64"/>
      <c r="W405" s="64"/>
      <c r="X405" s="64"/>
      <c r="Y405" s="64"/>
      <c r="Z405" s="64"/>
    </row>
    <row r="406" spans="1:26" ht="12.75" customHeight="1">
      <c r="A406" s="169" t="s">
        <v>1215</v>
      </c>
      <c r="B406" s="169" t="s">
        <v>1216</v>
      </c>
      <c r="C406" s="170" t="s">
        <v>1275</v>
      </c>
      <c r="D406" s="171" t="s">
        <v>772</v>
      </c>
      <c r="E406" s="403">
        <v>880.95249999999999</v>
      </c>
      <c r="F406" s="172" t="s">
        <v>1218</v>
      </c>
      <c r="G406" s="64"/>
      <c r="H406" s="64"/>
      <c r="I406" s="64"/>
      <c r="J406" s="64"/>
      <c r="K406" s="64"/>
      <c r="L406" s="64"/>
      <c r="M406" s="64"/>
      <c r="N406" s="64"/>
      <c r="O406" s="64"/>
      <c r="P406" s="64"/>
      <c r="Q406" s="64"/>
      <c r="R406" s="64"/>
      <c r="S406" s="64"/>
      <c r="T406" s="64"/>
      <c r="U406" s="64"/>
      <c r="V406" s="64"/>
      <c r="W406" s="64"/>
      <c r="X406" s="64"/>
      <c r="Y406" s="64"/>
      <c r="Z406" s="64"/>
    </row>
    <row r="407" spans="1:26" ht="12.75" customHeight="1">
      <c r="A407" s="169" t="s">
        <v>1215</v>
      </c>
      <c r="B407" s="169" t="s">
        <v>1216</v>
      </c>
      <c r="C407" s="170" t="s">
        <v>1276</v>
      </c>
      <c r="D407" s="171" t="s">
        <v>772</v>
      </c>
      <c r="E407" s="403">
        <v>889.42600000000004</v>
      </c>
      <c r="F407" s="172" t="s">
        <v>1218</v>
      </c>
      <c r="G407" s="64"/>
      <c r="H407" s="64"/>
      <c r="I407" s="64"/>
      <c r="J407" s="64"/>
      <c r="K407" s="64"/>
      <c r="L407" s="64"/>
      <c r="M407" s="64"/>
      <c r="N407" s="64"/>
      <c r="O407" s="64"/>
      <c r="P407" s="64"/>
      <c r="Q407" s="64"/>
      <c r="R407" s="64"/>
      <c r="S407" s="64"/>
      <c r="T407" s="64"/>
      <c r="U407" s="64"/>
      <c r="V407" s="64"/>
      <c r="W407" s="64"/>
      <c r="X407" s="64"/>
      <c r="Y407" s="64"/>
      <c r="Z407" s="64"/>
    </row>
    <row r="408" spans="1:26" ht="12.75" customHeight="1">
      <c r="A408" s="169" t="s">
        <v>1215</v>
      </c>
      <c r="B408" s="169" t="s">
        <v>1216</v>
      </c>
      <c r="C408" s="170" t="s">
        <v>1277</v>
      </c>
      <c r="D408" s="171" t="s">
        <v>772</v>
      </c>
      <c r="E408" s="403">
        <v>20.001000000000001</v>
      </c>
      <c r="F408" s="172" t="s">
        <v>1218</v>
      </c>
      <c r="G408" s="64"/>
      <c r="H408" s="64"/>
      <c r="I408" s="64"/>
      <c r="J408" s="64"/>
      <c r="K408" s="64"/>
      <c r="L408" s="64"/>
      <c r="M408" s="64"/>
      <c r="N408" s="64"/>
      <c r="O408" s="64"/>
      <c r="P408" s="64"/>
      <c r="Q408" s="64"/>
      <c r="R408" s="64"/>
      <c r="S408" s="64"/>
      <c r="T408" s="64"/>
      <c r="U408" s="64"/>
      <c r="V408" s="64"/>
      <c r="W408" s="64"/>
      <c r="X408" s="64"/>
      <c r="Y408" s="64"/>
      <c r="Z408" s="64"/>
    </row>
    <row r="409" spans="1:26" ht="15.75" customHeight="1">
      <c r="A409" s="169" t="s">
        <v>1215</v>
      </c>
      <c r="B409" s="169" t="s">
        <v>1216</v>
      </c>
      <c r="C409" s="172" t="s">
        <v>1278</v>
      </c>
      <c r="D409" s="171" t="s">
        <v>772</v>
      </c>
      <c r="E409" s="405">
        <v>5750.01</v>
      </c>
      <c r="F409" s="172" t="s">
        <v>1218</v>
      </c>
      <c r="G409" s="64"/>
      <c r="H409" s="64"/>
      <c r="I409" s="64"/>
      <c r="J409" s="64"/>
      <c r="K409" s="64"/>
      <c r="L409" s="64"/>
      <c r="M409" s="64"/>
      <c r="N409" s="64"/>
      <c r="O409" s="64"/>
      <c r="P409" s="64"/>
      <c r="Q409" s="64"/>
      <c r="R409" s="64"/>
      <c r="S409" s="64"/>
      <c r="T409" s="64"/>
      <c r="U409" s="64"/>
      <c r="V409" s="64"/>
      <c r="W409" s="64"/>
      <c r="X409" s="64"/>
      <c r="Y409" s="64"/>
      <c r="Z409" s="64"/>
    </row>
    <row r="410" spans="1:26" ht="12.75" customHeight="1">
      <c r="A410" s="169" t="s">
        <v>1215</v>
      </c>
      <c r="B410" s="169" t="s">
        <v>1216</v>
      </c>
      <c r="C410" s="170" t="s">
        <v>1279</v>
      </c>
      <c r="D410" s="171" t="s">
        <v>772</v>
      </c>
      <c r="E410" s="403">
        <v>4500.0006000000003</v>
      </c>
      <c r="F410" s="172" t="s">
        <v>1218</v>
      </c>
      <c r="G410" s="64"/>
      <c r="H410" s="64"/>
      <c r="I410" s="64"/>
      <c r="J410" s="64"/>
      <c r="K410" s="64"/>
      <c r="L410" s="64"/>
      <c r="M410" s="64"/>
      <c r="N410" s="64"/>
      <c r="O410" s="64"/>
      <c r="P410" s="64"/>
      <c r="Q410" s="64"/>
      <c r="R410" s="64"/>
      <c r="S410" s="64"/>
      <c r="T410" s="64"/>
      <c r="U410" s="64"/>
      <c r="V410" s="64"/>
      <c r="W410" s="64"/>
      <c r="X410" s="64"/>
      <c r="Y410" s="64"/>
      <c r="Z410" s="64"/>
    </row>
    <row r="411" spans="1:26" ht="12.75" customHeight="1">
      <c r="A411" s="169" t="s">
        <v>1215</v>
      </c>
      <c r="B411" s="169" t="s">
        <v>1216</v>
      </c>
      <c r="C411" s="170" t="s">
        <v>1280</v>
      </c>
      <c r="D411" s="171" t="s">
        <v>1171</v>
      </c>
      <c r="E411" s="403">
        <v>206.5</v>
      </c>
      <c r="F411" s="172" t="s">
        <v>1218</v>
      </c>
      <c r="G411" s="64"/>
      <c r="H411" s="64"/>
      <c r="I411" s="64"/>
      <c r="J411" s="64"/>
      <c r="K411" s="64"/>
      <c r="L411" s="64"/>
      <c r="M411" s="64"/>
      <c r="N411" s="64"/>
      <c r="O411" s="64"/>
      <c r="P411" s="64"/>
      <c r="Q411" s="64"/>
      <c r="R411" s="64"/>
      <c r="S411" s="64"/>
      <c r="T411" s="64"/>
      <c r="U411" s="64"/>
      <c r="V411" s="64"/>
      <c r="W411" s="64"/>
      <c r="X411" s="64"/>
      <c r="Y411" s="64"/>
      <c r="Z411" s="64"/>
    </row>
    <row r="412" spans="1:26" ht="12.75" customHeight="1">
      <c r="A412" s="169" t="s">
        <v>1215</v>
      </c>
      <c r="B412" s="169" t="s">
        <v>1216</v>
      </c>
      <c r="C412" s="170" t="s">
        <v>1281</v>
      </c>
      <c r="D412" s="171" t="s">
        <v>772</v>
      </c>
      <c r="E412" s="403">
        <v>144.9984</v>
      </c>
      <c r="F412" s="172" t="s">
        <v>1218</v>
      </c>
      <c r="G412" s="64"/>
      <c r="H412" s="64"/>
      <c r="I412" s="64"/>
      <c r="J412" s="64"/>
      <c r="K412" s="64"/>
      <c r="L412" s="64"/>
      <c r="M412" s="64"/>
      <c r="N412" s="64"/>
      <c r="O412" s="64"/>
      <c r="P412" s="64"/>
      <c r="Q412" s="64"/>
      <c r="R412" s="64"/>
      <c r="S412" s="64"/>
      <c r="T412" s="64"/>
      <c r="U412" s="64"/>
      <c r="V412" s="64"/>
      <c r="W412" s="64"/>
      <c r="X412" s="64"/>
      <c r="Y412" s="64"/>
      <c r="Z412" s="64"/>
    </row>
    <row r="413" spans="1:26" ht="12.75" customHeight="1">
      <c r="A413" s="169" t="s">
        <v>1215</v>
      </c>
      <c r="B413" s="169" t="s">
        <v>1216</v>
      </c>
      <c r="C413" s="170" t="s">
        <v>1282</v>
      </c>
      <c r="D413" s="171" t="s">
        <v>772</v>
      </c>
      <c r="E413" s="403">
        <v>1407.74</v>
      </c>
      <c r="F413" s="172" t="s">
        <v>1218</v>
      </c>
      <c r="G413" s="64"/>
      <c r="H413" s="64"/>
      <c r="I413" s="64"/>
      <c r="J413" s="64"/>
      <c r="K413" s="64"/>
      <c r="L413" s="64"/>
      <c r="M413" s="64"/>
      <c r="N413" s="64"/>
      <c r="O413" s="64"/>
      <c r="P413" s="64"/>
      <c r="Q413" s="64"/>
      <c r="R413" s="64"/>
      <c r="S413" s="64"/>
      <c r="T413" s="64"/>
      <c r="U413" s="64"/>
      <c r="V413" s="64"/>
      <c r="W413" s="64"/>
      <c r="X413" s="64"/>
      <c r="Y413" s="64"/>
      <c r="Z413" s="64"/>
    </row>
    <row r="414" spans="1:26" ht="12.75" customHeight="1">
      <c r="A414" s="169" t="s">
        <v>1215</v>
      </c>
      <c r="B414" s="169" t="s">
        <v>1216</v>
      </c>
      <c r="C414" s="170" t="s">
        <v>1283</v>
      </c>
      <c r="D414" s="171" t="s">
        <v>798</v>
      </c>
      <c r="E414" s="403">
        <v>71.98</v>
      </c>
      <c r="F414" s="172" t="s">
        <v>1218</v>
      </c>
      <c r="G414" s="64"/>
      <c r="H414" s="64"/>
      <c r="I414" s="64"/>
      <c r="J414" s="64"/>
      <c r="K414" s="64"/>
      <c r="L414" s="64"/>
      <c r="M414" s="64"/>
      <c r="N414" s="64"/>
      <c r="O414" s="64"/>
      <c r="P414" s="64"/>
      <c r="Q414" s="64"/>
      <c r="R414" s="64"/>
      <c r="S414" s="64"/>
      <c r="T414" s="64"/>
      <c r="U414" s="64"/>
      <c r="V414" s="64"/>
      <c r="W414" s="64"/>
      <c r="X414" s="64"/>
      <c r="Y414" s="64"/>
      <c r="Z414" s="64"/>
    </row>
    <row r="415" spans="1:26" ht="12.75" customHeight="1">
      <c r="A415" s="169" t="s">
        <v>1215</v>
      </c>
      <c r="B415" s="169" t="s">
        <v>1216</v>
      </c>
      <c r="C415" s="170" t="s">
        <v>1284</v>
      </c>
      <c r="D415" s="171" t="s">
        <v>772</v>
      </c>
      <c r="E415" s="403">
        <v>55</v>
      </c>
      <c r="F415" s="172" t="s">
        <v>1218</v>
      </c>
      <c r="G415" s="64"/>
      <c r="H415" s="64"/>
      <c r="I415" s="64"/>
      <c r="J415" s="64"/>
      <c r="K415" s="64"/>
      <c r="L415" s="64"/>
      <c r="M415" s="64"/>
      <c r="N415" s="64"/>
      <c r="O415" s="64"/>
      <c r="P415" s="64"/>
      <c r="Q415" s="64"/>
      <c r="R415" s="64"/>
      <c r="S415" s="64"/>
      <c r="T415" s="64"/>
      <c r="U415" s="64"/>
      <c r="V415" s="64"/>
      <c r="W415" s="64"/>
      <c r="X415" s="64"/>
      <c r="Y415" s="64"/>
      <c r="Z415" s="64"/>
    </row>
    <row r="416" spans="1:26" ht="12.75" customHeight="1">
      <c r="A416" s="169" t="s">
        <v>1215</v>
      </c>
      <c r="B416" s="169" t="s">
        <v>1216</v>
      </c>
      <c r="C416" s="170" t="s">
        <v>1285</v>
      </c>
      <c r="D416" s="171" t="s">
        <v>772</v>
      </c>
      <c r="E416" s="403">
        <v>55</v>
      </c>
      <c r="F416" s="172" t="s">
        <v>1218</v>
      </c>
      <c r="G416" s="64"/>
      <c r="H416" s="64"/>
      <c r="I416" s="64"/>
      <c r="J416" s="64"/>
      <c r="K416" s="64"/>
      <c r="L416" s="64"/>
      <c r="M416" s="64"/>
      <c r="N416" s="64"/>
      <c r="O416" s="64"/>
      <c r="P416" s="64"/>
      <c r="Q416" s="64"/>
      <c r="R416" s="64"/>
      <c r="S416" s="64"/>
      <c r="T416" s="64"/>
      <c r="U416" s="64"/>
      <c r="V416" s="64"/>
      <c r="W416" s="64"/>
      <c r="X416" s="64"/>
      <c r="Y416" s="64"/>
      <c r="Z416" s="64"/>
    </row>
    <row r="417" spans="1:26" ht="12.75" customHeight="1">
      <c r="A417" s="169" t="s">
        <v>1215</v>
      </c>
      <c r="B417" s="169" t="s">
        <v>1216</v>
      </c>
      <c r="C417" s="170" t="s">
        <v>1286</v>
      </c>
      <c r="D417" s="171" t="s">
        <v>1171</v>
      </c>
      <c r="E417" s="403">
        <v>72.5</v>
      </c>
      <c r="F417" s="172" t="s">
        <v>1218</v>
      </c>
      <c r="G417" s="64"/>
      <c r="H417" s="64"/>
      <c r="I417" s="64"/>
      <c r="J417" s="64"/>
      <c r="K417" s="64"/>
      <c r="L417" s="64"/>
      <c r="M417" s="64"/>
      <c r="N417" s="64"/>
      <c r="O417" s="64"/>
      <c r="P417" s="64"/>
      <c r="Q417" s="64"/>
      <c r="R417" s="64"/>
      <c r="S417" s="64"/>
      <c r="T417" s="64"/>
      <c r="U417" s="64"/>
      <c r="V417" s="64"/>
      <c r="W417" s="64"/>
      <c r="X417" s="64"/>
      <c r="Y417" s="64"/>
      <c r="Z417" s="64"/>
    </row>
    <row r="418" spans="1:26" ht="12.75" customHeight="1">
      <c r="A418" s="169" t="s">
        <v>1215</v>
      </c>
      <c r="B418" s="169" t="s">
        <v>1216</v>
      </c>
      <c r="C418" s="170" t="s">
        <v>1287</v>
      </c>
      <c r="D418" s="171" t="s">
        <v>772</v>
      </c>
      <c r="E418" s="403">
        <v>50</v>
      </c>
      <c r="F418" s="172" t="s">
        <v>1218</v>
      </c>
      <c r="G418" s="64"/>
      <c r="H418" s="64"/>
      <c r="I418" s="64"/>
      <c r="J418" s="64"/>
      <c r="K418" s="64"/>
      <c r="L418" s="64"/>
      <c r="M418" s="64"/>
      <c r="N418" s="64"/>
      <c r="O418" s="64"/>
      <c r="P418" s="64"/>
      <c r="Q418" s="64"/>
      <c r="R418" s="64"/>
      <c r="S418" s="64"/>
      <c r="T418" s="64"/>
      <c r="U418" s="64"/>
      <c r="V418" s="64"/>
      <c r="W418" s="64"/>
      <c r="X418" s="64"/>
      <c r="Y418" s="64"/>
      <c r="Z418" s="64"/>
    </row>
    <row r="419" spans="1:26" ht="12.75" customHeight="1">
      <c r="A419" s="169" t="s">
        <v>1215</v>
      </c>
      <c r="B419" s="169" t="s">
        <v>1216</v>
      </c>
      <c r="C419" s="170" t="s">
        <v>1288</v>
      </c>
      <c r="D419" s="171" t="s">
        <v>772</v>
      </c>
      <c r="E419" s="403">
        <v>1121</v>
      </c>
      <c r="F419" s="172" t="s">
        <v>1218</v>
      </c>
      <c r="G419" s="64"/>
      <c r="H419" s="64"/>
      <c r="I419" s="64"/>
      <c r="J419" s="64"/>
      <c r="K419" s="64"/>
      <c r="L419" s="64"/>
      <c r="M419" s="64"/>
      <c r="N419" s="64"/>
      <c r="O419" s="64"/>
      <c r="P419" s="64"/>
      <c r="Q419" s="64"/>
      <c r="R419" s="64"/>
      <c r="S419" s="64"/>
      <c r="T419" s="64"/>
      <c r="U419" s="64"/>
      <c r="V419" s="64"/>
      <c r="W419" s="64"/>
      <c r="X419" s="64"/>
      <c r="Y419" s="64"/>
      <c r="Z419" s="64"/>
    </row>
    <row r="420" spans="1:26" ht="12.75" customHeight="1">
      <c r="A420" s="169" t="s">
        <v>1215</v>
      </c>
      <c r="B420" s="169" t="s">
        <v>1216</v>
      </c>
      <c r="C420" s="170" t="s">
        <v>1289</v>
      </c>
      <c r="D420" s="171" t="s">
        <v>772</v>
      </c>
      <c r="E420" s="403">
        <v>254.99799999999999</v>
      </c>
      <c r="F420" s="172" t="s">
        <v>1218</v>
      </c>
      <c r="G420" s="64"/>
      <c r="H420" s="64"/>
      <c r="I420" s="64"/>
      <c r="J420" s="64"/>
      <c r="K420" s="64"/>
      <c r="L420" s="64"/>
      <c r="M420" s="64"/>
      <c r="N420" s="64"/>
      <c r="O420" s="64"/>
      <c r="P420" s="64"/>
      <c r="Q420" s="64"/>
      <c r="R420" s="64"/>
      <c r="S420" s="64"/>
      <c r="T420" s="64"/>
      <c r="U420" s="64"/>
      <c r="V420" s="64"/>
      <c r="W420" s="64"/>
      <c r="X420" s="64"/>
      <c r="Y420" s="64"/>
      <c r="Z420" s="64"/>
    </row>
    <row r="421" spans="1:26" ht="12.75" customHeight="1">
      <c r="A421" s="169" t="s">
        <v>1215</v>
      </c>
      <c r="B421" s="169" t="s">
        <v>1216</v>
      </c>
      <c r="C421" s="170" t="s">
        <v>1289</v>
      </c>
      <c r="D421" s="171" t="s">
        <v>772</v>
      </c>
      <c r="E421" s="403">
        <v>365.8</v>
      </c>
      <c r="F421" s="172" t="s">
        <v>1218</v>
      </c>
      <c r="G421" s="64"/>
      <c r="H421" s="64"/>
      <c r="I421" s="64"/>
      <c r="J421" s="64"/>
      <c r="K421" s="64"/>
      <c r="L421" s="64"/>
      <c r="M421" s="64"/>
      <c r="N421" s="64"/>
      <c r="O421" s="64"/>
      <c r="P421" s="64"/>
      <c r="Q421" s="64"/>
      <c r="R421" s="64"/>
      <c r="S421" s="64"/>
      <c r="T421" s="64"/>
      <c r="U421" s="64"/>
      <c r="V421" s="64"/>
      <c r="W421" s="64"/>
      <c r="X421" s="64"/>
      <c r="Y421" s="64"/>
      <c r="Z421" s="64"/>
    </row>
    <row r="422" spans="1:26" ht="12.75" customHeight="1">
      <c r="A422" s="169" t="s">
        <v>1215</v>
      </c>
      <c r="B422" s="169" t="s">
        <v>1216</v>
      </c>
      <c r="C422" s="172" t="s">
        <v>1290</v>
      </c>
      <c r="D422" s="171" t="s">
        <v>772</v>
      </c>
      <c r="E422" s="405">
        <v>498.99799999999999</v>
      </c>
      <c r="F422" s="172" t="s">
        <v>1218</v>
      </c>
      <c r="G422" s="64"/>
      <c r="H422" s="64"/>
      <c r="I422" s="64"/>
      <c r="J422" s="64"/>
      <c r="K422" s="64"/>
      <c r="L422" s="64"/>
      <c r="M422" s="64"/>
      <c r="N422" s="64"/>
      <c r="O422" s="64"/>
      <c r="P422" s="64"/>
      <c r="Q422" s="64"/>
      <c r="R422" s="64"/>
      <c r="S422" s="64"/>
      <c r="T422" s="64"/>
      <c r="U422" s="64"/>
      <c r="V422" s="64"/>
      <c r="W422" s="64"/>
      <c r="X422" s="64"/>
      <c r="Y422" s="64"/>
      <c r="Z422" s="64"/>
    </row>
    <row r="423" spans="1:26" ht="12.75" customHeight="1">
      <c r="A423" s="169" t="s">
        <v>1215</v>
      </c>
      <c r="B423" s="169" t="s">
        <v>1216</v>
      </c>
      <c r="C423" s="170" t="s">
        <v>1291</v>
      </c>
      <c r="D423" s="171" t="s">
        <v>772</v>
      </c>
      <c r="E423" s="403">
        <v>10.9976</v>
      </c>
      <c r="F423" s="172" t="s">
        <v>1218</v>
      </c>
      <c r="G423" s="64"/>
      <c r="H423" s="64"/>
      <c r="I423" s="64"/>
      <c r="J423" s="64"/>
      <c r="K423" s="64"/>
      <c r="L423" s="64"/>
      <c r="M423" s="64"/>
      <c r="N423" s="64"/>
      <c r="O423" s="64"/>
      <c r="P423" s="64"/>
      <c r="Q423" s="64"/>
      <c r="R423" s="64"/>
      <c r="S423" s="64"/>
      <c r="T423" s="64"/>
      <c r="U423" s="64"/>
      <c r="V423" s="64"/>
      <c r="W423" s="64"/>
      <c r="X423" s="64"/>
      <c r="Y423" s="64"/>
      <c r="Z423" s="64"/>
    </row>
    <row r="424" spans="1:26" ht="12.75" customHeight="1">
      <c r="A424" s="169" t="s">
        <v>1215</v>
      </c>
      <c r="B424" s="169" t="s">
        <v>1216</v>
      </c>
      <c r="C424" s="170" t="s">
        <v>1292</v>
      </c>
      <c r="D424" s="171" t="s">
        <v>772</v>
      </c>
      <c r="E424" s="403">
        <v>53.1</v>
      </c>
      <c r="F424" s="172" t="s">
        <v>1218</v>
      </c>
      <c r="G424" s="64"/>
      <c r="H424" s="64"/>
      <c r="I424" s="64"/>
      <c r="J424" s="64"/>
      <c r="K424" s="64"/>
      <c r="L424" s="64"/>
      <c r="M424" s="64"/>
      <c r="N424" s="64"/>
      <c r="O424" s="64"/>
      <c r="P424" s="64"/>
      <c r="Q424" s="64"/>
      <c r="R424" s="64"/>
      <c r="S424" s="64"/>
      <c r="T424" s="64"/>
      <c r="U424" s="64"/>
      <c r="V424" s="64"/>
      <c r="W424" s="64"/>
      <c r="X424" s="64"/>
      <c r="Y424" s="64"/>
      <c r="Z424" s="64"/>
    </row>
    <row r="425" spans="1:26" ht="12.75" customHeight="1">
      <c r="A425" s="169" t="s">
        <v>1215</v>
      </c>
      <c r="B425" s="169" t="s">
        <v>1216</v>
      </c>
      <c r="C425" s="170" t="s">
        <v>1293</v>
      </c>
      <c r="D425" s="171" t="s">
        <v>772</v>
      </c>
      <c r="E425" s="403">
        <v>916.505</v>
      </c>
      <c r="F425" s="172" t="s">
        <v>1218</v>
      </c>
      <c r="G425" s="64"/>
      <c r="H425" s="64"/>
      <c r="I425" s="64"/>
      <c r="J425" s="64"/>
      <c r="K425" s="64"/>
      <c r="L425" s="64"/>
      <c r="M425" s="64"/>
      <c r="N425" s="64"/>
      <c r="O425" s="64"/>
      <c r="P425" s="64"/>
      <c r="Q425" s="64"/>
      <c r="R425" s="64"/>
      <c r="S425" s="64"/>
      <c r="T425" s="64"/>
      <c r="U425" s="64"/>
      <c r="V425" s="64"/>
      <c r="W425" s="64"/>
      <c r="X425" s="64"/>
      <c r="Y425" s="64"/>
      <c r="Z425" s="64"/>
    </row>
    <row r="426" spans="1:26" ht="12.75" customHeight="1">
      <c r="A426" s="169" t="s">
        <v>1215</v>
      </c>
      <c r="B426" s="169" t="s">
        <v>1216</v>
      </c>
      <c r="C426" s="170" t="s">
        <v>1294</v>
      </c>
      <c r="D426" s="171" t="s">
        <v>772</v>
      </c>
      <c r="E426" s="403">
        <v>5015</v>
      </c>
      <c r="F426" s="172" t="s">
        <v>1218</v>
      </c>
      <c r="G426" s="64"/>
      <c r="H426" s="64"/>
      <c r="I426" s="64"/>
      <c r="J426" s="64"/>
      <c r="K426" s="64"/>
      <c r="L426" s="64"/>
      <c r="M426" s="64"/>
      <c r="N426" s="64"/>
      <c r="O426" s="64"/>
      <c r="P426" s="64"/>
      <c r="Q426" s="64"/>
      <c r="R426" s="64"/>
      <c r="S426" s="64"/>
      <c r="T426" s="64"/>
      <c r="U426" s="64"/>
      <c r="V426" s="64"/>
      <c r="W426" s="64"/>
      <c r="X426" s="64"/>
      <c r="Y426" s="64"/>
      <c r="Z426" s="64"/>
    </row>
    <row r="427" spans="1:26" ht="12.75" customHeight="1">
      <c r="A427" s="169" t="s">
        <v>1215</v>
      </c>
      <c r="B427" s="169" t="s">
        <v>1216</v>
      </c>
      <c r="C427" s="170" t="s">
        <v>1295</v>
      </c>
      <c r="D427" s="171" t="s">
        <v>772</v>
      </c>
      <c r="E427" s="403">
        <v>10584.6</v>
      </c>
      <c r="F427" s="172" t="s">
        <v>1218</v>
      </c>
      <c r="G427" s="64"/>
      <c r="H427" s="64"/>
      <c r="I427" s="64"/>
      <c r="J427" s="64"/>
      <c r="K427" s="64"/>
      <c r="L427" s="64"/>
      <c r="M427" s="64"/>
      <c r="N427" s="64"/>
      <c r="O427" s="64"/>
      <c r="P427" s="64"/>
      <c r="Q427" s="64"/>
      <c r="R427" s="64"/>
      <c r="S427" s="64"/>
      <c r="T427" s="64"/>
      <c r="U427" s="64"/>
      <c r="V427" s="64"/>
      <c r="W427" s="64"/>
      <c r="X427" s="64"/>
      <c r="Y427" s="64"/>
      <c r="Z427" s="64"/>
    </row>
    <row r="428" spans="1:26" ht="12.75" customHeight="1">
      <c r="A428" s="169" t="s">
        <v>1215</v>
      </c>
      <c r="B428" s="169" t="s">
        <v>1216</v>
      </c>
      <c r="C428" s="170" t="s">
        <v>1296</v>
      </c>
      <c r="D428" s="171" t="s">
        <v>772</v>
      </c>
      <c r="E428" s="403">
        <v>8.85</v>
      </c>
      <c r="F428" s="172" t="s">
        <v>1218</v>
      </c>
      <c r="G428" s="64"/>
      <c r="H428" s="64"/>
      <c r="I428" s="64"/>
      <c r="J428" s="64"/>
      <c r="K428" s="64"/>
      <c r="L428" s="64"/>
      <c r="M428" s="64"/>
      <c r="N428" s="64"/>
      <c r="O428" s="64"/>
      <c r="P428" s="64"/>
      <c r="Q428" s="64"/>
      <c r="R428" s="64"/>
      <c r="S428" s="64"/>
      <c r="T428" s="64"/>
      <c r="U428" s="64"/>
      <c r="V428" s="64"/>
      <c r="W428" s="64"/>
      <c r="X428" s="64"/>
      <c r="Y428" s="64"/>
      <c r="Z428" s="64"/>
    </row>
    <row r="429" spans="1:26" ht="12.75" customHeight="1">
      <c r="A429" s="169" t="s">
        <v>1215</v>
      </c>
      <c r="B429" s="169" t="s">
        <v>1216</v>
      </c>
      <c r="C429" s="170" t="s">
        <v>1297</v>
      </c>
      <c r="D429" s="171" t="s">
        <v>772</v>
      </c>
      <c r="E429" s="403">
        <v>26.55</v>
      </c>
      <c r="F429" s="172" t="s">
        <v>1218</v>
      </c>
      <c r="G429" s="64"/>
      <c r="H429" s="64"/>
      <c r="I429" s="64"/>
      <c r="J429" s="64"/>
      <c r="K429" s="64"/>
      <c r="L429" s="64"/>
      <c r="M429" s="64"/>
      <c r="N429" s="64"/>
      <c r="O429" s="64"/>
      <c r="P429" s="64"/>
      <c r="Q429" s="64"/>
      <c r="R429" s="64"/>
      <c r="S429" s="64"/>
      <c r="T429" s="64"/>
      <c r="U429" s="64"/>
      <c r="V429" s="64"/>
      <c r="W429" s="64"/>
      <c r="X429" s="64"/>
      <c r="Y429" s="64"/>
      <c r="Z429" s="64"/>
    </row>
    <row r="430" spans="1:26" ht="12.75" customHeight="1">
      <c r="A430" s="169" t="s">
        <v>1215</v>
      </c>
      <c r="B430" s="169" t="s">
        <v>1216</v>
      </c>
      <c r="C430" s="170" t="s">
        <v>1298</v>
      </c>
      <c r="D430" s="171" t="s">
        <v>772</v>
      </c>
      <c r="E430" s="403">
        <v>71.98</v>
      </c>
      <c r="F430" s="172" t="s">
        <v>1218</v>
      </c>
      <c r="G430" s="64"/>
      <c r="H430" s="64"/>
      <c r="I430" s="64"/>
      <c r="J430" s="64"/>
      <c r="K430" s="64"/>
      <c r="L430" s="64"/>
      <c r="M430" s="64"/>
      <c r="N430" s="64"/>
      <c r="O430" s="64"/>
      <c r="P430" s="64"/>
      <c r="Q430" s="64"/>
      <c r="R430" s="64"/>
      <c r="S430" s="64"/>
      <c r="T430" s="64"/>
      <c r="U430" s="64"/>
      <c r="V430" s="64"/>
      <c r="W430" s="64"/>
      <c r="X430" s="64"/>
      <c r="Y430" s="64"/>
      <c r="Z430" s="64"/>
    </row>
    <row r="431" spans="1:26" ht="12.75" customHeight="1">
      <c r="A431" s="169" t="s">
        <v>1215</v>
      </c>
      <c r="B431" s="169" t="s">
        <v>1216</v>
      </c>
      <c r="C431" s="170" t="s">
        <v>1299</v>
      </c>
      <c r="D431" s="171" t="s">
        <v>772</v>
      </c>
      <c r="E431" s="403">
        <v>278.77499999999998</v>
      </c>
      <c r="F431" s="172" t="s">
        <v>1218</v>
      </c>
      <c r="G431" s="64"/>
      <c r="H431" s="64"/>
      <c r="I431" s="64"/>
      <c r="J431" s="64"/>
      <c r="K431" s="64"/>
      <c r="L431" s="64"/>
      <c r="M431" s="64"/>
      <c r="N431" s="64"/>
      <c r="O431" s="64"/>
      <c r="P431" s="64"/>
      <c r="Q431" s="64"/>
      <c r="R431" s="64"/>
      <c r="S431" s="64"/>
      <c r="T431" s="64"/>
      <c r="U431" s="64"/>
      <c r="V431" s="64"/>
      <c r="W431" s="64"/>
      <c r="X431" s="64"/>
      <c r="Y431" s="64"/>
      <c r="Z431" s="64"/>
    </row>
    <row r="432" spans="1:26" ht="12.75" customHeight="1">
      <c r="A432" s="169" t="s">
        <v>1215</v>
      </c>
      <c r="B432" s="169" t="s">
        <v>1216</v>
      </c>
      <c r="C432" s="170" t="s">
        <v>1300</v>
      </c>
      <c r="D432" s="171" t="s">
        <v>772</v>
      </c>
      <c r="E432" s="403">
        <v>32.001600000000003</v>
      </c>
      <c r="F432" s="172" t="s">
        <v>1218</v>
      </c>
      <c r="G432" s="64"/>
      <c r="H432" s="64"/>
      <c r="I432" s="64"/>
      <c r="J432" s="64"/>
      <c r="K432" s="64"/>
      <c r="L432" s="64"/>
      <c r="M432" s="64"/>
      <c r="N432" s="64"/>
      <c r="O432" s="64"/>
      <c r="P432" s="64"/>
      <c r="Q432" s="64"/>
      <c r="R432" s="64"/>
      <c r="S432" s="64"/>
      <c r="T432" s="64"/>
      <c r="U432" s="64"/>
      <c r="V432" s="64"/>
      <c r="W432" s="64"/>
      <c r="X432" s="64"/>
      <c r="Y432" s="64"/>
      <c r="Z432" s="64"/>
    </row>
    <row r="433" spans="1:26" ht="12.75" customHeight="1">
      <c r="A433" s="169" t="s">
        <v>1215</v>
      </c>
      <c r="B433" s="169" t="s">
        <v>1216</v>
      </c>
      <c r="C433" s="170" t="s">
        <v>1301</v>
      </c>
      <c r="D433" s="171" t="s">
        <v>772</v>
      </c>
      <c r="E433" s="403">
        <v>33.04</v>
      </c>
      <c r="F433" s="172" t="s">
        <v>1218</v>
      </c>
      <c r="G433" s="64"/>
      <c r="H433" s="64"/>
      <c r="I433" s="64"/>
      <c r="J433" s="64"/>
      <c r="K433" s="64"/>
      <c r="L433" s="64"/>
      <c r="M433" s="64"/>
      <c r="N433" s="64"/>
      <c r="O433" s="64"/>
      <c r="P433" s="64"/>
      <c r="Q433" s="64"/>
      <c r="R433" s="64"/>
      <c r="S433" s="64"/>
      <c r="T433" s="64"/>
      <c r="U433" s="64"/>
      <c r="V433" s="64"/>
      <c r="W433" s="64"/>
      <c r="X433" s="64"/>
      <c r="Y433" s="64"/>
      <c r="Z433" s="64"/>
    </row>
    <row r="434" spans="1:26" ht="12.75" customHeight="1">
      <c r="A434" s="169" t="s">
        <v>1215</v>
      </c>
      <c r="B434" s="169" t="s">
        <v>1216</v>
      </c>
      <c r="C434" s="170" t="s">
        <v>1302</v>
      </c>
      <c r="D434" s="171" t="s">
        <v>772</v>
      </c>
      <c r="E434" s="403">
        <v>24.78</v>
      </c>
      <c r="F434" s="172" t="s">
        <v>1218</v>
      </c>
      <c r="G434" s="64"/>
      <c r="H434" s="64"/>
      <c r="I434" s="64"/>
      <c r="J434" s="64"/>
      <c r="K434" s="64"/>
      <c r="L434" s="64"/>
      <c r="M434" s="64"/>
      <c r="N434" s="64"/>
      <c r="O434" s="64"/>
      <c r="P434" s="64"/>
      <c r="Q434" s="64"/>
      <c r="R434" s="64"/>
      <c r="S434" s="64"/>
      <c r="T434" s="64"/>
      <c r="U434" s="64"/>
      <c r="V434" s="64"/>
      <c r="W434" s="64"/>
      <c r="X434" s="64"/>
      <c r="Y434" s="64"/>
      <c r="Z434" s="64"/>
    </row>
    <row r="435" spans="1:26" ht="12.75" customHeight="1">
      <c r="A435" s="169" t="s">
        <v>1215</v>
      </c>
      <c r="B435" s="169" t="s">
        <v>1216</v>
      </c>
      <c r="C435" s="170" t="s">
        <v>1303</v>
      </c>
      <c r="D435" s="171" t="s">
        <v>772</v>
      </c>
      <c r="E435" s="403">
        <v>21.24</v>
      </c>
      <c r="F435" s="172" t="s">
        <v>1218</v>
      </c>
      <c r="G435" s="64"/>
      <c r="H435" s="64"/>
      <c r="I435" s="64"/>
      <c r="J435" s="64"/>
      <c r="K435" s="64"/>
      <c r="L435" s="64"/>
      <c r="M435" s="64"/>
      <c r="N435" s="64"/>
      <c r="O435" s="64"/>
      <c r="P435" s="64"/>
      <c r="Q435" s="64"/>
      <c r="R435" s="64"/>
      <c r="S435" s="64"/>
      <c r="T435" s="64"/>
      <c r="U435" s="64"/>
      <c r="V435" s="64"/>
      <c r="W435" s="64"/>
      <c r="X435" s="64"/>
      <c r="Y435" s="64"/>
      <c r="Z435" s="64"/>
    </row>
    <row r="436" spans="1:26" ht="12.75" customHeight="1">
      <c r="A436" s="169" t="s">
        <v>1215</v>
      </c>
      <c r="B436" s="169" t="s">
        <v>1216</v>
      </c>
      <c r="C436" s="170" t="s">
        <v>1304</v>
      </c>
      <c r="D436" s="171" t="s">
        <v>772</v>
      </c>
      <c r="E436" s="403">
        <v>8379.4282999999996</v>
      </c>
      <c r="F436" s="172" t="s">
        <v>1218</v>
      </c>
      <c r="G436" s="64"/>
      <c r="H436" s="64"/>
      <c r="I436" s="64"/>
      <c r="J436" s="64"/>
      <c r="K436" s="64"/>
      <c r="L436" s="64"/>
      <c r="M436" s="64"/>
      <c r="N436" s="64"/>
      <c r="O436" s="64"/>
      <c r="P436" s="64"/>
      <c r="Q436" s="64"/>
      <c r="R436" s="64"/>
      <c r="S436" s="64"/>
      <c r="T436" s="64"/>
      <c r="U436" s="64"/>
      <c r="V436" s="64"/>
      <c r="W436" s="64"/>
      <c r="X436" s="64"/>
      <c r="Y436" s="64"/>
      <c r="Z436" s="64"/>
    </row>
    <row r="437" spans="1:26" ht="12.75" customHeight="1">
      <c r="A437" s="169" t="s">
        <v>1215</v>
      </c>
      <c r="B437" s="169" t="s">
        <v>1216</v>
      </c>
      <c r="C437" s="170" t="s">
        <v>1305</v>
      </c>
      <c r="D437" s="171" t="s">
        <v>772</v>
      </c>
      <c r="E437" s="403">
        <v>3100.0016999999998</v>
      </c>
      <c r="F437" s="172" t="s">
        <v>1218</v>
      </c>
      <c r="G437" s="64"/>
      <c r="H437" s="64"/>
      <c r="I437" s="64"/>
      <c r="J437" s="64"/>
      <c r="K437" s="64"/>
      <c r="L437" s="64"/>
      <c r="M437" s="64"/>
      <c r="N437" s="64"/>
      <c r="O437" s="64"/>
      <c r="P437" s="64"/>
      <c r="Q437" s="64"/>
      <c r="R437" s="64"/>
      <c r="S437" s="64"/>
      <c r="T437" s="64"/>
      <c r="U437" s="64"/>
      <c r="V437" s="64"/>
      <c r="W437" s="64"/>
      <c r="X437" s="64"/>
      <c r="Y437" s="64"/>
      <c r="Z437" s="64"/>
    </row>
    <row r="438" spans="1:26" ht="12.75" customHeight="1">
      <c r="A438" s="169" t="s">
        <v>1215</v>
      </c>
      <c r="B438" s="169" t="s">
        <v>1216</v>
      </c>
      <c r="C438" s="170" t="s">
        <v>1306</v>
      </c>
      <c r="D438" s="171" t="s">
        <v>772</v>
      </c>
      <c r="E438" s="403">
        <v>7601.18</v>
      </c>
      <c r="F438" s="172" t="s">
        <v>1218</v>
      </c>
      <c r="G438" s="64"/>
      <c r="H438" s="64"/>
      <c r="I438" s="64"/>
      <c r="J438" s="64"/>
      <c r="K438" s="64"/>
      <c r="L438" s="64"/>
      <c r="M438" s="64"/>
      <c r="N438" s="64"/>
      <c r="O438" s="64"/>
      <c r="P438" s="64"/>
      <c r="Q438" s="64"/>
      <c r="R438" s="64"/>
      <c r="S438" s="64"/>
      <c r="T438" s="64"/>
      <c r="U438" s="64"/>
      <c r="V438" s="64"/>
      <c r="W438" s="64"/>
      <c r="X438" s="64"/>
      <c r="Y438" s="64"/>
      <c r="Z438" s="64"/>
    </row>
    <row r="439" spans="1:26" ht="12.75" customHeight="1">
      <c r="A439" s="169" t="s">
        <v>1215</v>
      </c>
      <c r="B439" s="169" t="s">
        <v>1216</v>
      </c>
      <c r="C439" s="170" t="s">
        <v>1307</v>
      </c>
      <c r="D439" s="171" t="s">
        <v>772</v>
      </c>
      <c r="E439" s="403">
        <v>5.31</v>
      </c>
      <c r="F439" s="172" t="s">
        <v>1218</v>
      </c>
      <c r="G439" s="64"/>
      <c r="H439" s="64"/>
      <c r="I439" s="64"/>
      <c r="J439" s="64"/>
      <c r="K439" s="64"/>
      <c r="L439" s="64"/>
      <c r="M439" s="64"/>
      <c r="N439" s="64"/>
      <c r="O439" s="64"/>
      <c r="P439" s="64"/>
      <c r="Q439" s="64"/>
      <c r="R439" s="64"/>
      <c r="S439" s="64"/>
      <c r="T439" s="64"/>
      <c r="U439" s="64"/>
      <c r="V439" s="64"/>
      <c r="W439" s="64"/>
      <c r="X439" s="64"/>
      <c r="Y439" s="64"/>
      <c r="Z439" s="64"/>
    </row>
    <row r="440" spans="1:26" ht="12.75" customHeight="1">
      <c r="A440" s="169" t="s">
        <v>1215</v>
      </c>
      <c r="B440" s="169" t="s">
        <v>1216</v>
      </c>
      <c r="C440" s="170" t="s">
        <v>1308</v>
      </c>
      <c r="D440" s="171" t="s">
        <v>772</v>
      </c>
      <c r="E440" s="403">
        <v>9.6760000000000002</v>
      </c>
      <c r="F440" s="172" t="s">
        <v>1218</v>
      </c>
      <c r="G440" s="64"/>
      <c r="H440" s="64"/>
      <c r="I440" s="64"/>
      <c r="J440" s="64"/>
      <c r="K440" s="64"/>
      <c r="L440" s="64"/>
      <c r="M440" s="64"/>
      <c r="N440" s="64"/>
      <c r="O440" s="64"/>
      <c r="P440" s="64"/>
      <c r="Q440" s="64"/>
      <c r="R440" s="64"/>
      <c r="S440" s="64"/>
      <c r="T440" s="64"/>
      <c r="U440" s="64"/>
      <c r="V440" s="64"/>
      <c r="W440" s="64"/>
      <c r="X440" s="64"/>
      <c r="Y440" s="64"/>
      <c r="Z440" s="64"/>
    </row>
    <row r="441" spans="1:26" ht="12.75" customHeight="1">
      <c r="A441" s="169" t="s">
        <v>1215</v>
      </c>
      <c r="B441" s="169" t="s">
        <v>1216</v>
      </c>
      <c r="C441" s="170" t="s">
        <v>1309</v>
      </c>
      <c r="D441" s="171" t="s">
        <v>772</v>
      </c>
      <c r="E441" s="403">
        <v>25.924600000000002</v>
      </c>
      <c r="F441" s="172" t="s">
        <v>1218</v>
      </c>
      <c r="G441" s="64"/>
      <c r="H441" s="64"/>
      <c r="I441" s="64"/>
      <c r="J441" s="64"/>
      <c r="K441" s="64"/>
      <c r="L441" s="64"/>
      <c r="M441" s="64"/>
      <c r="N441" s="64"/>
      <c r="O441" s="64"/>
      <c r="P441" s="64"/>
      <c r="Q441" s="64"/>
      <c r="R441" s="64"/>
      <c r="S441" s="64"/>
      <c r="T441" s="64"/>
      <c r="U441" s="64"/>
      <c r="V441" s="64"/>
      <c r="W441" s="64"/>
      <c r="X441" s="64"/>
      <c r="Y441" s="64"/>
      <c r="Z441" s="64"/>
    </row>
    <row r="442" spans="1:26" ht="12.75" customHeight="1">
      <c r="A442" s="169" t="s">
        <v>1215</v>
      </c>
      <c r="B442" s="169" t="s">
        <v>1216</v>
      </c>
      <c r="C442" s="170" t="s">
        <v>1310</v>
      </c>
      <c r="D442" s="171" t="s">
        <v>772</v>
      </c>
      <c r="E442" s="403">
        <v>4163.9250000000002</v>
      </c>
      <c r="F442" s="172" t="s">
        <v>1218</v>
      </c>
      <c r="G442" s="64"/>
      <c r="H442" s="64"/>
      <c r="I442" s="64"/>
      <c r="J442" s="64"/>
      <c r="K442" s="64"/>
      <c r="L442" s="64"/>
      <c r="M442" s="64"/>
      <c r="N442" s="64"/>
      <c r="O442" s="64"/>
      <c r="P442" s="64"/>
      <c r="Q442" s="64"/>
      <c r="R442" s="64"/>
      <c r="S442" s="64"/>
      <c r="T442" s="64"/>
      <c r="U442" s="64"/>
      <c r="V442" s="64"/>
      <c r="W442" s="64"/>
      <c r="X442" s="64"/>
      <c r="Y442" s="64"/>
      <c r="Z442" s="64"/>
    </row>
    <row r="443" spans="1:26" ht="12.75" customHeight="1">
      <c r="A443" s="169" t="s">
        <v>1215</v>
      </c>
      <c r="B443" s="169" t="s">
        <v>1216</v>
      </c>
      <c r="C443" s="170" t="s">
        <v>1311</v>
      </c>
      <c r="D443" s="171" t="s">
        <v>772</v>
      </c>
      <c r="E443" s="403">
        <v>15.34</v>
      </c>
      <c r="F443" s="172" t="s">
        <v>1218</v>
      </c>
      <c r="G443" s="64"/>
      <c r="H443" s="64"/>
      <c r="I443" s="64"/>
      <c r="J443" s="64"/>
      <c r="K443" s="64"/>
      <c r="L443" s="64"/>
      <c r="M443" s="64"/>
      <c r="N443" s="64"/>
      <c r="O443" s="64"/>
      <c r="P443" s="64"/>
      <c r="Q443" s="64"/>
      <c r="R443" s="64"/>
      <c r="S443" s="64"/>
      <c r="T443" s="64"/>
      <c r="U443" s="64"/>
      <c r="V443" s="64"/>
      <c r="W443" s="64"/>
      <c r="X443" s="64"/>
      <c r="Y443" s="64"/>
      <c r="Z443" s="64"/>
    </row>
    <row r="444" spans="1:26" ht="12.75" customHeight="1">
      <c r="A444" s="169" t="s">
        <v>1215</v>
      </c>
      <c r="B444" s="169" t="s">
        <v>1216</v>
      </c>
      <c r="C444" s="170" t="s">
        <v>1312</v>
      </c>
      <c r="D444" s="171" t="s">
        <v>772</v>
      </c>
      <c r="E444" s="403">
        <v>788.24</v>
      </c>
      <c r="F444" s="172" t="s">
        <v>1218</v>
      </c>
      <c r="G444" s="64"/>
      <c r="H444" s="64"/>
      <c r="I444" s="64"/>
      <c r="J444" s="64"/>
      <c r="K444" s="64"/>
      <c r="L444" s="64"/>
      <c r="M444" s="64"/>
      <c r="N444" s="64"/>
      <c r="O444" s="64"/>
      <c r="P444" s="64"/>
      <c r="Q444" s="64"/>
      <c r="R444" s="64"/>
      <c r="S444" s="64"/>
      <c r="T444" s="64"/>
      <c r="U444" s="64"/>
      <c r="V444" s="64"/>
      <c r="W444" s="64"/>
      <c r="X444" s="64"/>
      <c r="Y444" s="64"/>
      <c r="Z444" s="64"/>
    </row>
    <row r="445" spans="1:26" ht="12.75" customHeight="1">
      <c r="A445" s="169" t="s">
        <v>1215</v>
      </c>
      <c r="B445" s="169" t="s">
        <v>1216</v>
      </c>
      <c r="C445" s="169" t="s">
        <v>1313</v>
      </c>
      <c r="D445" s="171" t="s">
        <v>772</v>
      </c>
      <c r="E445" s="404">
        <v>1888</v>
      </c>
      <c r="F445" s="173" t="s">
        <v>1218</v>
      </c>
      <c r="G445" s="64"/>
      <c r="H445" s="64"/>
      <c r="I445" s="64"/>
      <c r="J445" s="64"/>
      <c r="K445" s="64"/>
      <c r="L445" s="64"/>
      <c r="M445" s="64"/>
      <c r="N445" s="64"/>
      <c r="O445" s="64"/>
      <c r="P445" s="64"/>
      <c r="Q445" s="64"/>
      <c r="R445" s="64"/>
      <c r="S445" s="64"/>
      <c r="T445" s="64"/>
      <c r="U445" s="64"/>
      <c r="V445" s="64"/>
      <c r="W445" s="64"/>
      <c r="X445" s="64"/>
      <c r="Y445" s="64"/>
      <c r="Z445" s="64"/>
    </row>
    <row r="446" spans="1:26" ht="12.75" customHeight="1">
      <c r="A446" s="169" t="s">
        <v>1215</v>
      </c>
      <c r="B446" s="169" t="s">
        <v>1216</v>
      </c>
      <c r="C446" s="169" t="s">
        <v>1314</v>
      </c>
      <c r="D446" s="171" t="s">
        <v>772</v>
      </c>
      <c r="E446" s="404">
        <v>1888</v>
      </c>
      <c r="F446" s="173" t="s">
        <v>1218</v>
      </c>
      <c r="G446" s="64"/>
      <c r="H446" s="64"/>
      <c r="I446" s="64"/>
      <c r="J446" s="64"/>
      <c r="K446" s="64"/>
      <c r="L446" s="64"/>
      <c r="M446" s="64"/>
      <c r="N446" s="64"/>
      <c r="O446" s="64"/>
      <c r="P446" s="64"/>
      <c r="Q446" s="64"/>
      <c r="R446" s="64"/>
      <c r="S446" s="64"/>
      <c r="T446" s="64"/>
      <c r="U446" s="64"/>
      <c r="V446" s="64"/>
      <c r="W446" s="64"/>
      <c r="X446" s="64"/>
      <c r="Y446" s="64"/>
      <c r="Z446" s="64"/>
    </row>
    <row r="447" spans="1:26" ht="12.75" customHeight="1">
      <c r="A447" s="169" t="s">
        <v>1215</v>
      </c>
      <c r="B447" s="169" t="s">
        <v>1216</v>
      </c>
      <c r="C447" s="169" t="s">
        <v>1315</v>
      </c>
      <c r="D447" s="171" t="s">
        <v>772</v>
      </c>
      <c r="E447" s="404">
        <v>1858.5</v>
      </c>
      <c r="F447" s="173" t="s">
        <v>1218</v>
      </c>
      <c r="G447" s="64"/>
      <c r="H447" s="64"/>
      <c r="I447" s="64"/>
      <c r="J447" s="64"/>
      <c r="K447" s="64"/>
      <c r="L447" s="64"/>
      <c r="M447" s="64"/>
      <c r="N447" s="64"/>
      <c r="O447" s="64"/>
      <c r="P447" s="64"/>
      <c r="Q447" s="64"/>
      <c r="R447" s="64"/>
      <c r="S447" s="64"/>
      <c r="T447" s="64"/>
      <c r="U447" s="64"/>
      <c r="V447" s="64"/>
      <c r="W447" s="64"/>
      <c r="X447" s="64"/>
      <c r="Y447" s="64"/>
      <c r="Z447" s="64"/>
    </row>
    <row r="448" spans="1:26" ht="12.75" customHeight="1">
      <c r="A448" s="169" t="s">
        <v>1215</v>
      </c>
      <c r="B448" s="169" t="s">
        <v>1216</v>
      </c>
      <c r="C448" s="170" t="s">
        <v>1316</v>
      </c>
      <c r="D448" s="171" t="s">
        <v>798</v>
      </c>
      <c r="E448" s="403">
        <v>27.14</v>
      </c>
      <c r="F448" s="172" t="s">
        <v>1218</v>
      </c>
      <c r="G448" s="64"/>
      <c r="H448" s="64"/>
      <c r="I448" s="64"/>
      <c r="J448" s="64"/>
      <c r="K448" s="64"/>
      <c r="L448" s="64"/>
      <c r="M448" s="64"/>
      <c r="N448" s="64"/>
      <c r="O448" s="64"/>
      <c r="P448" s="64"/>
      <c r="Q448" s="64"/>
      <c r="R448" s="64"/>
      <c r="S448" s="64"/>
      <c r="T448" s="64"/>
      <c r="U448" s="64"/>
      <c r="V448" s="64"/>
      <c r="W448" s="64"/>
      <c r="X448" s="64"/>
      <c r="Y448" s="64"/>
      <c r="Z448" s="64"/>
    </row>
    <row r="449" spans="1:26" ht="12.75" customHeight="1">
      <c r="A449" s="169" t="s">
        <v>1215</v>
      </c>
      <c r="B449" s="169" t="s">
        <v>1216</v>
      </c>
      <c r="C449" s="170" t="s">
        <v>1317</v>
      </c>
      <c r="D449" s="171" t="s">
        <v>772</v>
      </c>
      <c r="E449" s="403">
        <v>33.4176</v>
      </c>
      <c r="F449" s="172" t="s">
        <v>1218</v>
      </c>
      <c r="G449" s="64"/>
      <c r="H449" s="64"/>
      <c r="I449" s="64"/>
      <c r="J449" s="64"/>
      <c r="K449" s="64"/>
      <c r="L449" s="64"/>
      <c r="M449" s="64"/>
      <c r="N449" s="64"/>
      <c r="O449" s="64"/>
      <c r="P449" s="64"/>
      <c r="Q449" s="64"/>
      <c r="R449" s="64"/>
      <c r="S449" s="64"/>
      <c r="T449" s="64"/>
      <c r="U449" s="64"/>
      <c r="V449" s="64"/>
      <c r="W449" s="64"/>
      <c r="X449" s="64"/>
      <c r="Y449" s="64"/>
      <c r="Z449" s="64"/>
    </row>
    <row r="450" spans="1:26" ht="12.75" customHeight="1">
      <c r="A450" s="169" t="s">
        <v>1215</v>
      </c>
      <c r="B450" s="169" t="s">
        <v>1216</v>
      </c>
      <c r="C450" s="170" t="s">
        <v>1318</v>
      </c>
      <c r="D450" s="171" t="s">
        <v>772</v>
      </c>
      <c r="E450" s="403">
        <v>46.999499999999998</v>
      </c>
      <c r="F450" s="172" t="s">
        <v>1218</v>
      </c>
      <c r="G450" s="64"/>
      <c r="H450" s="64"/>
      <c r="I450" s="64"/>
      <c r="J450" s="64"/>
      <c r="K450" s="64"/>
      <c r="L450" s="64"/>
      <c r="M450" s="64"/>
      <c r="N450" s="64"/>
      <c r="O450" s="64"/>
      <c r="P450" s="64"/>
      <c r="Q450" s="64"/>
      <c r="R450" s="64"/>
      <c r="S450" s="64"/>
      <c r="T450" s="64"/>
      <c r="U450" s="64"/>
      <c r="V450" s="64"/>
      <c r="W450" s="64"/>
      <c r="X450" s="64"/>
      <c r="Y450" s="64"/>
      <c r="Z450" s="64"/>
    </row>
    <row r="451" spans="1:26" ht="12.75" customHeight="1">
      <c r="A451" s="169" t="s">
        <v>1215</v>
      </c>
      <c r="B451" s="169" t="s">
        <v>1216</v>
      </c>
      <c r="C451" s="170" t="s">
        <v>1319</v>
      </c>
      <c r="D451" s="171" t="s">
        <v>772</v>
      </c>
      <c r="E451" s="403">
        <v>49.206000000000003</v>
      </c>
      <c r="F451" s="172" t="s">
        <v>1218</v>
      </c>
      <c r="G451" s="64"/>
      <c r="H451" s="64"/>
      <c r="I451" s="64"/>
      <c r="J451" s="64"/>
      <c r="K451" s="64"/>
      <c r="L451" s="64"/>
      <c r="M451" s="64"/>
      <c r="N451" s="64"/>
      <c r="O451" s="64"/>
      <c r="P451" s="64"/>
      <c r="Q451" s="64"/>
      <c r="R451" s="64"/>
      <c r="S451" s="64"/>
      <c r="T451" s="64"/>
      <c r="U451" s="64"/>
      <c r="V451" s="64"/>
      <c r="W451" s="64"/>
      <c r="X451" s="64"/>
      <c r="Y451" s="64"/>
      <c r="Z451" s="64"/>
    </row>
    <row r="452" spans="1:26" ht="12.75" customHeight="1">
      <c r="A452" s="169" t="s">
        <v>1215</v>
      </c>
      <c r="B452" s="169" t="s">
        <v>1216</v>
      </c>
      <c r="C452" s="170" t="s">
        <v>1320</v>
      </c>
      <c r="D452" s="171" t="s">
        <v>772</v>
      </c>
      <c r="E452" s="403">
        <v>619.5</v>
      </c>
      <c r="F452" s="172" t="s">
        <v>1218</v>
      </c>
      <c r="G452" s="64"/>
      <c r="H452" s="64"/>
      <c r="I452" s="64"/>
      <c r="J452" s="64"/>
      <c r="K452" s="64"/>
      <c r="L452" s="64"/>
      <c r="M452" s="64"/>
      <c r="N452" s="64"/>
      <c r="O452" s="64"/>
      <c r="P452" s="64"/>
      <c r="Q452" s="64"/>
      <c r="R452" s="64"/>
      <c r="S452" s="64"/>
      <c r="T452" s="64"/>
      <c r="U452" s="64"/>
      <c r="V452" s="64"/>
      <c r="W452" s="64"/>
      <c r="X452" s="64"/>
      <c r="Y452" s="64"/>
      <c r="Z452" s="64"/>
    </row>
    <row r="453" spans="1:26" ht="18" customHeight="1">
      <c r="A453" s="169" t="s">
        <v>1215</v>
      </c>
      <c r="B453" s="169" t="s">
        <v>1216</v>
      </c>
      <c r="C453" s="170" t="s">
        <v>1321</v>
      </c>
      <c r="D453" s="171" t="s">
        <v>772</v>
      </c>
      <c r="E453" s="403">
        <v>49.607300000000002</v>
      </c>
      <c r="F453" s="172" t="s">
        <v>1218</v>
      </c>
      <c r="G453" s="64"/>
      <c r="H453" s="64"/>
      <c r="I453" s="64"/>
      <c r="J453" s="64"/>
      <c r="K453" s="64"/>
      <c r="L453" s="64"/>
      <c r="M453" s="64"/>
      <c r="N453" s="64"/>
      <c r="O453" s="64"/>
      <c r="P453" s="64"/>
      <c r="Q453" s="64"/>
      <c r="R453" s="64"/>
      <c r="S453" s="64"/>
      <c r="T453" s="64"/>
      <c r="U453" s="64"/>
      <c r="V453" s="64"/>
      <c r="W453" s="64"/>
      <c r="X453" s="64"/>
      <c r="Y453" s="64"/>
      <c r="Z453" s="64"/>
    </row>
    <row r="454" spans="1:26" ht="12.75" customHeight="1">
      <c r="A454" s="169" t="s">
        <v>1215</v>
      </c>
      <c r="B454" s="169" t="s">
        <v>1216</v>
      </c>
      <c r="C454" s="170" t="s">
        <v>1322</v>
      </c>
      <c r="D454" s="171" t="s">
        <v>772</v>
      </c>
      <c r="E454" s="403">
        <v>1362.9</v>
      </c>
      <c r="F454" s="172" t="s">
        <v>1218</v>
      </c>
      <c r="G454" s="64"/>
      <c r="H454" s="64"/>
      <c r="I454" s="64"/>
      <c r="J454" s="64"/>
      <c r="K454" s="64"/>
      <c r="L454" s="64"/>
      <c r="M454" s="64"/>
      <c r="N454" s="64"/>
      <c r="O454" s="64"/>
      <c r="P454" s="64"/>
      <c r="Q454" s="64"/>
      <c r="R454" s="64"/>
      <c r="S454" s="64"/>
      <c r="T454" s="64"/>
      <c r="U454" s="64"/>
      <c r="V454" s="64"/>
      <c r="W454" s="64"/>
      <c r="X454" s="64"/>
      <c r="Y454" s="64"/>
      <c r="Z454" s="64"/>
    </row>
    <row r="455" spans="1:26" ht="12.75" customHeight="1">
      <c r="A455" s="169" t="s">
        <v>1215</v>
      </c>
      <c r="B455" s="169" t="s">
        <v>1216</v>
      </c>
      <c r="C455" s="170" t="s">
        <v>1323</v>
      </c>
      <c r="D455" s="171" t="s">
        <v>772</v>
      </c>
      <c r="E455" s="403">
        <v>114.46</v>
      </c>
      <c r="F455" s="172" t="s">
        <v>1218</v>
      </c>
      <c r="G455" s="64"/>
      <c r="H455" s="64"/>
      <c r="I455" s="64"/>
      <c r="J455" s="64"/>
      <c r="K455" s="64"/>
      <c r="L455" s="64"/>
      <c r="M455" s="64"/>
      <c r="N455" s="64"/>
      <c r="O455" s="64"/>
      <c r="P455" s="64"/>
      <c r="Q455" s="64"/>
      <c r="R455" s="64"/>
      <c r="S455" s="64"/>
      <c r="T455" s="64"/>
      <c r="U455" s="64"/>
      <c r="V455" s="64"/>
      <c r="W455" s="64"/>
      <c r="X455" s="64"/>
      <c r="Y455" s="64"/>
      <c r="Z455" s="64"/>
    </row>
    <row r="456" spans="1:26" ht="18.75" customHeight="1">
      <c r="A456" s="169" t="s">
        <v>1215</v>
      </c>
      <c r="B456" s="169" t="s">
        <v>1216</v>
      </c>
      <c r="C456" s="170" t="s">
        <v>1324</v>
      </c>
      <c r="D456" s="171" t="s">
        <v>772</v>
      </c>
      <c r="E456" s="403">
        <v>4399.9949999999999</v>
      </c>
      <c r="F456" s="172" t="s">
        <v>1218</v>
      </c>
      <c r="G456" s="64"/>
      <c r="H456" s="64"/>
      <c r="I456" s="64"/>
      <c r="J456" s="64"/>
      <c r="K456" s="64"/>
      <c r="L456" s="64"/>
      <c r="M456" s="64"/>
      <c r="N456" s="64"/>
      <c r="O456" s="64"/>
      <c r="P456" s="64"/>
      <c r="Q456" s="64"/>
      <c r="R456" s="64"/>
      <c r="S456" s="64"/>
      <c r="T456" s="64"/>
      <c r="U456" s="64"/>
      <c r="V456" s="64"/>
      <c r="W456" s="64"/>
      <c r="X456" s="64"/>
      <c r="Y456" s="64"/>
      <c r="Z456" s="64"/>
    </row>
    <row r="457" spans="1:26" ht="18.75" customHeight="1">
      <c r="A457" s="169" t="s">
        <v>1215</v>
      </c>
      <c r="B457" s="169" t="s">
        <v>1216</v>
      </c>
      <c r="C457" s="170" t="s">
        <v>1325</v>
      </c>
      <c r="D457" s="171" t="s">
        <v>772</v>
      </c>
      <c r="E457" s="403">
        <v>2242</v>
      </c>
      <c r="F457" s="172" t="s">
        <v>1218</v>
      </c>
      <c r="G457" s="64"/>
      <c r="H457" s="64"/>
      <c r="I457" s="64"/>
      <c r="J457" s="64"/>
      <c r="K457" s="64"/>
      <c r="L457" s="64"/>
      <c r="M457" s="64"/>
      <c r="N457" s="64"/>
      <c r="O457" s="64"/>
      <c r="P457" s="64"/>
      <c r="Q457" s="64"/>
      <c r="R457" s="64"/>
      <c r="S457" s="64"/>
      <c r="T457" s="64"/>
      <c r="U457" s="64"/>
      <c r="V457" s="64"/>
      <c r="W457" s="64"/>
      <c r="X457" s="64"/>
      <c r="Y457" s="64"/>
      <c r="Z457" s="64"/>
    </row>
    <row r="458" spans="1:26" ht="18.75" customHeight="1">
      <c r="A458" s="169" t="s">
        <v>1215</v>
      </c>
      <c r="B458" s="169" t="s">
        <v>1216</v>
      </c>
      <c r="C458" s="170" t="s">
        <v>1326</v>
      </c>
      <c r="D458" s="171" t="s">
        <v>772</v>
      </c>
      <c r="E458" s="403">
        <v>1982.4</v>
      </c>
      <c r="F458" s="172" t="s">
        <v>1218</v>
      </c>
      <c r="G458" s="64"/>
      <c r="H458" s="64"/>
      <c r="I458" s="64"/>
      <c r="J458" s="64"/>
      <c r="K458" s="64"/>
      <c r="L458" s="64"/>
      <c r="M458" s="64"/>
      <c r="N458" s="64"/>
      <c r="O458" s="64"/>
      <c r="P458" s="64"/>
      <c r="Q458" s="64"/>
      <c r="R458" s="64"/>
      <c r="S458" s="64"/>
      <c r="T458" s="64"/>
      <c r="U458" s="64"/>
      <c r="V458" s="64"/>
      <c r="W458" s="64"/>
      <c r="X458" s="64"/>
      <c r="Y458" s="64"/>
      <c r="Z458" s="64"/>
    </row>
    <row r="459" spans="1:26" ht="12.75" customHeight="1">
      <c r="A459" s="169" t="s">
        <v>1215</v>
      </c>
      <c r="B459" s="169" t="s">
        <v>1216</v>
      </c>
      <c r="C459" s="170" t="s">
        <v>1327</v>
      </c>
      <c r="D459" s="171" t="s">
        <v>772</v>
      </c>
      <c r="E459" s="403">
        <v>2006</v>
      </c>
      <c r="F459" s="172" t="s">
        <v>1218</v>
      </c>
      <c r="G459" s="64"/>
      <c r="H459" s="64"/>
      <c r="I459" s="64"/>
      <c r="J459" s="64"/>
      <c r="K459" s="64"/>
      <c r="L459" s="64"/>
      <c r="M459" s="64"/>
      <c r="N459" s="64"/>
      <c r="O459" s="64"/>
      <c r="P459" s="64"/>
      <c r="Q459" s="64"/>
      <c r="R459" s="64"/>
      <c r="S459" s="64"/>
      <c r="T459" s="64"/>
      <c r="U459" s="64"/>
      <c r="V459" s="64"/>
      <c r="W459" s="64"/>
      <c r="X459" s="64"/>
      <c r="Y459" s="64"/>
      <c r="Z459" s="64"/>
    </row>
    <row r="460" spans="1:26" ht="15" customHeight="1">
      <c r="A460" s="169" t="s">
        <v>1215</v>
      </c>
      <c r="B460" s="169" t="s">
        <v>1216</v>
      </c>
      <c r="C460" s="170" t="s">
        <v>1328</v>
      </c>
      <c r="D460" s="171" t="s">
        <v>772</v>
      </c>
      <c r="E460" s="403">
        <v>3186</v>
      </c>
      <c r="F460" s="172" t="s">
        <v>1218</v>
      </c>
      <c r="G460" s="64"/>
      <c r="H460" s="64"/>
      <c r="I460" s="64"/>
      <c r="J460" s="64"/>
      <c r="K460" s="64"/>
      <c r="L460" s="64"/>
      <c r="M460" s="64"/>
      <c r="N460" s="64"/>
      <c r="O460" s="64"/>
      <c r="P460" s="64"/>
      <c r="Q460" s="64"/>
      <c r="R460" s="64"/>
      <c r="S460" s="64"/>
      <c r="T460" s="64"/>
      <c r="U460" s="64"/>
      <c r="V460" s="64"/>
      <c r="W460" s="64"/>
      <c r="X460" s="64"/>
      <c r="Y460" s="64"/>
      <c r="Z460" s="64"/>
    </row>
    <row r="461" spans="1:26" ht="12.75" customHeight="1">
      <c r="A461" s="169" t="s">
        <v>1215</v>
      </c>
      <c r="B461" s="169" t="s">
        <v>1216</v>
      </c>
      <c r="C461" s="170" t="s">
        <v>1329</v>
      </c>
      <c r="D461" s="171" t="s">
        <v>772</v>
      </c>
      <c r="E461" s="403">
        <v>2908.2525000000001</v>
      </c>
      <c r="F461" s="172" t="s">
        <v>1218</v>
      </c>
      <c r="G461" s="64"/>
      <c r="H461" s="64"/>
      <c r="I461" s="64"/>
      <c r="J461" s="64"/>
      <c r="K461" s="64"/>
      <c r="L461" s="64"/>
      <c r="M461" s="64"/>
      <c r="N461" s="64"/>
      <c r="O461" s="64"/>
      <c r="P461" s="64"/>
      <c r="Q461" s="64"/>
      <c r="R461" s="64"/>
      <c r="S461" s="64"/>
      <c r="T461" s="64"/>
      <c r="U461" s="64"/>
      <c r="V461" s="64"/>
      <c r="W461" s="64"/>
      <c r="X461" s="64"/>
      <c r="Y461" s="64"/>
      <c r="Z461" s="64"/>
    </row>
    <row r="462" spans="1:26" ht="20.25" customHeight="1">
      <c r="A462" s="169" t="s">
        <v>1215</v>
      </c>
      <c r="B462" s="169" t="s">
        <v>1216</v>
      </c>
      <c r="C462" s="170" t="s">
        <v>1330</v>
      </c>
      <c r="D462" s="171" t="s">
        <v>772</v>
      </c>
      <c r="E462" s="403">
        <v>4979.6000000000004</v>
      </c>
      <c r="F462" s="172" t="s">
        <v>1218</v>
      </c>
      <c r="G462" s="64"/>
      <c r="H462" s="64"/>
      <c r="I462" s="64"/>
      <c r="J462" s="64"/>
      <c r="K462" s="64"/>
      <c r="L462" s="64"/>
      <c r="M462" s="64"/>
      <c r="N462" s="64"/>
      <c r="O462" s="64"/>
      <c r="P462" s="64"/>
      <c r="Q462" s="64"/>
      <c r="R462" s="64"/>
      <c r="S462" s="64"/>
      <c r="T462" s="64"/>
      <c r="U462" s="64"/>
      <c r="V462" s="64"/>
      <c r="W462" s="64"/>
      <c r="X462" s="64"/>
      <c r="Y462" s="64"/>
      <c r="Z462" s="64"/>
    </row>
    <row r="463" spans="1:26" ht="21.75" customHeight="1">
      <c r="A463" s="169" t="s">
        <v>1215</v>
      </c>
      <c r="B463" s="169" t="s">
        <v>1216</v>
      </c>
      <c r="C463" s="170" t="s">
        <v>1331</v>
      </c>
      <c r="D463" s="171" t="s">
        <v>772</v>
      </c>
      <c r="E463" s="403">
        <v>4248</v>
      </c>
      <c r="F463" s="172" t="s">
        <v>1218</v>
      </c>
      <c r="G463" s="64"/>
      <c r="H463" s="64"/>
      <c r="I463" s="64"/>
      <c r="J463" s="64"/>
      <c r="K463" s="64"/>
      <c r="L463" s="64"/>
      <c r="M463" s="64"/>
      <c r="N463" s="64"/>
      <c r="O463" s="64"/>
      <c r="P463" s="64"/>
      <c r="Q463" s="64"/>
      <c r="R463" s="64"/>
      <c r="S463" s="64"/>
      <c r="T463" s="64"/>
      <c r="U463" s="64"/>
      <c r="V463" s="64"/>
      <c r="W463" s="64"/>
      <c r="X463" s="64"/>
      <c r="Y463" s="64"/>
      <c r="Z463" s="64"/>
    </row>
    <row r="464" spans="1:26" ht="21.75" customHeight="1">
      <c r="A464" s="169" t="s">
        <v>1215</v>
      </c>
      <c r="B464" s="169" t="s">
        <v>1216</v>
      </c>
      <c r="C464" s="170" t="s">
        <v>1332</v>
      </c>
      <c r="D464" s="171" t="s">
        <v>772</v>
      </c>
      <c r="E464" s="403">
        <v>2419</v>
      </c>
      <c r="F464" s="172" t="s">
        <v>1218</v>
      </c>
      <c r="G464" s="64"/>
      <c r="H464" s="64"/>
      <c r="I464" s="64"/>
      <c r="J464" s="64"/>
      <c r="K464" s="64"/>
      <c r="L464" s="64"/>
      <c r="M464" s="64"/>
      <c r="N464" s="64"/>
      <c r="O464" s="64"/>
      <c r="P464" s="64"/>
      <c r="Q464" s="64"/>
      <c r="R464" s="64"/>
      <c r="S464" s="64"/>
      <c r="T464" s="64"/>
      <c r="U464" s="64"/>
      <c r="V464" s="64"/>
      <c r="W464" s="64"/>
      <c r="X464" s="64"/>
      <c r="Y464" s="64"/>
      <c r="Z464" s="64"/>
    </row>
    <row r="465" spans="1:26" ht="15" customHeight="1">
      <c r="A465" s="169" t="s">
        <v>1215</v>
      </c>
      <c r="B465" s="169" t="s">
        <v>1216</v>
      </c>
      <c r="C465" s="170" t="s">
        <v>1333</v>
      </c>
      <c r="D465" s="171" t="s">
        <v>772</v>
      </c>
      <c r="E465" s="403">
        <v>5015</v>
      </c>
      <c r="F465" s="172" t="s">
        <v>1218</v>
      </c>
      <c r="G465" s="64"/>
      <c r="H465" s="64"/>
      <c r="I465" s="64"/>
      <c r="J465" s="64"/>
      <c r="K465" s="64"/>
      <c r="L465" s="64"/>
      <c r="M465" s="64"/>
      <c r="N465" s="64"/>
      <c r="O465" s="64"/>
      <c r="P465" s="64"/>
      <c r="Q465" s="64"/>
      <c r="R465" s="64"/>
      <c r="S465" s="64"/>
      <c r="T465" s="64"/>
      <c r="U465" s="64"/>
      <c r="V465" s="64"/>
      <c r="W465" s="64"/>
      <c r="X465" s="64"/>
      <c r="Y465" s="64"/>
      <c r="Z465" s="64"/>
    </row>
    <row r="466" spans="1:26" ht="16.5" customHeight="1">
      <c r="A466" s="169" t="s">
        <v>1215</v>
      </c>
      <c r="B466" s="169" t="s">
        <v>1216</v>
      </c>
      <c r="C466" s="170" t="s">
        <v>1334</v>
      </c>
      <c r="D466" s="171" t="s">
        <v>772</v>
      </c>
      <c r="E466" s="403">
        <v>4398.45</v>
      </c>
      <c r="F466" s="172" t="s">
        <v>1218</v>
      </c>
      <c r="G466" s="64"/>
      <c r="H466" s="64"/>
      <c r="I466" s="64"/>
      <c r="J466" s="64"/>
      <c r="K466" s="64"/>
      <c r="L466" s="64"/>
      <c r="M466" s="64"/>
      <c r="N466" s="64"/>
      <c r="O466" s="64"/>
      <c r="P466" s="64"/>
      <c r="Q466" s="64"/>
      <c r="R466" s="64"/>
      <c r="S466" s="64"/>
      <c r="T466" s="64"/>
      <c r="U466" s="64"/>
      <c r="V466" s="64"/>
      <c r="W466" s="64"/>
      <c r="X466" s="64"/>
      <c r="Y466" s="64"/>
      <c r="Z466" s="64"/>
    </row>
    <row r="467" spans="1:26" ht="13.5" customHeight="1">
      <c r="A467" s="169" t="s">
        <v>1215</v>
      </c>
      <c r="B467" s="169" t="s">
        <v>1216</v>
      </c>
      <c r="C467" s="170" t="s">
        <v>1335</v>
      </c>
      <c r="D467" s="171" t="s">
        <v>772</v>
      </c>
      <c r="E467" s="403">
        <v>8142</v>
      </c>
      <c r="F467" s="172" t="s">
        <v>1218</v>
      </c>
      <c r="G467" s="64"/>
      <c r="H467" s="64"/>
      <c r="I467" s="64"/>
      <c r="J467" s="64"/>
      <c r="K467" s="64"/>
      <c r="L467" s="64"/>
      <c r="M467" s="64"/>
      <c r="N467" s="64"/>
      <c r="O467" s="64"/>
      <c r="P467" s="64"/>
      <c r="Q467" s="64"/>
      <c r="R467" s="64"/>
      <c r="S467" s="64"/>
      <c r="T467" s="64"/>
      <c r="U467" s="64"/>
      <c r="V467" s="64"/>
      <c r="W467" s="64"/>
      <c r="X467" s="64"/>
      <c r="Y467" s="64"/>
      <c r="Z467" s="64"/>
    </row>
    <row r="468" spans="1:26" ht="13.5" customHeight="1">
      <c r="A468" s="169" t="s">
        <v>1215</v>
      </c>
      <c r="B468" s="169" t="s">
        <v>1216</v>
      </c>
      <c r="C468" s="170" t="s">
        <v>1336</v>
      </c>
      <c r="D468" s="171" t="s">
        <v>772</v>
      </c>
      <c r="E468" s="403">
        <v>6608</v>
      </c>
      <c r="F468" s="172" t="s">
        <v>1218</v>
      </c>
      <c r="G468" s="64"/>
      <c r="H468" s="64"/>
      <c r="I468" s="64"/>
      <c r="J468" s="64"/>
      <c r="K468" s="64"/>
      <c r="L468" s="64"/>
      <c r="M468" s="64"/>
      <c r="N468" s="64"/>
      <c r="O468" s="64"/>
      <c r="P468" s="64"/>
      <c r="Q468" s="64"/>
      <c r="R468" s="64"/>
      <c r="S468" s="64"/>
      <c r="T468" s="64"/>
      <c r="U468" s="64"/>
      <c r="V468" s="64"/>
      <c r="W468" s="64"/>
      <c r="X468" s="64"/>
      <c r="Y468" s="64"/>
      <c r="Z468" s="64"/>
    </row>
    <row r="469" spans="1:26" ht="15" customHeight="1">
      <c r="A469" s="169" t="s">
        <v>1215</v>
      </c>
      <c r="B469" s="169" t="s">
        <v>1216</v>
      </c>
      <c r="C469" s="170" t="s">
        <v>1337</v>
      </c>
      <c r="D469" s="171" t="s">
        <v>772</v>
      </c>
      <c r="E469" s="403">
        <v>1899.8</v>
      </c>
      <c r="F469" s="172" t="s">
        <v>1218</v>
      </c>
      <c r="G469" s="64"/>
      <c r="H469" s="64"/>
      <c r="I469" s="64"/>
      <c r="J469" s="64"/>
      <c r="K469" s="64"/>
      <c r="L469" s="64"/>
      <c r="M469" s="64"/>
      <c r="N469" s="64"/>
      <c r="O469" s="64"/>
      <c r="P469" s="64"/>
      <c r="Q469" s="64"/>
      <c r="R469" s="64"/>
      <c r="S469" s="64"/>
      <c r="T469" s="64"/>
      <c r="U469" s="64"/>
      <c r="V469" s="64"/>
      <c r="W469" s="64"/>
      <c r="X469" s="64"/>
      <c r="Y469" s="64"/>
      <c r="Z469" s="64"/>
    </row>
    <row r="470" spans="1:26" ht="12.75" customHeight="1">
      <c r="A470" s="169" t="s">
        <v>1215</v>
      </c>
      <c r="B470" s="169" t="s">
        <v>1216</v>
      </c>
      <c r="C470" s="170" t="s">
        <v>1338</v>
      </c>
      <c r="D470" s="171" t="s">
        <v>772</v>
      </c>
      <c r="E470" s="403">
        <v>7788</v>
      </c>
      <c r="F470" s="172" t="s">
        <v>1218</v>
      </c>
      <c r="G470" s="64"/>
      <c r="H470" s="64"/>
      <c r="I470" s="64"/>
      <c r="J470" s="64"/>
      <c r="K470" s="64"/>
      <c r="L470" s="64"/>
      <c r="M470" s="64"/>
      <c r="N470" s="64"/>
      <c r="O470" s="64"/>
      <c r="P470" s="64"/>
      <c r="Q470" s="64"/>
      <c r="R470" s="64"/>
      <c r="S470" s="64"/>
      <c r="T470" s="64"/>
      <c r="U470" s="64"/>
      <c r="V470" s="64"/>
      <c r="W470" s="64"/>
      <c r="X470" s="64"/>
      <c r="Y470" s="64"/>
      <c r="Z470" s="64"/>
    </row>
    <row r="471" spans="1:26" ht="12.75" customHeight="1">
      <c r="A471" s="169" t="s">
        <v>1215</v>
      </c>
      <c r="B471" s="169" t="s">
        <v>1216</v>
      </c>
      <c r="C471" s="170" t="s">
        <v>1339</v>
      </c>
      <c r="D471" s="171" t="s">
        <v>772</v>
      </c>
      <c r="E471" s="403">
        <v>8732</v>
      </c>
      <c r="F471" s="172" t="s">
        <v>1218</v>
      </c>
      <c r="G471" s="64"/>
      <c r="H471" s="64"/>
      <c r="I471" s="64"/>
      <c r="J471" s="64"/>
      <c r="K471" s="64"/>
      <c r="L471" s="64"/>
      <c r="M471" s="64"/>
      <c r="N471" s="64"/>
      <c r="O471" s="64"/>
      <c r="P471" s="64"/>
      <c r="Q471" s="64"/>
      <c r="R471" s="64"/>
      <c r="S471" s="64"/>
      <c r="T471" s="64"/>
      <c r="U471" s="64"/>
      <c r="V471" s="64"/>
      <c r="W471" s="64"/>
      <c r="X471" s="64"/>
      <c r="Y471" s="64"/>
      <c r="Z471" s="64"/>
    </row>
    <row r="472" spans="1:26" ht="13.5" customHeight="1">
      <c r="A472" s="169" t="s">
        <v>1215</v>
      </c>
      <c r="B472" s="169" t="s">
        <v>1216</v>
      </c>
      <c r="C472" s="170" t="s">
        <v>1340</v>
      </c>
      <c r="D472" s="171" t="s">
        <v>772</v>
      </c>
      <c r="E472" s="403">
        <v>1911.01</v>
      </c>
      <c r="F472" s="172" t="s">
        <v>1218</v>
      </c>
      <c r="G472" s="64"/>
      <c r="H472" s="64"/>
      <c r="I472" s="64"/>
      <c r="J472" s="64"/>
      <c r="K472" s="64"/>
      <c r="L472" s="64"/>
      <c r="M472" s="64"/>
      <c r="N472" s="64"/>
      <c r="O472" s="64"/>
      <c r="P472" s="64"/>
      <c r="Q472" s="64"/>
      <c r="R472" s="64"/>
      <c r="S472" s="64"/>
      <c r="T472" s="64"/>
      <c r="U472" s="64"/>
      <c r="V472" s="64"/>
      <c r="W472" s="64"/>
      <c r="X472" s="64"/>
      <c r="Y472" s="64"/>
      <c r="Z472" s="64"/>
    </row>
    <row r="473" spans="1:26" ht="13.5" customHeight="1">
      <c r="A473" s="169" t="s">
        <v>1215</v>
      </c>
      <c r="B473" s="169" t="s">
        <v>1216</v>
      </c>
      <c r="C473" s="170" t="s">
        <v>1341</v>
      </c>
      <c r="D473" s="171" t="s">
        <v>772</v>
      </c>
      <c r="E473" s="403">
        <v>7670</v>
      </c>
      <c r="F473" s="172" t="s">
        <v>1218</v>
      </c>
      <c r="G473" s="64"/>
      <c r="H473" s="64"/>
      <c r="I473" s="64"/>
      <c r="J473" s="64"/>
      <c r="K473" s="64"/>
      <c r="L473" s="64"/>
      <c r="M473" s="64"/>
      <c r="N473" s="64"/>
      <c r="O473" s="64"/>
      <c r="P473" s="64"/>
      <c r="Q473" s="64"/>
      <c r="R473" s="64"/>
      <c r="S473" s="64"/>
      <c r="T473" s="64"/>
      <c r="U473" s="64"/>
      <c r="V473" s="64"/>
      <c r="W473" s="64"/>
      <c r="X473" s="64"/>
      <c r="Y473" s="64"/>
      <c r="Z473" s="64"/>
    </row>
    <row r="474" spans="1:26" ht="15.75" customHeight="1">
      <c r="A474" s="169" t="s">
        <v>1215</v>
      </c>
      <c r="B474" s="169" t="s">
        <v>1216</v>
      </c>
      <c r="C474" s="170" t="s">
        <v>1342</v>
      </c>
      <c r="D474" s="171" t="s">
        <v>772</v>
      </c>
      <c r="E474" s="403">
        <v>14.75</v>
      </c>
      <c r="F474" s="172" t="s">
        <v>1218</v>
      </c>
      <c r="G474" s="64"/>
      <c r="H474" s="64"/>
      <c r="I474" s="64"/>
      <c r="J474" s="64"/>
      <c r="K474" s="64"/>
      <c r="L474" s="64"/>
      <c r="M474" s="64"/>
      <c r="N474" s="64"/>
      <c r="O474" s="64"/>
      <c r="P474" s="64"/>
      <c r="Q474" s="64"/>
      <c r="R474" s="64"/>
      <c r="S474" s="64"/>
      <c r="T474" s="64"/>
      <c r="U474" s="64"/>
      <c r="V474" s="64"/>
      <c r="W474" s="64"/>
      <c r="X474" s="64"/>
      <c r="Y474" s="64"/>
      <c r="Z474" s="64"/>
    </row>
    <row r="475" spans="1:26" ht="15.75" customHeight="1">
      <c r="A475" s="169" t="s">
        <v>1215</v>
      </c>
      <c r="B475" s="169" t="s">
        <v>1216</v>
      </c>
      <c r="C475" s="170" t="s">
        <v>1343</v>
      </c>
      <c r="D475" s="171" t="s">
        <v>772</v>
      </c>
      <c r="E475" s="403">
        <v>233.64</v>
      </c>
      <c r="F475" s="172" t="s">
        <v>1218</v>
      </c>
      <c r="G475" s="64"/>
      <c r="H475" s="64"/>
      <c r="I475" s="64"/>
      <c r="J475" s="64"/>
      <c r="K475" s="64"/>
      <c r="L475" s="64"/>
      <c r="M475" s="64"/>
      <c r="N475" s="64"/>
      <c r="O475" s="64"/>
      <c r="P475" s="64"/>
      <c r="Q475" s="64"/>
      <c r="R475" s="64"/>
      <c r="S475" s="64"/>
      <c r="T475" s="64"/>
      <c r="U475" s="64"/>
      <c r="V475" s="64"/>
      <c r="W475" s="64"/>
      <c r="X475" s="64"/>
      <c r="Y475" s="64"/>
      <c r="Z475" s="64"/>
    </row>
    <row r="476" spans="1:26" ht="15" customHeight="1">
      <c r="A476" s="174" t="s">
        <v>1344</v>
      </c>
      <c r="B476" s="174" t="s">
        <v>1345</v>
      </c>
      <c r="C476" s="175" t="s">
        <v>1346</v>
      </c>
      <c r="D476" s="176" t="s">
        <v>1171</v>
      </c>
      <c r="E476" s="406">
        <v>250</v>
      </c>
      <c r="F476" s="177" t="s">
        <v>1347</v>
      </c>
      <c r="G476" s="64"/>
      <c r="H476" s="64"/>
      <c r="I476" s="64"/>
      <c r="J476" s="64"/>
      <c r="K476" s="64"/>
      <c r="L476" s="64"/>
      <c r="M476" s="64"/>
      <c r="N476" s="64"/>
      <c r="O476" s="64"/>
      <c r="P476" s="64"/>
      <c r="Q476" s="64"/>
      <c r="R476" s="64"/>
      <c r="S476" s="64"/>
      <c r="T476" s="64"/>
      <c r="U476" s="64"/>
      <c r="V476" s="64"/>
      <c r="W476" s="64"/>
      <c r="X476" s="64"/>
      <c r="Y476" s="64"/>
      <c r="Z476" s="64"/>
    </row>
    <row r="477" spans="1:26" ht="12.75" customHeight="1">
      <c r="A477" s="174" t="s">
        <v>1344</v>
      </c>
      <c r="B477" s="174" t="s">
        <v>1345</v>
      </c>
      <c r="C477" s="175" t="s">
        <v>1348</v>
      </c>
      <c r="D477" s="176" t="s">
        <v>772</v>
      </c>
      <c r="E477" s="406">
        <v>362.25</v>
      </c>
      <c r="F477" s="177" t="s">
        <v>1349</v>
      </c>
      <c r="G477" s="64"/>
      <c r="H477" s="64"/>
      <c r="I477" s="64"/>
      <c r="J477" s="64"/>
      <c r="K477" s="64"/>
      <c r="L477" s="64"/>
      <c r="M477" s="64"/>
      <c r="N477" s="64"/>
      <c r="O477" s="64"/>
      <c r="P477" s="64"/>
      <c r="Q477" s="64"/>
      <c r="R477" s="64"/>
      <c r="S477" s="64"/>
      <c r="T477" s="64"/>
      <c r="U477" s="64"/>
      <c r="V477" s="64"/>
      <c r="W477" s="64"/>
      <c r="X477" s="64"/>
      <c r="Y477" s="64"/>
      <c r="Z477" s="64"/>
    </row>
    <row r="478" spans="1:26" ht="15" customHeight="1">
      <c r="A478" s="174" t="s">
        <v>1344</v>
      </c>
      <c r="B478" s="174" t="s">
        <v>1345</v>
      </c>
      <c r="C478" s="175" t="s">
        <v>1350</v>
      </c>
      <c r="D478" s="176" t="s">
        <v>772</v>
      </c>
      <c r="E478" s="406">
        <v>402.67669999999998</v>
      </c>
      <c r="F478" s="177" t="s">
        <v>1347</v>
      </c>
      <c r="G478" s="64"/>
      <c r="H478" s="64"/>
      <c r="I478" s="64"/>
      <c r="J478" s="64"/>
      <c r="K478" s="64"/>
      <c r="L478" s="64"/>
      <c r="M478" s="64"/>
      <c r="N478" s="64"/>
      <c r="O478" s="64"/>
      <c r="P478" s="64"/>
      <c r="Q478" s="64"/>
      <c r="R478" s="64"/>
      <c r="S478" s="64"/>
      <c r="T478" s="64"/>
      <c r="U478" s="64"/>
      <c r="V478" s="64"/>
      <c r="W478" s="64"/>
      <c r="X478" s="64"/>
      <c r="Y478" s="64"/>
      <c r="Z478" s="64"/>
    </row>
    <row r="479" spans="1:26" ht="12.75" customHeight="1">
      <c r="A479" s="174" t="s">
        <v>1344</v>
      </c>
      <c r="B479" s="174" t="s">
        <v>1345</v>
      </c>
      <c r="C479" s="178" t="s">
        <v>1351</v>
      </c>
      <c r="D479" s="179" t="s">
        <v>772</v>
      </c>
      <c r="E479" s="180">
        <v>475.16</v>
      </c>
      <c r="F479" s="177" t="s">
        <v>1349</v>
      </c>
      <c r="G479" s="64"/>
      <c r="H479" s="64"/>
      <c r="I479" s="64"/>
      <c r="J479" s="64"/>
      <c r="K479" s="64"/>
      <c r="L479" s="64"/>
      <c r="M479" s="64"/>
      <c r="N479" s="64"/>
      <c r="O479" s="64"/>
      <c r="P479" s="64"/>
      <c r="Q479" s="64"/>
      <c r="R479" s="64"/>
      <c r="S479" s="64"/>
      <c r="T479" s="64"/>
      <c r="U479" s="64"/>
      <c r="V479" s="64"/>
      <c r="W479" s="64"/>
      <c r="X479" s="64"/>
      <c r="Y479" s="64"/>
      <c r="Z479" s="64"/>
    </row>
    <row r="480" spans="1:26" ht="15.75" customHeight="1">
      <c r="A480" s="174" t="s">
        <v>1344</v>
      </c>
      <c r="B480" s="174" t="s">
        <v>1345</v>
      </c>
      <c r="C480" s="175" t="s">
        <v>1352</v>
      </c>
      <c r="D480" s="176" t="s">
        <v>772</v>
      </c>
      <c r="E480" s="406">
        <v>466.1</v>
      </c>
      <c r="F480" s="177" t="s">
        <v>1347</v>
      </c>
      <c r="G480" s="64"/>
      <c r="H480" s="64"/>
      <c r="I480" s="64"/>
      <c r="J480" s="64"/>
      <c r="K480" s="64"/>
      <c r="L480" s="64"/>
      <c r="M480" s="64"/>
      <c r="N480" s="64"/>
      <c r="O480" s="64"/>
      <c r="P480" s="64"/>
      <c r="Q480" s="64"/>
      <c r="R480" s="64"/>
      <c r="S480" s="64"/>
      <c r="T480" s="64"/>
      <c r="U480" s="64"/>
      <c r="V480" s="64"/>
      <c r="W480" s="64"/>
      <c r="X480" s="64"/>
      <c r="Y480" s="64"/>
      <c r="Z480" s="64"/>
    </row>
    <row r="481" spans="1:26" ht="12.75" customHeight="1">
      <c r="A481" s="174" t="s">
        <v>1344</v>
      </c>
      <c r="B481" s="174" t="s">
        <v>1345</v>
      </c>
      <c r="C481" s="175" t="s">
        <v>1353</v>
      </c>
      <c r="D481" s="176" t="s">
        <v>772</v>
      </c>
      <c r="E481" s="406">
        <v>475.16</v>
      </c>
      <c r="F481" s="177" t="s">
        <v>1349</v>
      </c>
      <c r="G481" s="64"/>
      <c r="H481" s="64"/>
      <c r="I481" s="64"/>
      <c r="J481" s="64"/>
      <c r="K481" s="64"/>
      <c r="L481" s="64"/>
      <c r="M481" s="64"/>
      <c r="N481" s="64"/>
      <c r="O481" s="64"/>
      <c r="P481" s="64"/>
      <c r="Q481" s="64"/>
      <c r="R481" s="64"/>
      <c r="S481" s="64"/>
      <c r="T481" s="64"/>
      <c r="U481" s="64"/>
      <c r="V481" s="64"/>
      <c r="W481" s="64"/>
      <c r="X481" s="64"/>
      <c r="Y481" s="64"/>
      <c r="Z481" s="64"/>
    </row>
    <row r="482" spans="1:26" ht="16.5" customHeight="1">
      <c r="A482" s="174" t="s">
        <v>1344</v>
      </c>
      <c r="B482" s="174" t="s">
        <v>1345</v>
      </c>
      <c r="C482" s="175" t="s">
        <v>1354</v>
      </c>
      <c r="D482" s="176" t="s">
        <v>1090</v>
      </c>
      <c r="E482" s="406">
        <v>148</v>
      </c>
      <c r="F482" s="177" t="s">
        <v>1347</v>
      </c>
      <c r="G482" s="64"/>
      <c r="H482" s="64"/>
      <c r="I482" s="64"/>
      <c r="J482" s="64"/>
      <c r="K482" s="64"/>
      <c r="L482" s="64"/>
      <c r="M482" s="64"/>
      <c r="N482" s="64"/>
      <c r="O482" s="64"/>
      <c r="P482" s="64"/>
      <c r="Q482" s="64"/>
      <c r="R482" s="64"/>
      <c r="S482" s="64"/>
      <c r="T482" s="64"/>
      <c r="U482" s="64"/>
      <c r="V482" s="64"/>
      <c r="W482" s="64"/>
      <c r="X482" s="64"/>
      <c r="Y482" s="64"/>
      <c r="Z482" s="64"/>
    </row>
    <row r="483" spans="1:26" ht="12.75" customHeight="1">
      <c r="A483" s="174" t="s">
        <v>1344</v>
      </c>
      <c r="B483" s="174" t="s">
        <v>1345</v>
      </c>
      <c r="C483" s="175" t="s">
        <v>1355</v>
      </c>
      <c r="D483" s="176" t="s">
        <v>1090</v>
      </c>
      <c r="E483" s="406">
        <v>393.75</v>
      </c>
      <c r="F483" s="177" t="s">
        <v>1349</v>
      </c>
      <c r="G483" s="64"/>
      <c r="H483" s="64"/>
      <c r="I483" s="64"/>
      <c r="J483" s="64"/>
      <c r="K483" s="64"/>
      <c r="L483" s="64"/>
      <c r="M483" s="64"/>
      <c r="N483" s="64"/>
      <c r="O483" s="64"/>
      <c r="P483" s="64"/>
      <c r="Q483" s="64"/>
      <c r="R483" s="64"/>
      <c r="S483" s="64"/>
      <c r="T483" s="64"/>
      <c r="U483" s="64"/>
      <c r="V483" s="64"/>
      <c r="W483" s="64"/>
      <c r="X483" s="64"/>
      <c r="Y483" s="64"/>
      <c r="Z483" s="64"/>
    </row>
    <row r="484" spans="1:26" ht="12.75" customHeight="1">
      <c r="A484" s="174" t="s">
        <v>1344</v>
      </c>
      <c r="B484" s="174" t="s">
        <v>1345</v>
      </c>
      <c r="C484" s="175" t="s">
        <v>1356</v>
      </c>
      <c r="D484" s="176" t="s">
        <v>772</v>
      </c>
      <c r="E484" s="406">
        <v>1535.12</v>
      </c>
      <c r="F484" s="177" t="s">
        <v>1349</v>
      </c>
      <c r="G484" s="64"/>
      <c r="H484" s="64"/>
      <c r="I484" s="64"/>
      <c r="J484" s="64"/>
      <c r="K484" s="64"/>
      <c r="L484" s="64"/>
      <c r="M484" s="64"/>
      <c r="N484" s="64"/>
      <c r="O484" s="64"/>
      <c r="P484" s="64"/>
      <c r="Q484" s="64"/>
      <c r="R484" s="64"/>
      <c r="S484" s="64"/>
      <c r="T484" s="64"/>
      <c r="U484" s="64"/>
      <c r="V484" s="64"/>
      <c r="W484" s="64"/>
      <c r="X484" s="64"/>
      <c r="Y484" s="64"/>
      <c r="Z484" s="64"/>
    </row>
    <row r="485" spans="1:26" ht="12.75" customHeight="1">
      <c r="A485" s="174" t="s">
        <v>1344</v>
      </c>
      <c r="B485" s="174" t="s">
        <v>1345</v>
      </c>
      <c r="C485" s="175" t="s">
        <v>1357</v>
      </c>
      <c r="D485" s="176" t="s">
        <v>772</v>
      </c>
      <c r="E485" s="406">
        <v>1300.95</v>
      </c>
      <c r="F485" s="177" t="s">
        <v>1347</v>
      </c>
      <c r="G485" s="64"/>
      <c r="H485" s="64"/>
      <c r="I485" s="64"/>
      <c r="J485" s="64"/>
      <c r="K485" s="64"/>
      <c r="L485" s="64"/>
      <c r="M485" s="64"/>
      <c r="N485" s="64"/>
      <c r="O485" s="64"/>
      <c r="P485" s="64"/>
      <c r="Q485" s="64"/>
      <c r="R485" s="64"/>
      <c r="S485" s="64"/>
      <c r="T485" s="64"/>
      <c r="U485" s="64"/>
      <c r="V485" s="64"/>
      <c r="W485" s="64"/>
      <c r="X485" s="64"/>
      <c r="Y485" s="64"/>
      <c r="Z485" s="64"/>
    </row>
    <row r="486" spans="1:26" ht="12.75" customHeight="1">
      <c r="A486" s="174" t="s">
        <v>1344</v>
      </c>
      <c r="B486" s="174" t="s">
        <v>1345</v>
      </c>
      <c r="C486" s="175" t="s">
        <v>1358</v>
      </c>
      <c r="D486" s="176" t="s">
        <v>772</v>
      </c>
      <c r="E486" s="406">
        <v>299.72000000000003</v>
      </c>
      <c r="F486" s="177" t="s">
        <v>1349</v>
      </c>
      <c r="G486" s="64"/>
      <c r="H486" s="64"/>
      <c r="I486" s="64"/>
      <c r="J486" s="64"/>
      <c r="K486" s="64"/>
      <c r="L486" s="64"/>
      <c r="M486" s="64"/>
      <c r="N486" s="64"/>
      <c r="O486" s="64"/>
      <c r="P486" s="64"/>
      <c r="Q486" s="64"/>
      <c r="R486" s="64"/>
      <c r="S486" s="64"/>
      <c r="T486" s="64"/>
      <c r="U486" s="64"/>
      <c r="V486" s="64"/>
      <c r="W486" s="64"/>
      <c r="X486" s="64"/>
      <c r="Y486" s="64"/>
      <c r="Z486" s="64"/>
    </row>
    <row r="487" spans="1:26" ht="12.75" customHeight="1">
      <c r="A487" s="174" t="s">
        <v>1344</v>
      </c>
      <c r="B487" s="174" t="s">
        <v>1345</v>
      </c>
      <c r="C487" s="175" t="s">
        <v>1359</v>
      </c>
      <c r="D487" s="176" t="s">
        <v>772</v>
      </c>
      <c r="E487" s="406">
        <v>236</v>
      </c>
      <c r="F487" s="177" t="s">
        <v>1347</v>
      </c>
      <c r="G487" s="64"/>
      <c r="H487" s="64"/>
      <c r="I487" s="64"/>
      <c r="J487" s="64"/>
      <c r="K487" s="64"/>
      <c r="L487" s="64"/>
      <c r="M487" s="64"/>
      <c r="N487" s="64"/>
      <c r="O487" s="64"/>
      <c r="P487" s="64"/>
      <c r="Q487" s="64"/>
      <c r="R487" s="64"/>
      <c r="S487" s="64"/>
      <c r="T487" s="64"/>
      <c r="U487" s="64"/>
      <c r="V487" s="64"/>
      <c r="W487" s="64"/>
      <c r="X487" s="64"/>
      <c r="Y487" s="64"/>
      <c r="Z487" s="64"/>
    </row>
    <row r="488" spans="1:26" ht="12.75" customHeight="1">
      <c r="A488" s="174" t="s">
        <v>1344</v>
      </c>
      <c r="B488" s="174" t="s">
        <v>1345</v>
      </c>
      <c r="C488" s="175" t="s">
        <v>1360</v>
      </c>
      <c r="D488" s="176" t="s">
        <v>772</v>
      </c>
      <c r="E488" s="406">
        <v>131.58000000000001</v>
      </c>
      <c r="F488" s="177" t="s">
        <v>1349</v>
      </c>
      <c r="G488" s="64"/>
      <c r="H488" s="64"/>
      <c r="I488" s="64"/>
      <c r="J488" s="64"/>
      <c r="K488" s="64"/>
      <c r="L488" s="64"/>
      <c r="M488" s="64"/>
      <c r="N488" s="64"/>
      <c r="O488" s="64"/>
      <c r="P488" s="64"/>
      <c r="Q488" s="64"/>
      <c r="R488" s="64"/>
      <c r="S488" s="64"/>
      <c r="T488" s="64"/>
      <c r="U488" s="64"/>
      <c r="V488" s="64"/>
      <c r="W488" s="64"/>
      <c r="X488" s="64"/>
      <c r="Y488" s="64"/>
      <c r="Z488" s="64"/>
    </row>
    <row r="489" spans="1:26" ht="21.75" customHeight="1">
      <c r="A489" s="174" t="s">
        <v>1344</v>
      </c>
      <c r="B489" s="174" t="s">
        <v>1345</v>
      </c>
      <c r="C489" s="175" t="s">
        <v>1361</v>
      </c>
      <c r="D489" s="176" t="s">
        <v>772</v>
      </c>
      <c r="E489" s="406">
        <v>136.29</v>
      </c>
      <c r="F489" s="177" t="s">
        <v>1347</v>
      </c>
      <c r="G489" s="64"/>
      <c r="H489" s="64"/>
      <c r="I489" s="64"/>
      <c r="J489" s="64"/>
      <c r="K489" s="64"/>
      <c r="L489" s="64"/>
      <c r="M489" s="64"/>
      <c r="N489" s="64"/>
      <c r="O489" s="64"/>
      <c r="P489" s="64"/>
      <c r="Q489" s="64"/>
      <c r="R489" s="64"/>
      <c r="S489" s="64"/>
      <c r="T489" s="64"/>
      <c r="U489" s="64"/>
      <c r="V489" s="64"/>
      <c r="W489" s="64"/>
      <c r="X489" s="64"/>
      <c r="Y489" s="64"/>
      <c r="Z489" s="64"/>
    </row>
    <row r="490" spans="1:26" ht="24.75" customHeight="1">
      <c r="A490" s="174" t="s">
        <v>1344</v>
      </c>
      <c r="B490" s="174" t="s">
        <v>1345</v>
      </c>
      <c r="C490" s="175" t="s">
        <v>1362</v>
      </c>
      <c r="D490" s="176" t="s">
        <v>772</v>
      </c>
      <c r="E490" s="406">
        <v>74.34</v>
      </c>
      <c r="F490" s="177" t="s">
        <v>1347</v>
      </c>
      <c r="G490" s="64"/>
      <c r="H490" s="64"/>
      <c r="I490" s="64"/>
      <c r="J490" s="64"/>
      <c r="K490" s="64"/>
      <c r="L490" s="64"/>
      <c r="M490" s="64"/>
      <c r="N490" s="64"/>
      <c r="O490" s="64"/>
      <c r="P490" s="64"/>
      <c r="Q490" s="64"/>
      <c r="R490" s="64"/>
      <c r="S490" s="64"/>
      <c r="T490" s="64"/>
      <c r="U490" s="64"/>
      <c r="V490" s="64"/>
      <c r="W490" s="64"/>
      <c r="X490" s="64"/>
      <c r="Y490" s="64"/>
      <c r="Z490" s="64"/>
    </row>
    <row r="491" spans="1:26" ht="27.75" customHeight="1">
      <c r="A491" s="174" t="s">
        <v>1344</v>
      </c>
      <c r="B491" s="174" t="s">
        <v>1345</v>
      </c>
      <c r="C491" s="175" t="s">
        <v>1363</v>
      </c>
      <c r="D491" s="176" t="s">
        <v>772</v>
      </c>
      <c r="E491" s="406">
        <v>52.4983</v>
      </c>
      <c r="F491" s="177" t="s">
        <v>1347</v>
      </c>
      <c r="G491" s="64"/>
      <c r="H491" s="64"/>
      <c r="I491" s="64"/>
      <c r="J491" s="64"/>
      <c r="K491" s="64"/>
      <c r="L491" s="64"/>
      <c r="M491" s="64"/>
      <c r="N491" s="64"/>
      <c r="O491" s="64"/>
      <c r="P491" s="64"/>
      <c r="Q491" s="64"/>
      <c r="R491" s="64"/>
      <c r="S491" s="64"/>
      <c r="T491" s="64"/>
      <c r="U491" s="64"/>
      <c r="V491" s="64"/>
      <c r="W491" s="64"/>
      <c r="X491" s="64"/>
      <c r="Y491" s="64"/>
      <c r="Z491" s="64"/>
    </row>
    <row r="492" spans="1:26" ht="24.75" customHeight="1">
      <c r="A492" s="174" t="s">
        <v>1344</v>
      </c>
      <c r="B492" s="174" t="s">
        <v>1345</v>
      </c>
      <c r="C492" s="175" t="s">
        <v>1364</v>
      </c>
      <c r="D492" s="176" t="s">
        <v>772</v>
      </c>
      <c r="E492" s="406">
        <v>61.95</v>
      </c>
      <c r="F492" s="177" t="s">
        <v>1349</v>
      </c>
      <c r="G492" s="64"/>
      <c r="H492" s="64"/>
      <c r="I492" s="64"/>
      <c r="J492" s="64"/>
      <c r="K492" s="64"/>
      <c r="L492" s="64"/>
      <c r="M492" s="64"/>
      <c r="N492" s="64"/>
      <c r="O492" s="64"/>
      <c r="P492" s="64"/>
      <c r="Q492" s="64"/>
      <c r="R492" s="64"/>
      <c r="S492" s="64"/>
      <c r="T492" s="64"/>
      <c r="U492" s="64"/>
      <c r="V492" s="64"/>
      <c r="W492" s="64"/>
      <c r="X492" s="64"/>
      <c r="Y492" s="64"/>
      <c r="Z492" s="64"/>
    </row>
    <row r="493" spans="1:26" ht="19.5" customHeight="1">
      <c r="A493" s="174" t="s">
        <v>1344</v>
      </c>
      <c r="B493" s="174" t="s">
        <v>1345</v>
      </c>
      <c r="C493" s="175" t="s">
        <v>1365</v>
      </c>
      <c r="D493" s="176" t="s">
        <v>772</v>
      </c>
      <c r="E493" s="406">
        <v>94.352699999999999</v>
      </c>
      <c r="F493" s="177" t="s">
        <v>1347</v>
      </c>
      <c r="G493" s="64"/>
      <c r="H493" s="64"/>
      <c r="I493" s="64"/>
      <c r="J493" s="64"/>
      <c r="K493" s="64"/>
      <c r="L493" s="64"/>
      <c r="M493" s="64"/>
      <c r="N493" s="64"/>
      <c r="O493" s="64"/>
      <c r="P493" s="64"/>
      <c r="Q493" s="64"/>
      <c r="R493" s="64"/>
      <c r="S493" s="64"/>
      <c r="T493" s="64"/>
      <c r="U493" s="64"/>
      <c r="V493" s="64"/>
      <c r="W493" s="64"/>
      <c r="X493" s="64"/>
      <c r="Y493" s="64"/>
      <c r="Z493" s="64"/>
    </row>
    <row r="494" spans="1:26" ht="21" customHeight="1">
      <c r="A494" s="174" t="s">
        <v>1344</v>
      </c>
      <c r="B494" s="174" t="s">
        <v>1345</v>
      </c>
      <c r="C494" s="175" t="s">
        <v>1366</v>
      </c>
      <c r="D494" s="176" t="s">
        <v>772</v>
      </c>
      <c r="E494" s="406">
        <v>131.58199999999999</v>
      </c>
      <c r="F494" s="177" t="s">
        <v>1349</v>
      </c>
      <c r="G494" s="64"/>
      <c r="H494" s="64"/>
      <c r="I494" s="64"/>
      <c r="J494" s="64"/>
      <c r="K494" s="64"/>
      <c r="L494" s="64"/>
      <c r="M494" s="64"/>
      <c r="N494" s="64"/>
      <c r="O494" s="64"/>
      <c r="P494" s="64"/>
      <c r="Q494" s="64"/>
      <c r="R494" s="64"/>
      <c r="S494" s="64"/>
      <c r="T494" s="64"/>
      <c r="U494" s="64"/>
      <c r="V494" s="64"/>
      <c r="W494" s="64"/>
      <c r="X494" s="64"/>
      <c r="Y494" s="64"/>
      <c r="Z494" s="64"/>
    </row>
    <row r="495" spans="1:26" ht="22.5" customHeight="1">
      <c r="A495" s="174" t="s">
        <v>1344</v>
      </c>
      <c r="B495" s="174" t="s">
        <v>1345</v>
      </c>
      <c r="C495" s="175" t="s">
        <v>1367</v>
      </c>
      <c r="D495" s="176" t="s">
        <v>772</v>
      </c>
      <c r="E495" s="406">
        <v>94.352699999999999</v>
      </c>
      <c r="F495" s="177" t="s">
        <v>1347</v>
      </c>
      <c r="G495" s="64"/>
      <c r="H495" s="64"/>
      <c r="I495" s="64"/>
      <c r="J495" s="64"/>
      <c r="K495" s="64"/>
      <c r="L495" s="64"/>
      <c r="M495" s="64"/>
      <c r="N495" s="64"/>
      <c r="O495" s="64"/>
      <c r="P495" s="64"/>
      <c r="Q495" s="64"/>
      <c r="R495" s="64"/>
      <c r="S495" s="64"/>
      <c r="T495" s="64"/>
      <c r="U495" s="64"/>
      <c r="V495" s="64"/>
      <c r="W495" s="64"/>
      <c r="X495" s="64"/>
      <c r="Y495" s="64"/>
      <c r="Z495" s="64"/>
    </row>
    <row r="496" spans="1:26" ht="21" customHeight="1">
      <c r="A496" s="174" t="s">
        <v>1344</v>
      </c>
      <c r="B496" s="174" t="s">
        <v>1345</v>
      </c>
      <c r="C496" s="175" t="s">
        <v>1368</v>
      </c>
      <c r="D496" s="176" t="s">
        <v>772</v>
      </c>
      <c r="E496" s="406">
        <v>131.58199999999999</v>
      </c>
      <c r="F496" s="177" t="s">
        <v>1349</v>
      </c>
      <c r="G496" s="64"/>
      <c r="H496" s="64"/>
      <c r="I496" s="64"/>
      <c r="J496" s="64"/>
      <c r="K496" s="64"/>
      <c r="L496" s="64"/>
      <c r="M496" s="64"/>
      <c r="N496" s="64"/>
      <c r="O496" s="64"/>
      <c r="P496" s="64"/>
      <c r="Q496" s="64"/>
      <c r="R496" s="64"/>
      <c r="S496" s="64"/>
      <c r="T496" s="64"/>
      <c r="U496" s="64"/>
      <c r="V496" s="64"/>
      <c r="W496" s="64"/>
      <c r="X496" s="64"/>
      <c r="Y496" s="64"/>
      <c r="Z496" s="64"/>
    </row>
    <row r="497" spans="1:26" ht="21" customHeight="1">
      <c r="A497" s="174" t="s">
        <v>1344</v>
      </c>
      <c r="B497" s="174" t="s">
        <v>1345</v>
      </c>
      <c r="C497" s="175" t="s">
        <v>1369</v>
      </c>
      <c r="D497" s="176" t="s">
        <v>772</v>
      </c>
      <c r="E497" s="406">
        <v>43.365299999999998</v>
      </c>
      <c r="F497" s="177" t="s">
        <v>1347</v>
      </c>
      <c r="G497" s="64"/>
      <c r="H497" s="64"/>
      <c r="I497" s="64"/>
      <c r="J497" s="64"/>
      <c r="K497" s="64"/>
      <c r="L497" s="64"/>
      <c r="M497" s="64"/>
      <c r="N497" s="64"/>
      <c r="O497" s="64"/>
      <c r="P497" s="64"/>
      <c r="Q497" s="64"/>
      <c r="R497" s="64"/>
      <c r="S497" s="64"/>
      <c r="T497" s="64"/>
      <c r="U497" s="64"/>
      <c r="V497" s="64"/>
      <c r="W497" s="64"/>
      <c r="X497" s="64"/>
      <c r="Y497" s="64"/>
      <c r="Z497" s="64"/>
    </row>
    <row r="498" spans="1:26" ht="23.25" customHeight="1">
      <c r="A498" s="174" t="s">
        <v>1344</v>
      </c>
      <c r="B498" s="174" t="s">
        <v>1345</v>
      </c>
      <c r="C498" s="175" t="s">
        <v>1370</v>
      </c>
      <c r="D498" s="176" t="s">
        <v>772</v>
      </c>
      <c r="E498" s="406">
        <v>78.75</v>
      </c>
      <c r="F498" s="177" t="s">
        <v>1349</v>
      </c>
      <c r="G498" s="64"/>
      <c r="H498" s="64"/>
      <c r="I498" s="64"/>
      <c r="J498" s="64"/>
      <c r="K498" s="64"/>
      <c r="L498" s="64"/>
      <c r="M498" s="64"/>
      <c r="N498" s="64"/>
      <c r="O498" s="64"/>
      <c r="P498" s="64"/>
      <c r="Q498" s="64"/>
      <c r="R498" s="64"/>
      <c r="S498" s="64"/>
      <c r="T498" s="64"/>
      <c r="U498" s="64"/>
      <c r="V498" s="64"/>
      <c r="W498" s="64"/>
      <c r="X498" s="64"/>
      <c r="Y498" s="64"/>
      <c r="Z498" s="64"/>
    </row>
    <row r="499" spans="1:26" ht="23.25" customHeight="1">
      <c r="A499" s="174" t="s">
        <v>1344</v>
      </c>
      <c r="B499" s="174" t="s">
        <v>1345</v>
      </c>
      <c r="C499" s="175" t="s">
        <v>1371</v>
      </c>
      <c r="D499" s="176" t="s">
        <v>772</v>
      </c>
      <c r="E499" s="406">
        <v>73</v>
      </c>
      <c r="F499" s="177" t="s">
        <v>1347</v>
      </c>
      <c r="G499" s="64"/>
      <c r="H499" s="64"/>
      <c r="I499" s="64"/>
      <c r="J499" s="64"/>
      <c r="K499" s="64"/>
      <c r="L499" s="64"/>
      <c r="M499" s="64"/>
      <c r="N499" s="64"/>
      <c r="O499" s="64"/>
      <c r="P499" s="64"/>
      <c r="Q499" s="64"/>
      <c r="R499" s="64"/>
      <c r="S499" s="64"/>
      <c r="T499" s="64"/>
      <c r="U499" s="64"/>
      <c r="V499" s="64"/>
      <c r="W499" s="64"/>
      <c r="X499" s="64"/>
      <c r="Y499" s="64"/>
      <c r="Z499" s="64"/>
    </row>
    <row r="500" spans="1:26" ht="15" customHeight="1">
      <c r="A500" s="174" t="s">
        <v>1344</v>
      </c>
      <c r="B500" s="174" t="s">
        <v>1345</v>
      </c>
      <c r="C500" s="175" t="s">
        <v>1372</v>
      </c>
      <c r="D500" s="176" t="s">
        <v>772</v>
      </c>
      <c r="E500" s="406">
        <v>723.70500000000004</v>
      </c>
      <c r="F500" s="177" t="s">
        <v>1349</v>
      </c>
      <c r="G500" s="64"/>
      <c r="H500" s="64"/>
      <c r="I500" s="64"/>
      <c r="J500" s="64"/>
      <c r="K500" s="64"/>
      <c r="L500" s="64"/>
      <c r="M500" s="64"/>
      <c r="N500" s="64"/>
      <c r="O500" s="64"/>
      <c r="P500" s="64"/>
      <c r="Q500" s="64"/>
      <c r="R500" s="64"/>
      <c r="S500" s="64"/>
      <c r="T500" s="64"/>
      <c r="U500" s="64"/>
      <c r="V500" s="64"/>
      <c r="W500" s="64"/>
      <c r="X500" s="64"/>
      <c r="Y500" s="64"/>
      <c r="Z500" s="64"/>
    </row>
    <row r="501" spans="1:26" ht="22.5" customHeight="1">
      <c r="A501" s="174" t="s">
        <v>1344</v>
      </c>
      <c r="B501" s="174" t="s">
        <v>1345</v>
      </c>
      <c r="C501" s="175" t="s">
        <v>1373</v>
      </c>
      <c r="D501" s="176" t="s">
        <v>772</v>
      </c>
      <c r="E501" s="406">
        <v>224.2</v>
      </c>
      <c r="F501" s="177" t="s">
        <v>1347</v>
      </c>
      <c r="G501" s="64"/>
      <c r="H501" s="64"/>
      <c r="I501" s="64"/>
      <c r="J501" s="64"/>
      <c r="K501" s="64"/>
      <c r="L501" s="64"/>
      <c r="M501" s="64"/>
      <c r="N501" s="64"/>
      <c r="O501" s="64"/>
      <c r="P501" s="64"/>
      <c r="Q501" s="64"/>
      <c r="R501" s="64"/>
      <c r="S501" s="64"/>
      <c r="T501" s="64"/>
      <c r="U501" s="64"/>
      <c r="V501" s="64"/>
      <c r="W501" s="64"/>
      <c r="X501" s="64"/>
      <c r="Y501" s="64"/>
      <c r="Z501" s="64"/>
    </row>
    <row r="502" spans="1:26" ht="26.25" customHeight="1">
      <c r="A502" s="174" t="s">
        <v>1344</v>
      </c>
      <c r="B502" s="174" t="s">
        <v>1345</v>
      </c>
      <c r="C502" s="175" t="s">
        <v>1374</v>
      </c>
      <c r="D502" s="176" t="s">
        <v>772</v>
      </c>
      <c r="E502" s="406">
        <v>433.65</v>
      </c>
      <c r="F502" s="177" t="s">
        <v>1349</v>
      </c>
      <c r="G502" s="64"/>
      <c r="H502" s="64"/>
      <c r="I502" s="64"/>
      <c r="J502" s="64"/>
      <c r="K502" s="64"/>
      <c r="L502" s="64"/>
      <c r="M502" s="64"/>
      <c r="N502" s="64"/>
      <c r="O502" s="64"/>
      <c r="P502" s="64"/>
      <c r="Q502" s="64"/>
      <c r="R502" s="64"/>
      <c r="S502" s="64"/>
      <c r="T502" s="64"/>
      <c r="U502" s="64"/>
      <c r="V502" s="64"/>
      <c r="W502" s="64"/>
      <c r="X502" s="64"/>
      <c r="Y502" s="64"/>
      <c r="Z502" s="64"/>
    </row>
    <row r="503" spans="1:26" ht="18.75" customHeight="1">
      <c r="A503" s="174" t="s">
        <v>1344</v>
      </c>
      <c r="B503" s="174" t="s">
        <v>1345</v>
      </c>
      <c r="C503" s="175" t="s">
        <v>1375</v>
      </c>
      <c r="D503" s="176" t="s">
        <v>772</v>
      </c>
      <c r="E503" s="406">
        <v>224.2</v>
      </c>
      <c r="F503" s="177" t="s">
        <v>1347</v>
      </c>
      <c r="G503" s="64"/>
      <c r="H503" s="64"/>
      <c r="I503" s="64"/>
      <c r="J503" s="64"/>
      <c r="K503" s="64"/>
      <c r="L503" s="64"/>
      <c r="M503" s="64"/>
      <c r="N503" s="64"/>
      <c r="O503" s="64"/>
      <c r="P503" s="64"/>
      <c r="Q503" s="64"/>
      <c r="R503" s="64"/>
      <c r="S503" s="64"/>
      <c r="T503" s="64"/>
      <c r="U503" s="64"/>
      <c r="V503" s="64"/>
      <c r="W503" s="64"/>
      <c r="X503" s="64"/>
      <c r="Y503" s="64"/>
      <c r="Z503" s="64"/>
    </row>
    <row r="504" spans="1:26" ht="16.5" customHeight="1">
      <c r="A504" s="174" t="s">
        <v>1344</v>
      </c>
      <c r="B504" s="174" t="s">
        <v>1345</v>
      </c>
      <c r="C504" s="175" t="s">
        <v>1376</v>
      </c>
      <c r="D504" s="176" t="s">
        <v>772</v>
      </c>
      <c r="E504" s="406">
        <v>433.65</v>
      </c>
      <c r="F504" s="177" t="s">
        <v>1349</v>
      </c>
      <c r="G504" s="64"/>
      <c r="H504" s="64"/>
      <c r="I504" s="64"/>
      <c r="J504" s="64"/>
      <c r="K504" s="64"/>
      <c r="L504" s="64"/>
      <c r="M504" s="64"/>
      <c r="N504" s="64"/>
      <c r="O504" s="64"/>
      <c r="P504" s="64"/>
      <c r="Q504" s="64"/>
      <c r="R504" s="64"/>
      <c r="S504" s="64"/>
      <c r="T504" s="64"/>
      <c r="U504" s="64"/>
      <c r="V504" s="64"/>
      <c r="W504" s="64"/>
      <c r="X504" s="64"/>
      <c r="Y504" s="64"/>
      <c r="Z504" s="64"/>
    </row>
    <row r="505" spans="1:26" ht="29.25" customHeight="1">
      <c r="A505" s="174" t="s">
        <v>1344</v>
      </c>
      <c r="B505" s="174" t="s">
        <v>1345</v>
      </c>
      <c r="C505" s="175" t="s">
        <v>1377</v>
      </c>
      <c r="D505" s="176" t="s">
        <v>772</v>
      </c>
      <c r="E505" s="406">
        <v>224.2</v>
      </c>
      <c r="F505" s="177" t="s">
        <v>1347</v>
      </c>
      <c r="G505" s="64"/>
      <c r="H505" s="64"/>
      <c r="I505" s="64"/>
      <c r="J505" s="64"/>
      <c r="K505" s="64"/>
      <c r="L505" s="64"/>
      <c r="M505" s="64"/>
      <c r="N505" s="64"/>
      <c r="O505" s="64"/>
      <c r="P505" s="64"/>
      <c r="Q505" s="64"/>
      <c r="R505" s="64"/>
      <c r="S505" s="64"/>
      <c r="T505" s="64"/>
      <c r="U505" s="64"/>
      <c r="V505" s="64"/>
      <c r="W505" s="64"/>
      <c r="X505" s="64"/>
      <c r="Y505" s="64"/>
      <c r="Z505" s="64"/>
    </row>
    <row r="506" spans="1:26" ht="31.5" customHeight="1">
      <c r="A506" s="174" t="s">
        <v>1344</v>
      </c>
      <c r="B506" s="174" t="s">
        <v>1345</v>
      </c>
      <c r="C506" s="175" t="s">
        <v>1378</v>
      </c>
      <c r="D506" s="176" t="s">
        <v>772</v>
      </c>
      <c r="E506" s="406">
        <v>433.65</v>
      </c>
      <c r="F506" s="177" t="s">
        <v>1349</v>
      </c>
      <c r="G506" s="64"/>
      <c r="H506" s="64"/>
      <c r="I506" s="64"/>
      <c r="J506" s="64"/>
      <c r="K506" s="64"/>
      <c r="L506" s="64"/>
      <c r="M506" s="64"/>
      <c r="N506" s="64"/>
      <c r="O506" s="64"/>
      <c r="P506" s="64"/>
      <c r="Q506" s="64"/>
      <c r="R506" s="64"/>
      <c r="S506" s="64"/>
      <c r="T506" s="64"/>
      <c r="U506" s="64"/>
      <c r="V506" s="64"/>
      <c r="W506" s="64"/>
      <c r="X506" s="64"/>
      <c r="Y506" s="64"/>
      <c r="Z506" s="64"/>
    </row>
    <row r="507" spans="1:26" ht="24.75" customHeight="1">
      <c r="A507" s="174" t="s">
        <v>1344</v>
      </c>
      <c r="B507" s="174" t="s">
        <v>1345</v>
      </c>
      <c r="C507" s="175" t="s">
        <v>1379</v>
      </c>
      <c r="D507" s="176" t="s">
        <v>772</v>
      </c>
      <c r="E507" s="406">
        <v>99.12</v>
      </c>
      <c r="F507" s="177" t="s">
        <v>1347</v>
      </c>
      <c r="G507" s="64"/>
      <c r="H507" s="64"/>
      <c r="I507" s="64"/>
      <c r="J507" s="64"/>
      <c r="K507" s="64"/>
      <c r="L507" s="64"/>
      <c r="M507" s="64"/>
      <c r="N507" s="64"/>
      <c r="O507" s="64"/>
      <c r="P507" s="64"/>
      <c r="Q507" s="64"/>
      <c r="R507" s="64"/>
      <c r="S507" s="64"/>
      <c r="T507" s="64"/>
      <c r="U507" s="64"/>
      <c r="V507" s="64"/>
      <c r="W507" s="64"/>
      <c r="X507" s="64"/>
      <c r="Y507" s="64"/>
      <c r="Z507" s="64"/>
    </row>
    <row r="508" spans="1:26" ht="12.75" customHeight="1">
      <c r="A508" s="174" t="s">
        <v>1344</v>
      </c>
      <c r="B508" s="174" t="s">
        <v>1345</v>
      </c>
      <c r="C508" s="175" t="s">
        <v>1380</v>
      </c>
      <c r="D508" s="176" t="s">
        <v>772</v>
      </c>
      <c r="E508" s="406">
        <v>384.09</v>
      </c>
      <c r="F508" s="177" t="s">
        <v>1347</v>
      </c>
      <c r="G508" s="64"/>
      <c r="H508" s="64"/>
      <c r="I508" s="64"/>
      <c r="J508" s="64"/>
      <c r="K508" s="64"/>
      <c r="L508" s="64"/>
      <c r="M508" s="64"/>
      <c r="N508" s="64"/>
      <c r="O508" s="64"/>
      <c r="P508" s="64"/>
      <c r="Q508" s="64"/>
      <c r="R508" s="64"/>
      <c r="S508" s="64"/>
      <c r="T508" s="64"/>
      <c r="U508" s="64"/>
      <c r="V508" s="64"/>
      <c r="W508" s="64"/>
      <c r="X508" s="64"/>
      <c r="Y508" s="64"/>
      <c r="Z508" s="64"/>
    </row>
    <row r="509" spans="1:26" ht="36.75" customHeight="1">
      <c r="A509" s="174" t="s">
        <v>1344</v>
      </c>
      <c r="B509" s="174" t="s">
        <v>1345</v>
      </c>
      <c r="C509" s="175" t="s">
        <v>1381</v>
      </c>
      <c r="D509" s="176" t="s">
        <v>772</v>
      </c>
      <c r="E509" s="406">
        <v>3669.75</v>
      </c>
      <c r="F509" s="177" t="s">
        <v>1347</v>
      </c>
      <c r="G509" s="64"/>
      <c r="H509" s="64"/>
      <c r="I509" s="64"/>
      <c r="J509" s="64"/>
      <c r="K509" s="64"/>
      <c r="L509" s="64"/>
      <c r="M509" s="64"/>
      <c r="N509" s="64"/>
      <c r="O509" s="64"/>
      <c r="P509" s="64"/>
      <c r="Q509" s="64"/>
      <c r="R509" s="64"/>
      <c r="S509" s="64"/>
      <c r="T509" s="64"/>
      <c r="U509" s="64"/>
      <c r="V509" s="64"/>
      <c r="W509" s="64"/>
      <c r="X509" s="64"/>
      <c r="Y509" s="64"/>
      <c r="Z509" s="64"/>
    </row>
    <row r="510" spans="1:26" ht="37.5" customHeight="1">
      <c r="A510" s="174" t="s">
        <v>1344</v>
      </c>
      <c r="B510" s="174" t="s">
        <v>1345</v>
      </c>
      <c r="C510" s="175" t="s">
        <v>1382</v>
      </c>
      <c r="D510" s="176" t="s">
        <v>1171</v>
      </c>
      <c r="E510" s="406">
        <v>183.75</v>
      </c>
      <c r="F510" s="177" t="s">
        <v>1347</v>
      </c>
      <c r="G510" s="64"/>
      <c r="H510" s="64"/>
      <c r="I510" s="64"/>
      <c r="J510" s="64"/>
      <c r="K510" s="64"/>
      <c r="L510" s="64"/>
      <c r="M510" s="64"/>
      <c r="N510" s="64"/>
      <c r="O510" s="64"/>
      <c r="P510" s="64"/>
      <c r="Q510" s="64"/>
      <c r="R510" s="64"/>
      <c r="S510" s="64"/>
      <c r="T510" s="64"/>
      <c r="U510" s="64"/>
      <c r="V510" s="64"/>
      <c r="W510" s="64"/>
      <c r="X510" s="64"/>
      <c r="Y510" s="64"/>
      <c r="Z510" s="64"/>
    </row>
    <row r="511" spans="1:26" ht="34.5" customHeight="1">
      <c r="A511" s="174" t="s">
        <v>1344</v>
      </c>
      <c r="B511" s="174" t="s">
        <v>1345</v>
      </c>
      <c r="C511" s="175" t="s">
        <v>1383</v>
      </c>
      <c r="D511" s="176" t="s">
        <v>772</v>
      </c>
      <c r="E511" s="406">
        <v>255.86</v>
      </c>
      <c r="F511" s="177" t="s">
        <v>1349</v>
      </c>
      <c r="G511" s="64"/>
      <c r="H511" s="64"/>
      <c r="I511" s="64"/>
      <c r="J511" s="64"/>
      <c r="K511" s="64"/>
      <c r="L511" s="64"/>
      <c r="M511" s="64"/>
      <c r="N511" s="64"/>
      <c r="O511" s="64"/>
      <c r="P511" s="64"/>
      <c r="Q511" s="64"/>
      <c r="R511" s="64"/>
      <c r="S511" s="64"/>
      <c r="T511" s="64"/>
      <c r="U511" s="64"/>
      <c r="V511" s="64"/>
      <c r="W511" s="64"/>
      <c r="X511" s="64"/>
      <c r="Y511" s="64"/>
      <c r="Z511" s="64"/>
    </row>
    <row r="512" spans="1:26" ht="30.75" customHeight="1">
      <c r="A512" s="174" t="s">
        <v>1344</v>
      </c>
      <c r="B512" s="174" t="s">
        <v>1345</v>
      </c>
      <c r="C512" s="175" t="s">
        <v>1384</v>
      </c>
      <c r="D512" s="176" t="s">
        <v>772</v>
      </c>
      <c r="E512" s="406">
        <v>548.26</v>
      </c>
      <c r="F512" s="177" t="s">
        <v>1349</v>
      </c>
      <c r="G512" s="64"/>
      <c r="H512" s="64"/>
      <c r="I512" s="64"/>
      <c r="J512" s="64"/>
      <c r="K512" s="64"/>
      <c r="L512" s="64"/>
      <c r="M512" s="64"/>
      <c r="N512" s="64"/>
      <c r="O512" s="64"/>
      <c r="P512" s="64"/>
      <c r="Q512" s="64"/>
      <c r="R512" s="64"/>
      <c r="S512" s="64"/>
      <c r="T512" s="64"/>
      <c r="U512" s="64"/>
      <c r="V512" s="64"/>
      <c r="W512" s="64"/>
      <c r="X512" s="64"/>
      <c r="Y512" s="64"/>
      <c r="Z512" s="64"/>
    </row>
    <row r="513" spans="1:26" ht="35.25" customHeight="1">
      <c r="A513" s="174" t="s">
        <v>1344</v>
      </c>
      <c r="B513" s="174" t="s">
        <v>1345</v>
      </c>
      <c r="C513" s="175" t="s">
        <v>1385</v>
      </c>
      <c r="D513" s="176" t="s">
        <v>772</v>
      </c>
      <c r="E513" s="406">
        <v>3422</v>
      </c>
      <c r="F513" s="177" t="s">
        <v>1347</v>
      </c>
      <c r="G513" s="64"/>
      <c r="H513" s="64"/>
      <c r="I513" s="64"/>
      <c r="J513" s="64"/>
      <c r="K513" s="64"/>
      <c r="L513" s="64"/>
      <c r="M513" s="64"/>
      <c r="N513" s="64"/>
      <c r="O513" s="64"/>
      <c r="P513" s="64"/>
      <c r="Q513" s="64"/>
      <c r="R513" s="64"/>
      <c r="S513" s="64"/>
      <c r="T513" s="64"/>
      <c r="U513" s="64"/>
      <c r="V513" s="64"/>
      <c r="W513" s="64"/>
      <c r="X513" s="64"/>
      <c r="Y513" s="64"/>
      <c r="Z513" s="64"/>
    </row>
    <row r="514" spans="1:26" ht="24.75" customHeight="1">
      <c r="A514" s="59" t="s">
        <v>579</v>
      </c>
      <c r="B514" s="59" t="s">
        <v>1386</v>
      </c>
      <c r="C514" s="60" t="s">
        <v>1387</v>
      </c>
      <c r="D514" s="61" t="s">
        <v>1192</v>
      </c>
      <c r="E514" s="62">
        <v>1700</v>
      </c>
      <c r="F514" s="92" t="s">
        <v>1388</v>
      </c>
      <c r="G514" s="64"/>
      <c r="H514" s="64"/>
      <c r="I514" s="64"/>
      <c r="J514" s="64"/>
      <c r="K514" s="64"/>
      <c r="L514" s="64"/>
      <c r="M514" s="64"/>
      <c r="N514" s="64"/>
      <c r="O514" s="64"/>
      <c r="P514" s="64"/>
      <c r="Q514" s="64"/>
      <c r="R514" s="64"/>
      <c r="S514" s="64"/>
      <c r="T514" s="64"/>
      <c r="U514" s="64"/>
      <c r="V514" s="64"/>
      <c r="W514" s="64"/>
      <c r="X514" s="64"/>
      <c r="Y514" s="64"/>
      <c r="Z514" s="64"/>
    </row>
    <row r="515" spans="1:26" ht="27" customHeight="1">
      <c r="A515" s="59" t="s">
        <v>579</v>
      </c>
      <c r="B515" s="59" t="s">
        <v>1386</v>
      </c>
      <c r="C515" s="60" t="s">
        <v>1389</v>
      </c>
      <c r="D515" s="61" t="s">
        <v>1192</v>
      </c>
      <c r="E515" s="62">
        <v>3050</v>
      </c>
      <c r="F515" s="92" t="s">
        <v>1388</v>
      </c>
      <c r="G515" s="64"/>
      <c r="H515" s="64"/>
      <c r="I515" s="64"/>
      <c r="J515" s="64"/>
      <c r="K515" s="64"/>
      <c r="L515" s="64"/>
      <c r="M515" s="64"/>
      <c r="N515" s="64"/>
      <c r="O515" s="64"/>
      <c r="P515" s="64"/>
      <c r="Q515" s="64"/>
      <c r="R515" s="64"/>
      <c r="S515" s="64"/>
      <c r="T515" s="64"/>
      <c r="U515" s="64"/>
      <c r="V515" s="64"/>
      <c r="W515" s="64"/>
      <c r="X515" s="64"/>
      <c r="Y515" s="64"/>
      <c r="Z515" s="64"/>
    </row>
    <row r="516" spans="1:26" ht="27.75" customHeight="1">
      <c r="A516" s="59" t="s">
        <v>579</v>
      </c>
      <c r="B516" s="59" t="s">
        <v>1386</v>
      </c>
      <c r="C516" s="60" t="s">
        <v>1390</v>
      </c>
      <c r="D516" s="61" t="s">
        <v>1192</v>
      </c>
      <c r="E516" s="62">
        <v>2150</v>
      </c>
      <c r="F516" s="92" t="s">
        <v>1388</v>
      </c>
      <c r="G516" s="64"/>
      <c r="H516" s="64"/>
      <c r="I516" s="64"/>
      <c r="J516" s="64"/>
      <c r="K516" s="64"/>
      <c r="L516" s="64"/>
      <c r="M516" s="64"/>
      <c r="N516" s="64"/>
      <c r="O516" s="64"/>
      <c r="P516" s="64"/>
      <c r="Q516" s="64"/>
      <c r="R516" s="64"/>
      <c r="S516" s="64"/>
      <c r="T516" s="64"/>
      <c r="U516" s="64"/>
      <c r="V516" s="64"/>
      <c r="W516" s="64"/>
      <c r="X516" s="64"/>
      <c r="Y516" s="64"/>
      <c r="Z516" s="64"/>
    </row>
    <row r="517" spans="1:26" ht="32.25" customHeight="1">
      <c r="A517" s="59" t="s">
        <v>579</v>
      </c>
      <c r="B517" s="59" t="s">
        <v>1386</v>
      </c>
      <c r="C517" s="60" t="s">
        <v>1391</v>
      </c>
      <c r="D517" s="61" t="s">
        <v>1192</v>
      </c>
      <c r="E517" s="62">
        <v>2750</v>
      </c>
      <c r="F517" s="92" t="s">
        <v>1388</v>
      </c>
      <c r="G517" s="64"/>
      <c r="H517" s="64"/>
      <c r="I517" s="64"/>
      <c r="J517" s="64"/>
      <c r="K517" s="64"/>
      <c r="L517" s="64"/>
      <c r="M517" s="64"/>
      <c r="N517" s="64"/>
      <c r="O517" s="64"/>
      <c r="P517" s="64"/>
      <c r="Q517" s="64"/>
      <c r="R517" s="64"/>
      <c r="S517" s="64"/>
      <c r="T517" s="64"/>
      <c r="U517" s="64"/>
      <c r="V517" s="64"/>
      <c r="W517" s="64"/>
      <c r="X517" s="64"/>
      <c r="Y517" s="64"/>
      <c r="Z517" s="64"/>
    </row>
    <row r="518" spans="1:26" ht="12.75" customHeight="1">
      <c r="A518" s="59" t="s">
        <v>739</v>
      </c>
      <c r="B518" s="59" t="s">
        <v>1392</v>
      </c>
      <c r="C518" s="60" t="s">
        <v>739</v>
      </c>
      <c r="D518" s="61" t="s">
        <v>1393</v>
      </c>
      <c r="E518" s="62">
        <v>0</v>
      </c>
      <c r="F518" s="92" t="s">
        <v>1394</v>
      </c>
      <c r="G518" s="64"/>
      <c r="H518" s="64"/>
      <c r="I518" s="64"/>
      <c r="J518" s="64"/>
      <c r="K518" s="64"/>
      <c r="L518" s="64"/>
      <c r="M518" s="64"/>
      <c r="N518" s="64"/>
      <c r="O518" s="64"/>
      <c r="P518" s="64"/>
      <c r="Q518" s="64"/>
      <c r="R518" s="64"/>
      <c r="S518" s="64"/>
      <c r="T518" s="64"/>
      <c r="U518" s="64"/>
      <c r="V518" s="64"/>
      <c r="W518" s="64"/>
      <c r="X518" s="64"/>
      <c r="Y518" s="64"/>
      <c r="Z518" s="64"/>
    </row>
    <row r="519" spans="1:26" ht="12.75" customHeight="1">
      <c r="A519" s="59" t="s">
        <v>740</v>
      </c>
      <c r="B519" s="59" t="s">
        <v>1392</v>
      </c>
      <c r="C519" s="60" t="s">
        <v>740</v>
      </c>
      <c r="D519" s="61" t="s">
        <v>1393</v>
      </c>
      <c r="E519" s="62">
        <v>0</v>
      </c>
      <c r="F519" s="92" t="s">
        <v>1395</v>
      </c>
      <c r="G519" s="64"/>
      <c r="H519" s="64"/>
      <c r="I519" s="64"/>
      <c r="J519" s="64"/>
      <c r="K519" s="64"/>
      <c r="L519" s="64"/>
      <c r="M519" s="64"/>
      <c r="N519" s="64"/>
      <c r="O519" s="64"/>
      <c r="P519" s="64"/>
      <c r="Q519" s="64"/>
      <c r="R519" s="64"/>
      <c r="S519" s="64"/>
      <c r="T519" s="64"/>
      <c r="U519" s="64"/>
      <c r="V519" s="64"/>
      <c r="W519" s="64"/>
      <c r="X519" s="64"/>
      <c r="Y519" s="64"/>
      <c r="Z519" s="64"/>
    </row>
    <row r="520" spans="1:26" ht="12.75" customHeight="1">
      <c r="A520" s="59" t="s">
        <v>741</v>
      </c>
      <c r="B520" s="59" t="s">
        <v>1392</v>
      </c>
      <c r="C520" s="60" t="s">
        <v>741</v>
      </c>
      <c r="D520" s="61" t="s">
        <v>1393</v>
      </c>
      <c r="E520" s="62">
        <v>0</v>
      </c>
      <c r="F520" s="92" t="s">
        <v>1396</v>
      </c>
      <c r="G520" s="64"/>
      <c r="H520" s="64"/>
      <c r="I520" s="64"/>
      <c r="J520" s="64"/>
      <c r="K520" s="64"/>
      <c r="L520" s="64"/>
      <c r="M520" s="64"/>
      <c r="N520" s="64"/>
      <c r="O520" s="64"/>
      <c r="P520" s="64"/>
      <c r="Q520" s="64"/>
      <c r="R520" s="64"/>
      <c r="S520" s="64"/>
      <c r="T520" s="64"/>
      <c r="U520" s="64"/>
      <c r="V520" s="64"/>
      <c r="W520" s="64"/>
      <c r="X520" s="64"/>
      <c r="Y520" s="64"/>
      <c r="Z520" s="64"/>
    </row>
    <row r="521" spans="1:26" ht="12.75" customHeight="1">
      <c r="A521" s="181"/>
      <c r="B521" s="181"/>
      <c r="C521" s="182"/>
      <c r="D521" s="183"/>
      <c r="E521" s="182"/>
      <c r="F521" s="182"/>
      <c r="G521" s="64"/>
      <c r="H521" s="64"/>
      <c r="I521" s="64"/>
      <c r="J521" s="64"/>
      <c r="K521" s="64"/>
      <c r="L521" s="64"/>
      <c r="M521" s="64"/>
      <c r="N521" s="64"/>
      <c r="O521" s="64"/>
      <c r="P521" s="64"/>
      <c r="Q521" s="64"/>
      <c r="R521" s="64"/>
      <c r="S521" s="64"/>
      <c r="T521" s="64"/>
      <c r="U521" s="64"/>
      <c r="V521" s="64"/>
      <c r="W521" s="64"/>
      <c r="X521" s="64"/>
      <c r="Y521" s="64"/>
      <c r="Z521" s="64"/>
    </row>
    <row r="522" spans="1:26" ht="12.75" customHeight="1">
      <c r="A522" s="181"/>
      <c r="B522" s="181"/>
      <c r="C522" s="182"/>
      <c r="D522" s="183"/>
      <c r="E522" s="182"/>
      <c r="F522" s="182"/>
      <c r="G522" s="64"/>
      <c r="H522" s="64"/>
      <c r="I522" s="64"/>
      <c r="J522" s="64"/>
      <c r="K522" s="64"/>
      <c r="L522" s="64"/>
      <c r="M522" s="64"/>
      <c r="N522" s="64"/>
      <c r="O522" s="64"/>
      <c r="P522" s="64"/>
      <c r="Q522" s="64"/>
      <c r="R522" s="64"/>
      <c r="S522" s="64"/>
      <c r="T522" s="64"/>
      <c r="U522" s="64"/>
      <c r="V522" s="64"/>
      <c r="W522" s="64"/>
      <c r="X522" s="64"/>
      <c r="Y522" s="64"/>
      <c r="Z522" s="64"/>
    </row>
    <row r="523" spans="1:26" ht="12.75" customHeight="1">
      <c r="A523" s="181"/>
      <c r="B523" s="181"/>
      <c r="C523" s="182"/>
      <c r="D523" s="183"/>
      <c r="E523" s="182"/>
      <c r="F523" s="182"/>
      <c r="G523" s="64"/>
      <c r="H523" s="64"/>
      <c r="I523" s="64"/>
      <c r="J523" s="64"/>
      <c r="K523" s="64"/>
      <c r="L523" s="64"/>
      <c r="M523" s="64"/>
      <c r="N523" s="64"/>
      <c r="O523" s="64"/>
      <c r="P523" s="64"/>
      <c r="Q523" s="64"/>
      <c r="R523" s="64"/>
      <c r="S523" s="64"/>
      <c r="T523" s="64"/>
      <c r="U523" s="64"/>
      <c r="V523" s="64"/>
      <c r="W523" s="64"/>
      <c r="X523" s="64"/>
      <c r="Y523" s="64"/>
      <c r="Z523" s="64"/>
    </row>
    <row r="524" spans="1:26" ht="12.75" customHeight="1">
      <c r="A524" s="181"/>
      <c r="B524" s="181"/>
      <c r="C524" s="182"/>
      <c r="D524" s="183"/>
      <c r="E524" s="182"/>
      <c r="F524" s="182"/>
      <c r="G524" s="64"/>
      <c r="H524" s="64"/>
      <c r="I524" s="64"/>
      <c r="J524" s="64"/>
      <c r="K524" s="64"/>
      <c r="L524" s="64"/>
      <c r="M524" s="64"/>
      <c r="N524" s="64"/>
      <c r="O524" s="64"/>
      <c r="P524" s="64"/>
      <c r="Q524" s="64"/>
      <c r="R524" s="64"/>
      <c r="S524" s="64"/>
      <c r="T524" s="64"/>
      <c r="U524" s="64"/>
      <c r="V524" s="64"/>
      <c r="W524" s="64"/>
      <c r="X524" s="64"/>
      <c r="Y524" s="64"/>
      <c r="Z524" s="64"/>
    </row>
    <row r="525" spans="1:26" ht="12.75" customHeight="1">
      <c r="A525" s="181"/>
      <c r="B525" s="181"/>
      <c r="C525" s="182"/>
      <c r="D525" s="183"/>
      <c r="E525" s="182"/>
      <c r="F525" s="182"/>
      <c r="G525" s="64"/>
      <c r="H525" s="64"/>
      <c r="I525" s="64"/>
      <c r="J525" s="64"/>
      <c r="K525" s="64"/>
      <c r="L525" s="64"/>
      <c r="M525" s="64"/>
      <c r="N525" s="64"/>
      <c r="O525" s="64"/>
      <c r="P525" s="64"/>
      <c r="Q525" s="64"/>
      <c r="R525" s="64"/>
      <c r="S525" s="64"/>
      <c r="T525" s="64"/>
      <c r="U525" s="64"/>
      <c r="V525" s="64"/>
      <c r="W525" s="64"/>
      <c r="X525" s="64"/>
      <c r="Y525" s="64"/>
      <c r="Z525" s="64"/>
    </row>
    <row r="526" spans="1:26" ht="12.75" customHeight="1">
      <c r="A526" s="181"/>
      <c r="B526" s="181"/>
      <c r="C526" s="182"/>
      <c r="D526" s="183"/>
      <c r="E526" s="182"/>
      <c r="F526" s="182"/>
      <c r="G526" s="64"/>
      <c r="H526" s="64"/>
      <c r="I526" s="64"/>
      <c r="J526" s="64"/>
      <c r="K526" s="64"/>
      <c r="L526" s="64"/>
      <c r="M526" s="64"/>
      <c r="N526" s="64"/>
      <c r="O526" s="64"/>
      <c r="P526" s="64"/>
      <c r="Q526" s="64"/>
      <c r="R526" s="64"/>
      <c r="S526" s="64"/>
      <c r="T526" s="64"/>
      <c r="U526" s="64"/>
      <c r="V526" s="64"/>
      <c r="W526" s="64"/>
      <c r="X526" s="64"/>
      <c r="Y526" s="64"/>
      <c r="Z526" s="64"/>
    </row>
    <row r="527" spans="1:26" ht="12.75" customHeight="1">
      <c r="A527" s="181"/>
      <c r="B527" s="181"/>
      <c r="C527" s="182"/>
      <c r="D527" s="183"/>
      <c r="E527" s="182"/>
      <c r="F527" s="182"/>
      <c r="G527" s="64"/>
      <c r="H527" s="64"/>
      <c r="I527" s="64"/>
      <c r="J527" s="64"/>
      <c r="K527" s="64"/>
      <c r="L527" s="64"/>
      <c r="M527" s="64"/>
      <c r="N527" s="64"/>
      <c r="O527" s="64"/>
      <c r="P527" s="64"/>
      <c r="Q527" s="64"/>
      <c r="R527" s="64"/>
      <c r="S527" s="64"/>
      <c r="T527" s="64"/>
      <c r="U527" s="64"/>
      <c r="V527" s="64"/>
      <c r="W527" s="64"/>
      <c r="X527" s="64"/>
      <c r="Y527" s="64"/>
      <c r="Z527" s="64"/>
    </row>
    <row r="528" spans="1:26" ht="12.75" customHeight="1">
      <c r="A528" s="181"/>
      <c r="B528" s="181"/>
      <c r="C528" s="182"/>
      <c r="D528" s="183"/>
      <c r="E528" s="182"/>
      <c r="F528" s="182"/>
      <c r="G528" s="64"/>
      <c r="H528" s="64"/>
      <c r="I528" s="64"/>
      <c r="J528" s="64"/>
      <c r="K528" s="64"/>
      <c r="L528" s="64"/>
      <c r="M528" s="64"/>
      <c r="N528" s="64"/>
      <c r="O528" s="64"/>
      <c r="P528" s="64"/>
      <c r="Q528" s="64"/>
      <c r="R528" s="64"/>
      <c r="S528" s="64"/>
      <c r="T528" s="64"/>
      <c r="U528" s="64"/>
      <c r="V528" s="64"/>
      <c r="W528" s="64"/>
      <c r="X528" s="64"/>
      <c r="Y528" s="64"/>
      <c r="Z528" s="64"/>
    </row>
    <row r="529" spans="1:26" ht="12.75" customHeight="1">
      <c r="A529" s="181"/>
      <c r="B529" s="181"/>
      <c r="C529" s="182"/>
      <c r="D529" s="183"/>
      <c r="E529" s="182"/>
      <c r="F529" s="182"/>
      <c r="G529" s="64"/>
      <c r="H529" s="64"/>
      <c r="I529" s="64"/>
      <c r="J529" s="64"/>
      <c r="K529" s="64"/>
      <c r="L529" s="64"/>
      <c r="M529" s="64"/>
      <c r="N529" s="64"/>
      <c r="O529" s="64"/>
      <c r="P529" s="64"/>
      <c r="Q529" s="64"/>
      <c r="R529" s="64"/>
      <c r="S529" s="64"/>
      <c r="T529" s="64"/>
      <c r="U529" s="64"/>
      <c r="V529" s="64"/>
      <c r="W529" s="64"/>
      <c r="X529" s="64"/>
      <c r="Y529" s="64"/>
      <c r="Z529" s="64"/>
    </row>
    <row r="530" spans="1:26" ht="12.75" customHeight="1">
      <c r="A530" s="181"/>
      <c r="B530" s="181"/>
      <c r="C530" s="182"/>
      <c r="D530" s="183"/>
      <c r="E530" s="182"/>
      <c r="F530" s="182"/>
      <c r="G530" s="64"/>
      <c r="H530" s="64"/>
      <c r="I530" s="64"/>
      <c r="J530" s="64"/>
      <c r="K530" s="64"/>
      <c r="L530" s="64"/>
      <c r="M530" s="64"/>
      <c r="N530" s="64"/>
      <c r="O530" s="64"/>
      <c r="P530" s="64"/>
      <c r="Q530" s="64"/>
      <c r="R530" s="64"/>
      <c r="S530" s="64"/>
      <c r="T530" s="64"/>
      <c r="U530" s="64"/>
      <c r="V530" s="64"/>
      <c r="W530" s="64"/>
      <c r="X530" s="64"/>
      <c r="Y530" s="64"/>
      <c r="Z530" s="64"/>
    </row>
    <row r="531" spans="1:26" ht="12.75" customHeight="1">
      <c r="A531" s="181"/>
      <c r="B531" s="181"/>
      <c r="C531" s="182"/>
      <c r="D531" s="183"/>
      <c r="E531" s="182"/>
      <c r="F531" s="182"/>
      <c r="G531" s="64"/>
      <c r="H531" s="64"/>
      <c r="I531" s="64"/>
      <c r="J531" s="64"/>
      <c r="K531" s="64"/>
      <c r="L531" s="64"/>
      <c r="M531" s="64"/>
      <c r="N531" s="64"/>
      <c r="O531" s="64"/>
      <c r="P531" s="64"/>
      <c r="Q531" s="64"/>
      <c r="R531" s="64"/>
      <c r="S531" s="64"/>
      <c r="T531" s="64"/>
      <c r="U531" s="64"/>
      <c r="V531" s="64"/>
      <c r="W531" s="64"/>
      <c r="X531" s="64"/>
      <c r="Y531" s="64"/>
      <c r="Z531" s="64"/>
    </row>
    <row r="532" spans="1:26" ht="12.75" customHeight="1">
      <c r="A532" s="181"/>
      <c r="B532" s="181"/>
      <c r="C532" s="182"/>
      <c r="D532" s="183"/>
      <c r="E532" s="182"/>
      <c r="F532" s="182"/>
      <c r="G532" s="64"/>
      <c r="H532" s="64"/>
      <c r="I532" s="64"/>
      <c r="J532" s="64"/>
      <c r="K532" s="64"/>
      <c r="L532" s="64"/>
      <c r="M532" s="64"/>
      <c r="N532" s="64"/>
      <c r="O532" s="64"/>
      <c r="P532" s="64"/>
      <c r="Q532" s="64"/>
      <c r="R532" s="64"/>
      <c r="S532" s="64"/>
      <c r="T532" s="64"/>
      <c r="U532" s="64"/>
      <c r="V532" s="64"/>
      <c r="W532" s="64"/>
      <c r="X532" s="64"/>
      <c r="Y532" s="64"/>
      <c r="Z532" s="64"/>
    </row>
    <row r="533" spans="1:26" ht="12.75" customHeight="1">
      <c r="A533" s="181"/>
      <c r="B533" s="181"/>
      <c r="C533" s="182"/>
      <c r="D533" s="183"/>
      <c r="E533" s="182"/>
      <c r="F533" s="182"/>
      <c r="G533" s="64"/>
      <c r="H533" s="64"/>
      <c r="I533" s="64"/>
      <c r="J533" s="64"/>
      <c r="K533" s="64"/>
      <c r="L533" s="64"/>
      <c r="M533" s="64"/>
      <c r="N533" s="64"/>
      <c r="O533" s="64"/>
      <c r="P533" s="64"/>
      <c r="Q533" s="64"/>
      <c r="R533" s="64"/>
      <c r="S533" s="64"/>
      <c r="T533" s="64"/>
      <c r="U533" s="64"/>
      <c r="V533" s="64"/>
      <c r="W533" s="64"/>
      <c r="X533" s="64"/>
      <c r="Y533" s="64"/>
      <c r="Z533" s="64"/>
    </row>
    <row r="534" spans="1:26" ht="12.75" customHeight="1">
      <c r="A534" s="181"/>
      <c r="B534" s="181"/>
      <c r="C534" s="182"/>
      <c r="D534" s="183"/>
      <c r="E534" s="182"/>
      <c r="F534" s="182"/>
      <c r="G534" s="64"/>
      <c r="H534" s="64"/>
      <c r="I534" s="64"/>
      <c r="J534" s="64"/>
      <c r="K534" s="64"/>
      <c r="L534" s="64"/>
      <c r="M534" s="64"/>
      <c r="N534" s="64"/>
      <c r="O534" s="64"/>
      <c r="P534" s="64"/>
      <c r="Q534" s="64"/>
      <c r="R534" s="64"/>
      <c r="S534" s="64"/>
      <c r="T534" s="64"/>
      <c r="U534" s="64"/>
      <c r="V534" s="64"/>
      <c r="W534" s="64"/>
      <c r="X534" s="64"/>
      <c r="Y534" s="64"/>
      <c r="Z534" s="64"/>
    </row>
    <row r="535" spans="1:26" ht="12.75" customHeight="1">
      <c r="A535" s="181"/>
      <c r="B535" s="181"/>
      <c r="C535" s="182"/>
      <c r="D535" s="183"/>
      <c r="E535" s="182"/>
      <c r="F535" s="182"/>
      <c r="G535" s="64"/>
      <c r="H535" s="64"/>
      <c r="I535" s="64"/>
      <c r="J535" s="64"/>
      <c r="K535" s="64"/>
      <c r="L535" s="64"/>
      <c r="M535" s="64"/>
      <c r="N535" s="64"/>
      <c r="O535" s="64"/>
      <c r="P535" s="64"/>
      <c r="Q535" s="64"/>
      <c r="R535" s="64"/>
      <c r="S535" s="64"/>
      <c r="T535" s="64"/>
      <c r="U535" s="64"/>
      <c r="V535" s="64"/>
      <c r="W535" s="64"/>
      <c r="X535" s="64"/>
      <c r="Y535" s="64"/>
      <c r="Z535" s="64"/>
    </row>
    <row r="536" spans="1:26" ht="12.75" customHeight="1">
      <c r="A536" s="181"/>
      <c r="B536" s="181"/>
      <c r="C536" s="182"/>
      <c r="D536" s="183"/>
      <c r="E536" s="182"/>
      <c r="F536" s="182"/>
      <c r="G536" s="64"/>
      <c r="H536" s="64"/>
      <c r="I536" s="64"/>
      <c r="J536" s="64"/>
      <c r="K536" s="64"/>
      <c r="L536" s="64"/>
      <c r="M536" s="64"/>
      <c r="N536" s="64"/>
      <c r="O536" s="64"/>
      <c r="P536" s="64"/>
      <c r="Q536" s="64"/>
      <c r="R536" s="64"/>
      <c r="S536" s="64"/>
      <c r="T536" s="64"/>
      <c r="U536" s="64"/>
      <c r="V536" s="64"/>
      <c r="W536" s="64"/>
      <c r="X536" s="64"/>
      <c r="Y536" s="64"/>
      <c r="Z536" s="64"/>
    </row>
    <row r="537" spans="1:26" ht="12.75" customHeight="1">
      <c r="A537" s="181"/>
      <c r="B537" s="181"/>
      <c r="C537" s="182"/>
      <c r="D537" s="183"/>
      <c r="E537" s="182"/>
      <c r="F537" s="182"/>
      <c r="G537" s="64"/>
      <c r="H537" s="64"/>
      <c r="I537" s="64"/>
      <c r="J537" s="64"/>
      <c r="K537" s="64"/>
      <c r="L537" s="64"/>
      <c r="M537" s="64"/>
      <c r="N537" s="64"/>
      <c r="O537" s="64"/>
      <c r="P537" s="64"/>
      <c r="Q537" s="64"/>
      <c r="R537" s="64"/>
      <c r="S537" s="64"/>
      <c r="T537" s="64"/>
      <c r="U537" s="64"/>
      <c r="V537" s="64"/>
      <c r="W537" s="64"/>
      <c r="X537" s="64"/>
      <c r="Y537" s="64"/>
      <c r="Z537" s="64"/>
    </row>
    <row r="538" spans="1:26" ht="12.75" customHeight="1">
      <c r="A538" s="181"/>
      <c r="B538" s="181"/>
      <c r="C538" s="182"/>
      <c r="D538" s="183"/>
      <c r="E538" s="182"/>
      <c r="F538" s="182"/>
      <c r="G538" s="64"/>
      <c r="H538" s="64"/>
      <c r="I538" s="64"/>
      <c r="J538" s="64"/>
      <c r="K538" s="64"/>
      <c r="L538" s="64"/>
      <c r="M538" s="64"/>
      <c r="N538" s="64"/>
      <c r="O538" s="64"/>
      <c r="P538" s="64"/>
      <c r="Q538" s="64"/>
      <c r="R538" s="64"/>
      <c r="S538" s="64"/>
      <c r="T538" s="64"/>
      <c r="U538" s="64"/>
      <c r="V538" s="64"/>
      <c r="W538" s="64"/>
      <c r="X538" s="64"/>
      <c r="Y538" s="64"/>
      <c r="Z538" s="64"/>
    </row>
    <row r="539" spans="1:26" ht="12.75" customHeight="1">
      <c r="A539" s="4" t="s">
        <v>451</v>
      </c>
      <c r="B539" s="40"/>
      <c r="C539" s="40"/>
      <c r="D539" s="40"/>
      <c r="E539" s="182"/>
      <c r="F539" s="182"/>
      <c r="G539" s="64"/>
      <c r="H539" s="64"/>
      <c r="I539" s="64"/>
      <c r="J539" s="64"/>
      <c r="K539" s="64"/>
      <c r="L539" s="64"/>
      <c r="M539" s="64"/>
      <c r="N539" s="64"/>
      <c r="O539" s="64"/>
      <c r="P539" s="64"/>
      <c r="Q539" s="64"/>
      <c r="R539" s="64"/>
      <c r="S539" s="64"/>
      <c r="T539" s="64"/>
      <c r="U539" s="64"/>
      <c r="V539" s="64"/>
      <c r="W539" s="64"/>
      <c r="X539" s="64"/>
      <c r="Y539" s="64"/>
      <c r="Z539" s="64"/>
    </row>
    <row r="540" spans="1:26" ht="12.75" customHeight="1">
      <c r="A540" s="184" t="s">
        <v>656</v>
      </c>
      <c r="B540" s="40" t="s">
        <v>770</v>
      </c>
      <c r="C540" s="40"/>
      <c r="D540" s="40"/>
      <c r="E540" s="182"/>
      <c r="F540" s="182"/>
      <c r="G540" s="64"/>
      <c r="H540" s="64"/>
      <c r="I540" s="64"/>
      <c r="J540" s="64"/>
      <c r="K540" s="64"/>
      <c r="L540" s="64"/>
      <c r="M540" s="64"/>
      <c r="N540" s="64"/>
      <c r="O540" s="64"/>
      <c r="P540" s="64"/>
      <c r="Q540" s="64"/>
      <c r="R540" s="64"/>
      <c r="S540" s="64"/>
      <c r="T540" s="64"/>
      <c r="U540" s="64"/>
      <c r="V540" s="64"/>
      <c r="W540" s="64"/>
      <c r="X540" s="64"/>
      <c r="Y540" s="64"/>
      <c r="Z540" s="64"/>
    </row>
    <row r="541" spans="1:26" ht="12.75" customHeight="1">
      <c r="A541" s="184" t="s">
        <v>649</v>
      </c>
      <c r="B541" s="40" t="s">
        <v>775</v>
      </c>
      <c r="C541" s="40"/>
      <c r="D541" s="40"/>
      <c r="E541" s="182"/>
      <c r="F541" s="182"/>
      <c r="G541" s="64"/>
      <c r="H541" s="64"/>
      <c r="I541" s="64"/>
      <c r="J541" s="64"/>
      <c r="K541" s="64"/>
      <c r="L541" s="64"/>
      <c r="M541" s="64"/>
      <c r="N541" s="64"/>
      <c r="O541" s="64"/>
      <c r="P541" s="64"/>
      <c r="Q541" s="64"/>
      <c r="R541" s="64"/>
      <c r="S541" s="64"/>
      <c r="T541" s="64"/>
      <c r="U541" s="64"/>
      <c r="V541" s="64"/>
      <c r="W541" s="64"/>
      <c r="X541" s="64"/>
      <c r="Y541" s="64"/>
      <c r="Z541" s="64"/>
    </row>
    <row r="542" spans="1:26" ht="12.75" customHeight="1">
      <c r="A542" s="184" t="s">
        <v>671</v>
      </c>
      <c r="B542" s="40" t="s">
        <v>796</v>
      </c>
      <c r="C542" s="40"/>
      <c r="D542" s="40"/>
      <c r="E542" s="182"/>
      <c r="F542" s="182"/>
      <c r="G542" s="64"/>
      <c r="H542" s="64"/>
      <c r="I542" s="64"/>
      <c r="J542" s="64"/>
      <c r="K542" s="64"/>
      <c r="L542" s="64"/>
      <c r="M542" s="64"/>
      <c r="N542" s="64"/>
      <c r="O542" s="64"/>
      <c r="P542" s="64"/>
      <c r="Q542" s="64"/>
      <c r="R542" s="64"/>
      <c r="S542" s="64"/>
      <c r="T542" s="64"/>
      <c r="U542" s="64"/>
      <c r="V542" s="64"/>
      <c r="W542" s="64"/>
      <c r="X542" s="64"/>
      <c r="Y542" s="64"/>
      <c r="Z542" s="64"/>
    </row>
    <row r="543" spans="1:26" ht="12.75" customHeight="1">
      <c r="A543" s="184" t="s">
        <v>739</v>
      </c>
      <c r="B543" s="40" t="s">
        <v>1392</v>
      </c>
      <c r="C543" s="40"/>
      <c r="D543" s="40"/>
      <c r="E543" s="182"/>
      <c r="F543" s="182"/>
      <c r="G543" s="64"/>
      <c r="H543" s="64"/>
      <c r="I543" s="64"/>
      <c r="J543" s="64"/>
      <c r="K543" s="64"/>
      <c r="L543" s="64"/>
      <c r="M543" s="64"/>
      <c r="N543" s="64"/>
      <c r="O543" s="64"/>
      <c r="P543" s="64"/>
      <c r="Q543" s="64"/>
      <c r="R543" s="64"/>
      <c r="S543" s="64"/>
      <c r="T543" s="64"/>
      <c r="U543" s="64"/>
      <c r="V543" s="64"/>
      <c r="W543" s="64"/>
      <c r="X543" s="64"/>
      <c r="Y543" s="64"/>
      <c r="Z543" s="64"/>
    </row>
    <row r="544" spans="1:26" ht="12.75" customHeight="1">
      <c r="A544" s="184" t="s">
        <v>740</v>
      </c>
      <c r="B544" s="40" t="s">
        <v>1392</v>
      </c>
      <c r="C544" s="40"/>
      <c r="D544" s="40"/>
      <c r="E544" s="182"/>
      <c r="F544" s="182"/>
      <c r="G544" s="64"/>
      <c r="H544" s="64"/>
      <c r="I544" s="64"/>
      <c r="J544" s="64"/>
      <c r="K544" s="64"/>
      <c r="L544" s="64"/>
      <c r="M544" s="64"/>
      <c r="N544" s="64"/>
      <c r="O544" s="64"/>
      <c r="P544" s="64"/>
      <c r="Q544" s="64"/>
      <c r="R544" s="64"/>
      <c r="S544" s="64"/>
      <c r="T544" s="64"/>
      <c r="U544" s="64"/>
      <c r="V544" s="64"/>
      <c r="W544" s="64"/>
      <c r="X544" s="64"/>
      <c r="Y544" s="64"/>
      <c r="Z544" s="64"/>
    </row>
    <row r="545" spans="1:26" ht="12.75" customHeight="1">
      <c r="A545" s="184" t="s">
        <v>806</v>
      </c>
      <c r="B545" s="40" t="s">
        <v>807</v>
      </c>
      <c r="C545" s="40"/>
      <c r="D545" s="40"/>
      <c r="E545" s="182"/>
      <c r="F545" s="182"/>
      <c r="G545" s="64"/>
      <c r="H545" s="64"/>
      <c r="I545" s="64"/>
      <c r="J545" s="64"/>
      <c r="K545" s="64"/>
      <c r="L545" s="64"/>
      <c r="M545" s="64"/>
      <c r="N545" s="64"/>
      <c r="O545" s="64"/>
      <c r="P545" s="64"/>
      <c r="Q545" s="64"/>
      <c r="R545" s="64"/>
      <c r="S545" s="64"/>
      <c r="T545" s="64"/>
      <c r="U545" s="64"/>
      <c r="V545" s="64"/>
      <c r="W545" s="64"/>
      <c r="X545" s="64"/>
      <c r="Y545" s="64"/>
      <c r="Z545" s="64"/>
    </row>
    <row r="546" spans="1:26" ht="12.75" customHeight="1">
      <c r="A546" s="184" t="s">
        <v>745</v>
      </c>
      <c r="B546" s="40" t="s">
        <v>814</v>
      </c>
      <c r="C546" s="40"/>
      <c r="D546" s="40"/>
      <c r="E546" s="182"/>
      <c r="F546" s="182"/>
      <c r="G546" s="64"/>
      <c r="H546" s="64"/>
      <c r="I546" s="64"/>
      <c r="J546" s="64"/>
      <c r="K546" s="64"/>
      <c r="L546" s="64"/>
      <c r="M546" s="64"/>
      <c r="N546" s="64"/>
      <c r="O546" s="64"/>
      <c r="P546" s="64"/>
      <c r="Q546" s="64"/>
      <c r="R546" s="64"/>
      <c r="S546" s="64"/>
      <c r="T546" s="64"/>
      <c r="U546" s="64"/>
      <c r="V546" s="64"/>
      <c r="W546" s="64"/>
      <c r="X546" s="64"/>
      <c r="Y546" s="64"/>
      <c r="Z546" s="64"/>
    </row>
    <row r="547" spans="1:26" ht="12.75" customHeight="1">
      <c r="A547" s="184" t="s">
        <v>736</v>
      </c>
      <c r="B547" s="40" t="s">
        <v>825</v>
      </c>
      <c r="C547" s="40"/>
      <c r="D547" s="40"/>
      <c r="E547" s="182"/>
      <c r="F547" s="182"/>
      <c r="G547" s="64"/>
      <c r="H547" s="64"/>
      <c r="I547" s="64"/>
      <c r="J547" s="64"/>
      <c r="K547" s="64"/>
      <c r="L547" s="64"/>
      <c r="M547" s="64"/>
      <c r="N547" s="64"/>
      <c r="O547" s="64"/>
      <c r="P547" s="64"/>
      <c r="Q547" s="64"/>
      <c r="R547" s="64"/>
      <c r="S547" s="64"/>
      <c r="T547" s="64"/>
      <c r="U547" s="64"/>
      <c r="V547" s="64"/>
      <c r="W547" s="64"/>
      <c r="X547" s="64"/>
      <c r="Y547" s="64"/>
      <c r="Z547" s="64"/>
    </row>
    <row r="548" spans="1:26" ht="12.75" customHeight="1">
      <c r="A548" s="184" t="s">
        <v>915</v>
      </c>
      <c r="B548" s="40" t="s">
        <v>916</v>
      </c>
      <c r="C548" s="40"/>
      <c r="D548" s="40"/>
      <c r="E548" s="182"/>
      <c r="F548" s="182"/>
      <c r="G548" s="64"/>
      <c r="H548" s="64"/>
      <c r="I548" s="64"/>
      <c r="J548" s="64"/>
      <c r="K548" s="64"/>
      <c r="L548" s="64"/>
      <c r="M548" s="64"/>
      <c r="N548" s="64"/>
      <c r="O548" s="64"/>
      <c r="P548" s="64"/>
      <c r="Q548" s="64"/>
      <c r="R548" s="64"/>
      <c r="S548" s="64"/>
      <c r="T548" s="64"/>
      <c r="U548" s="64"/>
      <c r="V548" s="64"/>
      <c r="W548" s="64"/>
      <c r="X548" s="64"/>
      <c r="Y548" s="64"/>
      <c r="Z548" s="64"/>
    </row>
    <row r="549" spans="1:26" ht="12.75" customHeight="1">
      <c r="A549" s="184" t="s">
        <v>765</v>
      </c>
      <c r="B549" s="40" t="s">
        <v>923</v>
      </c>
      <c r="C549" s="40"/>
      <c r="D549" s="40"/>
      <c r="E549" s="182"/>
      <c r="F549" s="182"/>
      <c r="G549" s="64"/>
      <c r="H549" s="64"/>
      <c r="I549" s="64"/>
      <c r="J549" s="64"/>
      <c r="K549" s="64"/>
      <c r="L549" s="64"/>
      <c r="M549" s="64"/>
      <c r="N549" s="64"/>
      <c r="O549" s="64"/>
      <c r="P549" s="64"/>
      <c r="Q549" s="64"/>
      <c r="R549" s="64"/>
      <c r="S549" s="64"/>
      <c r="T549" s="64"/>
      <c r="U549" s="64"/>
      <c r="V549" s="64"/>
      <c r="W549" s="64"/>
      <c r="X549" s="64"/>
      <c r="Y549" s="64"/>
      <c r="Z549" s="64"/>
    </row>
    <row r="550" spans="1:26" ht="12.75" customHeight="1">
      <c r="A550" s="184" t="s">
        <v>764</v>
      </c>
      <c r="B550" s="40" t="s">
        <v>927</v>
      </c>
      <c r="C550" s="40"/>
      <c r="D550" s="40"/>
      <c r="E550" s="182"/>
      <c r="F550" s="182"/>
      <c r="G550" s="64"/>
      <c r="H550" s="64"/>
      <c r="I550" s="64"/>
      <c r="J550" s="64"/>
      <c r="K550" s="64"/>
      <c r="L550" s="64"/>
      <c r="M550" s="64"/>
      <c r="N550" s="64"/>
      <c r="O550" s="64"/>
      <c r="P550" s="64"/>
      <c r="Q550" s="64"/>
      <c r="R550" s="64"/>
      <c r="S550" s="64"/>
      <c r="T550" s="64"/>
      <c r="U550" s="64"/>
      <c r="V550" s="64"/>
      <c r="W550" s="64"/>
      <c r="X550" s="64"/>
      <c r="Y550" s="64"/>
      <c r="Z550" s="64"/>
    </row>
    <row r="551" spans="1:26" ht="12.75" customHeight="1">
      <c r="A551" s="184" t="s">
        <v>690</v>
      </c>
      <c r="B551" s="40" t="s">
        <v>932</v>
      </c>
      <c r="C551" s="40"/>
      <c r="D551" s="40"/>
      <c r="E551" s="182"/>
      <c r="F551" s="182"/>
      <c r="G551" s="64"/>
      <c r="H551" s="64"/>
      <c r="I551" s="64"/>
      <c r="J551" s="64"/>
      <c r="K551" s="64"/>
      <c r="L551" s="64"/>
      <c r="M551" s="64"/>
      <c r="N551" s="64"/>
      <c r="O551" s="64"/>
      <c r="P551" s="64"/>
      <c r="Q551" s="64"/>
      <c r="R551" s="64"/>
      <c r="S551" s="64"/>
      <c r="T551" s="64"/>
      <c r="U551" s="64"/>
      <c r="V551" s="64"/>
      <c r="W551" s="64"/>
      <c r="X551" s="64"/>
      <c r="Y551" s="64"/>
      <c r="Z551" s="64"/>
    </row>
    <row r="552" spans="1:26" ht="12.75" customHeight="1">
      <c r="A552" s="184" t="s">
        <v>682</v>
      </c>
      <c r="B552" s="40" t="s">
        <v>944</v>
      </c>
      <c r="C552" s="40"/>
      <c r="D552" s="40"/>
      <c r="E552" s="182"/>
      <c r="F552" s="182"/>
      <c r="G552" s="64"/>
      <c r="H552" s="64"/>
      <c r="I552" s="64"/>
      <c r="J552" s="64"/>
      <c r="K552" s="64"/>
      <c r="L552" s="64"/>
      <c r="M552" s="64"/>
      <c r="N552" s="64"/>
      <c r="O552" s="64"/>
      <c r="P552" s="64"/>
      <c r="Q552" s="64"/>
      <c r="R552" s="64"/>
      <c r="S552" s="64"/>
      <c r="T552" s="64"/>
      <c r="U552" s="64"/>
      <c r="V552" s="64"/>
      <c r="W552" s="64"/>
      <c r="X552" s="64"/>
      <c r="Y552" s="64"/>
      <c r="Z552" s="64"/>
    </row>
    <row r="553" spans="1:26" ht="12.75" customHeight="1">
      <c r="A553" s="184" t="s">
        <v>577</v>
      </c>
      <c r="B553" s="40" t="s">
        <v>977</v>
      </c>
      <c r="C553" s="40"/>
      <c r="D553" s="40"/>
      <c r="E553" s="182"/>
      <c r="F553" s="182"/>
      <c r="G553" s="64"/>
      <c r="H553" s="64"/>
      <c r="I553" s="64"/>
      <c r="J553" s="64"/>
      <c r="K553" s="64"/>
      <c r="L553" s="64"/>
      <c r="M553" s="64"/>
      <c r="N553" s="64"/>
      <c r="O553" s="64"/>
      <c r="P553" s="64"/>
      <c r="Q553" s="64"/>
      <c r="R553" s="64"/>
      <c r="S553" s="64"/>
      <c r="T553" s="64"/>
      <c r="U553" s="64"/>
      <c r="V553" s="64"/>
      <c r="W553" s="64"/>
      <c r="X553" s="64"/>
      <c r="Y553" s="64"/>
      <c r="Z553" s="64"/>
    </row>
    <row r="554" spans="1:26" ht="12.75" customHeight="1">
      <c r="A554" s="184" t="s">
        <v>668</v>
      </c>
      <c r="B554" s="40" t="s">
        <v>980</v>
      </c>
      <c r="C554" s="40"/>
      <c r="D554" s="40"/>
      <c r="E554" s="182"/>
      <c r="F554" s="182"/>
      <c r="G554" s="64"/>
      <c r="H554" s="64"/>
      <c r="I554" s="64"/>
      <c r="J554" s="64"/>
      <c r="K554" s="64"/>
      <c r="L554" s="64"/>
      <c r="M554" s="64"/>
      <c r="N554" s="64"/>
      <c r="O554" s="64"/>
      <c r="P554" s="64"/>
      <c r="Q554" s="64"/>
      <c r="R554" s="64"/>
      <c r="S554" s="64"/>
      <c r="T554" s="64"/>
      <c r="U554" s="64"/>
      <c r="V554" s="64"/>
      <c r="W554" s="64"/>
      <c r="X554" s="64"/>
      <c r="Y554" s="64"/>
      <c r="Z554" s="64"/>
    </row>
    <row r="555" spans="1:26" ht="12.75" customHeight="1">
      <c r="A555" s="184" t="s">
        <v>616</v>
      </c>
      <c r="B555" s="40" t="s">
        <v>990</v>
      </c>
      <c r="C555" s="40"/>
      <c r="D555" s="40"/>
      <c r="E555" s="182"/>
      <c r="F555" s="182"/>
      <c r="G555" s="64"/>
      <c r="H555" s="64"/>
      <c r="I555" s="64"/>
      <c r="J555" s="64"/>
      <c r="K555" s="64"/>
      <c r="L555" s="64"/>
      <c r="M555" s="64"/>
      <c r="N555" s="64"/>
      <c r="O555" s="64"/>
      <c r="P555" s="64"/>
      <c r="Q555" s="64"/>
      <c r="R555" s="64"/>
      <c r="S555" s="64"/>
      <c r="T555" s="64"/>
      <c r="U555" s="64"/>
      <c r="V555" s="64"/>
      <c r="W555" s="64"/>
      <c r="X555" s="64"/>
      <c r="Y555" s="64"/>
      <c r="Z555" s="64"/>
    </row>
    <row r="556" spans="1:26" ht="12.75" customHeight="1">
      <c r="A556" s="184" t="s">
        <v>994</v>
      </c>
      <c r="B556" s="40" t="s">
        <v>990</v>
      </c>
      <c r="C556" s="40"/>
      <c r="D556" s="40"/>
      <c r="E556" s="182"/>
      <c r="F556" s="182"/>
      <c r="G556" s="64"/>
      <c r="H556" s="64"/>
      <c r="I556" s="64"/>
      <c r="J556" s="64"/>
      <c r="K556" s="64"/>
      <c r="L556" s="64"/>
      <c r="M556" s="64"/>
      <c r="N556" s="64"/>
      <c r="O556" s="64"/>
      <c r="P556" s="64"/>
      <c r="Q556" s="64"/>
      <c r="R556" s="64"/>
      <c r="S556" s="64"/>
      <c r="T556" s="64"/>
      <c r="U556" s="64"/>
      <c r="V556" s="64"/>
      <c r="W556" s="64"/>
      <c r="X556" s="64"/>
      <c r="Y556" s="64"/>
      <c r="Z556" s="64"/>
    </row>
    <row r="557" spans="1:26" ht="12.75" customHeight="1">
      <c r="A557" s="184" t="s">
        <v>999</v>
      </c>
      <c r="B557" s="40" t="s">
        <v>990</v>
      </c>
      <c r="C557" s="40"/>
      <c r="D557" s="183"/>
      <c r="E557" s="182"/>
      <c r="F557" s="182"/>
      <c r="G557" s="64"/>
      <c r="H557" s="64"/>
      <c r="I557" s="64"/>
      <c r="J557" s="64"/>
      <c r="K557" s="64"/>
      <c r="L557" s="64"/>
      <c r="M557" s="64"/>
      <c r="N557" s="64"/>
      <c r="O557" s="64"/>
      <c r="P557" s="64"/>
      <c r="Q557" s="64"/>
      <c r="R557" s="64"/>
      <c r="S557" s="64"/>
      <c r="T557" s="64"/>
      <c r="U557" s="64"/>
      <c r="V557" s="64"/>
      <c r="W557" s="64"/>
      <c r="X557" s="64"/>
      <c r="Y557" s="64"/>
      <c r="Z557" s="64"/>
    </row>
    <row r="558" spans="1:26" ht="12.75" customHeight="1">
      <c r="A558" s="184" t="s">
        <v>1002</v>
      </c>
      <c r="B558" s="40" t="s">
        <v>990</v>
      </c>
      <c r="C558" s="40"/>
      <c r="D558" s="183"/>
      <c r="E558" s="182"/>
      <c r="F558" s="182"/>
      <c r="G558" s="64"/>
      <c r="H558" s="64"/>
      <c r="I558" s="64"/>
      <c r="J558" s="64"/>
      <c r="K558" s="64"/>
      <c r="L558" s="64"/>
      <c r="M558" s="64"/>
      <c r="N558" s="64"/>
      <c r="O558" s="64"/>
      <c r="P558" s="64"/>
      <c r="Q558" s="64"/>
      <c r="R558" s="64"/>
      <c r="S558" s="64"/>
      <c r="T558" s="64"/>
      <c r="U558" s="64"/>
      <c r="V558" s="64"/>
      <c r="W558" s="64"/>
      <c r="X558" s="64"/>
      <c r="Y558" s="64"/>
      <c r="Z558" s="64"/>
    </row>
    <row r="559" spans="1:26" ht="12.75" customHeight="1">
      <c r="A559" s="184" t="s">
        <v>1011</v>
      </c>
      <c r="B559" s="40" t="s">
        <v>990</v>
      </c>
      <c r="C559" s="40"/>
      <c r="D559" s="183"/>
      <c r="E559" s="182"/>
      <c r="F559" s="182"/>
      <c r="G559" s="64"/>
      <c r="H559" s="64"/>
      <c r="I559" s="64"/>
      <c r="J559" s="64"/>
      <c r="K559" s="64"/>
      <c r="L559" s="64"/>
      <c r="M559" s="64"/>
      <c r="N559" s="64"/>
      <c r="O559" s="64"/>
      <c r="P559" s="64"/>
      <c r="Q559" s="64"/>
      <c r="R559" s="64"/>
      <c r="S559" s="64"/>
      <c r="T559" s="64"/>
      <c r="U559" s="64"/>
      <c r="V559" s="64"/>
      <c r="W559" s="64"/>
      <c r="X559" s="64"/>
      <c r="Y559" s="64"/>
      <c r="Z559" s="64"/>
    </row>
    <row r="560" spans="1:26" ht="12.75" customHeight="1">
      <c r="A560" s="184" t="s">
        <v>702</v>
      </c>
      <c r="B560" s="40" t="s">
        <v>1016</v>
      </c>
      <c r="C560" s="40"/>
      <c r="D560" s="183"/>
      <c r="E560" s="182"/>
      <c r="F560" s="182"/>
      <c r="G560" s="64"/>
      <c r="H560" s="64"/>
      <c r="I560" s="64"/>
      <c r="J560" s="64"/>
      <c r="K560" s="64"/>
      <c r="L560" s="64"/>
      <c r="M560" s="64"/>
      <c r="N560" s="64"/>
      <c r="O560" s="64"/>
      <c r="P560" s="64"/>
      <c r="Q560" s="64"/>
      <c r="R560" s="64"/>
      <c r="S560" s="64"/>
      <c r="T560" s="64"/>
      <c r="U560" s="64"/>
      <c r="V560" s="64"/>
      <c r="W560" s="64"/>
      <c r="X560" s="64"/>
      <c r="Y560" s="64"/>
      <c r="Z560" s="64"/>
    </row>
    <row r="561" spans="1:26" ht="12.75" customHeight="1">
      <c r="A561" s="184" t="s">
        <v>727</v>
      </c>
      <c r="B561" s="40" t="s">
        <v>1033</v>
      </c>
      <c r="C561" s="40"/>
      <c r="D561" s="183"/>
      <c r="E561" s="182"/>
      <c r="F561" s="182"/>
      <c r="G561" s="64"/>
      <c r="H561" s="64"/>
      <c r="I561" s="64"/>
      <c r="J561" s="64"/>
      <c r="K561" s="64"/>
      <c r="L561" s="64"/>
      <c r="M561" s="64"/>
      <c r="N561" s="64"/>
      <c r="O561" s="64"/>
      <c r="P561" s="64"/>
      <c r="Q561" s="64"/>
      <c r="R561" s="64"/>
      <c r="S561" s="64"/>
      <c r="T561" s="64"/>
      <c r="U561" s="64"/>
      <c r="V561" s="64"/>
      <c r="W561" s="64"/>
      <c r="X561" s="64"/>
      <c r="Y561" s="64"/>
      <c r="Z561" s="64"/>
    </row>
    <row r="562" spans="1:26" ht="12.75" customHeight="1">
      <c r="A562" s="184" t="s">
        <v>1037</v>
      </c>
      <c r="B562" s="40" t="s">
        <v>1038</v>
      </c>
      <c r="C562" s="40"/>
      <c r="D562" s="183"/>
      <c r="E562" s="182"/>
      <c r="F562" s="182"/>
      <c r="G562" s="64"/>
      <c r="H562" s="64"/>
      <c r="I562" s="64"/>
      <c r="J562" s="64"/>
      <c r="K562" s="64"/>
      <c r="L562" s="64"/>
      <c r="M562" s="64"/>
      <c r="N562" s="64"/>
      <c r="O562" s="64"/>
      <c r="P562" s="64"/>
      <c r="Q562" s="64"/>
      <c r="R562" s="64"/>
      <c r="S562" s="64"/>
      <c r="T562" s="64"/>
      <c r="U562" s="64"/>
      <c r="V562" s="64"/>
      <c r="W562" s="64"/>
      <c r="X562" s="64"/>
      <c r="Y562" s="64"/>
      <c r="Z562" s="64"/>
    </row>
    <row r="563" spans="1:26" ht="12.75" customHeight="1">
      <c r="A563" s="184" t="s">
        <v>1065</v>
      </c>
      <c r="B563" s="40" t="s">
        <v>1066</v>
      </c>
      <c r="C563" s="40"/>
      <c r="D563" s="183"/>
      <c r="E563" s="182"/>
      <c r="F563" s="182"/>
      <c r="G563" s="64"/>
      <c r="H563" s="64"/>
      <c r="I563" s="64"/>
      <c r="J563" s="64"/>
      <c r="K563" s="64"/>
      <c r="L563" s="64"/>
      <c r="M563" s="64"/>
      <c r="N563" s="64"/>
      <c r="O563" s="64"/>
      <c r="P563" s="64"/>
      <c r="Q563" s="64"/>
      <c r="R563" s="64"/>
      <c r="S563" s="64"/>
      <c r="T563" s="64"/>
      <c r="U563" s="64"/>
      <c r="V563" s="64"/>
      <c r="W563" s="64"/>
      <c r="X563" s="64"/>
      <c r="Y563" s="64"/>
      <c r="Z563" s="64"/>
    </row>
    <row r="564" spans="1:26" ht="12.75" customHeight="1">
      <c r="A564" s="184" t="s">
        <v>1069</v>
      </c>
      <c r="B564" s="40" t="s">
        <v>1070</v>
      </c>
      <c r="C564" s="40"/>
      <c r="D564" s="183"/>
      <c r="E564" s="182"/>
      <c r="F564" s="182"/>
      <c r="G564" s="64"/>
      <c r="H564" s="64"/>
      <c r="I564" s="64"/>
      <c r="J564" s="64"/>
      <c r="K564" s="64"/>
      <c r="L564" s="64"/>
      <c r="M564" s="64"/>
      <c r="N564" s="64"/>
      <c r="O564" s="64"/>
      <c r="P564" s="64"/>
      <c r="Q564" s="64"/>
      <c r="R564" s="64"/>
      <c r="S564" s="64"/>
      <c r="T564" s="64"/>
      <c r="U564" s="64"/>
      <c r="V564" s="64"/>
      <c r="W564" s="64"/>
      <c r="X564" s="64"/>
      <c r="Y564" s="64"/>
      <c r="Z564" s="64"/>
    </row>
    <row r="565" spans="1:26" ht="12.75" customHeight="1">
      <c r="A565" s="184" t="s">
        <v>741</v>
      </c>
      <c r="B565" s="40" t="s">
        <v>1392</v>
      </c>
      <c r="C565" s="40"/>
      <c r="D565" s="183"/>
      <c r="E565" s="182"/>
      <c r="F565" s="182"/>
      <c r="G565" s="64"/>
      <c r="H565" s="64"/>
      <c r="I565" s="64"/>
      <c r="J565" s="64"/>
      <c r="K565" s="64"/>
      <c r="L565" s="64"/>
      <c r="M565" s="64"/>
      <c r="N565" s="64"/>
      <c r="O565" s="64"/>
      <c r="P565" s="64"/>
      <c r="Q565" s="64"/>
      <c r="R565" s="64"/>
      <c r="S565" s="64"/>
      <c r="T565" s="64"/>
      <c r="U565" s="64"/>
      <c r="V565" s="64"/>
      <c r="W565" s="64"/>
      <c r="X565" s="64"/>
      <c r="Y565" s="64"/>
      <c r="Z565" s="64"/>
    </row>
    <row r="566" spans="1:26" ht="12.75" customHeight="1">
      <c r="A566" s="184" t="s">
        <v>584</v>
      </c>
      <c r="B566" s="40" t="s">
        <v>1076</v>
      </c>
      <c r="C566" s="40"/>
      <c r="D566" s="183"/>
      <c r="E566" s="182"/>
      <c r="F566" s="182"/>
      <c r="G566" s="64"/>
      <c r="H566" s="64"/>
      <c r="I566" s="64"/>
      <c r="J566" s="64"/>
      <c r="K566" s="64"/>
      <c r="L566" s="64"/>
      <c r="M566" s="64"/>
      <c r="N566" s="64"/>
      <c r="O566" s="64"/>
      <c r="P566" s="64"/>
      <c r="Q566" s="64"/>
      <c r="R566" s="64"/>
      <c r="S566" s="64"/>
      <c r="T566" s="64"/>
      <c r="U566" s="64"/>
      <c r="V566" s="64"/>
      <c r="W566" s="64"/>
      <c r="X566" s="64"/>
      <c r="Y566" s="64"/>
      <c r="Z566" s="64"/>
    </row>
    <row r="567" spans="1:26" ht="12.75" customHeight="1">
      <c r="A567" s="184" t="s">
        <v>1079</v>
      </c>
      <c r="B567" s="40" t="s">
        <v>1080</v>
      </c>
      <c r="C567" s="40"/>
      <c r="D567" s="183"/>
      <c r="E567" s="182"/>
      <c r="F567" s="182"/>
      <c r="G567" s="64"/>
      <c r="H567" s="64"/>
      <c r="I567" s="64"/>
      <c r="J567" s="64"/>
      <c r="K567" s="64"/>
      <c r="L567" s="64"/>
      <c r="M567" s="64"/>
      <c r="N567" s="64"/>
      <c r="O567" s="64"/>
      <c r="P567" s="64"/>
      <c r="Q567" s="64"/>
      <c r="R567" s="64"/>
      <c r="S567" s="64"/>
      <c r="T567" s="64"/>
      <c r="U567" s="64"/>
      <c r="V567" s="64"/>
      <c r="W567" s="64"/>
      <c r="X567" s="64"/>
      <c r="Y567" s="64"/>
      <c r="Z567" s="64"/>
    </row>
    <row r="568" spans="1:26" ht="12.75" customHeight="1">
      <c r="A568" s="184" t="s">
        <v>662</v>
      </c>
      <c r="B568" s="40" t="s">
        <v>1084</v>
      </c>
      <c r="C568" s="40"/>
      <c r="D568" s="183"/>
      <c r="E568" s="182"/>
      <c r="F568" s="182"/>
      <c r="G568" s="64"/>
      <c r="H568" s="64"/>
      <c r="I568" s="64"/>
      <c r="J568" s="64"/>
      <c r="K568" s="64"/>
      <c r="L568" s="64"/>
      <c r="M568" s="64"/>
      <c r="N568" s="64"/>
      <c r="O568" s="64"/>
      <c r="P568" s="64"/>
      <c r="Q568" s="64"/>
      <c r="R568" s="64"/>
      <c r="S568" s="64"/>
      <c r="T568" s="64"/>
      <c r="U568" s="64"/>
      <c r="V568" s="64"/>
      <c r="W568" s="64"/>
      <c r="X568" s="64"/>
      <c r="Y568" s="64"/>
      <c r="Z568" s="64"/>
    </row>
    <row r="569" spans="1:26" ht="12.75" customHeight="1">
      <c r="A569" s="184" t="s">
        <v>674</v>
      </c>
      <c r="B569" s="40" t="s">
        <v>1088</v>
      </c>
      <c r="C569" s="40"/>
      <c r="D569" s="183"/>
      <c r="E569" s="182"/>
      <c r="F569" s="182"/>
      <c r="G569" s="64"/>
      <c r="H569" s="64"/>
      <c r="I569" s="64"/>
      <c r="J569" s="64"/>
      <c r="K569" s="64"/>
      <c r="L569" s="64"/>
      <c r="M569" s="64"/>
      <c r="N569" s="64"/>
      <c r="O569" s="64"/>
      <c r="P569" s="64"/>
      <c r="Q569" s="64"/>
      <c r="R569" s="64"/>
      <c r="S569" s="64"/>
      <c r="T569" s="64"/>
      <c r="U569" s="64"/>
      <c r="V569" s="64"/>
      <c r="W569" s="64"/>
      <c r="X569" s="64"/>
      <c r="Y569" s="64"/>
      <c r="Z569" s="64"/>
    </row>
    <row r="570" spans="1:26" ht="12.75" customHeight="1">
      <c r="A570" s="184" t="s">
        <v>679</v>
      </c>
      <c r="B570" s="40" t="s">
        <v>1092</v>
      </c>
      <c r="C570" s="40"/>
      <c r="D570" s="183"/>
      <c r="E570" s="182"/>
      <c r="F570" s="182"/>
      <c r="G570" s="64"/>
      <c r="H570" s="64"/>
      <c r="I570" s="64"/>
      <c r="J570" s="64"/>
      <c r="K570" s="64"/>
      <c r="L570" s="64"/>
      <c r="M570" s="64"/>
      <c r="N570" s="64"/>
      <c r="O570" s="64"/>
      <c r="P570" s="64"/>
      <c r="Q570" s="64"/>
      <c r="R570" s="64"/>
      <c r="S570" s="64"/>
      <c r="T570" s="64"/>
      <c r="U570" s="64"/>
      <c r="V570" s="64"/>
      <c r="W570" s="64"/>
      <c r="X570" s="64"/>
      <c r="Y570" s="64"/>
      <c r="Z570" s="64"/>
    </row>
    <row r="571" spans="1:26" ht="12.75" customHeight="1">
      <c r="A571" s="184" t="s">
        <v>659</v>
      </c>
      <c r="B571" s="40" t="s">
        <v>1097</v>
      </c>
      <c r="C571" s="40"/>
      <c r="D571" s="183"/>
      <c r="E571" s="182"/>
      <c r="F571" s="182"/>
      <c r="G571" s="64"/>
      <c r="H571" s="64"/>
      <c r="I571" s="64"/>
      <c r="J571" s="64"/>
      <c r="K571" s="64"/>
      <c r="L571" s="64"/>
      <c r="M571" s="64"/>
      <c r="N571" s="64"/>
      <c r="O571" s="64"/>
      <c r="P571" s="64"/>
      <c r="Q571" s="64"/>
      <c r="R571" s="64"/>
      <c r="S571" s="64"/>
      <c r="T571" s="64"/>
      <c r="U571" s="64"/>
      <c r="V571" s="64"/>
      <c r="W571" s="64"/>
      <c r="X571" s="64"/>
      <c r="Y571" s="64"/>
      <c r="Z571" s="64"/>
    </row>
    <row r="572" spans="1:26" ht="12.75" customHeight="1">
      <c r="A572" s="184" t="s">
        <v>678</v>
      </c>
      <c r="B572" s="40" t="s">
        <v>1126</v>
      </c>
      <c r="C572" s="40"/>
      <c r="D572" s="183"/>
      <c r="E572" s="182"/>
      <c r="F572" s="182"/>
      <c r="G572" s="64"/>
      <c r="H572" s="64"/>
      <c r="I572" s="64"/>
      <c r="J572" s="64"/>
      <c r="K572" s="64"/>
      <c r="L572" s="64"/>
      <c r="M572" s="64"/>
      <c r="N572" s="64"/>
      <c r="O572" s="64"/>
      <c r="P572" s="64"/>
      <c r="Q572" s="64"/>
      <c r="R572" s="64"/>
      <c r="S572" s="64"/>
      <c r="T572" s="64"/>
      <c r="U572" s="64"/>
      <c r="V572" s="64"/>
      <c r="W572" s="64"/>
      <c r="X572" s="64"/>
      <c r="Y572" s="64"/>
      <c r="Z572" s="64"/>
    </row>
    <row r="573" spans="1:26" ht="12.75" customHeight="1">
      <c r="A573" s="184" t="s">
        <v>709</v>
      </c>
      <c r="B573" s="40" t="s">
        <v>1133</v>
      </c>
      <c r="C573" s="40"/>
      <c r="D573" s="183"/>
      <c r="E573" s="182"/>
      <c r="F573" s="182"/>
      <c r="G573" s="64"/>
      <c r="H573" s="64"/>
      <c r="I573" s="64"/>
      <c r="J573" s="64"/>
      <c r="K573" s="64"/>
      <c r="L573" s="64"/>
      <c r="M573" s="64"/>
      <c r="N573" s="64"/>
      <c r="O573" s="64"/>
      <c r="P573" s="64"/>
      <c r="Q573" s="64"/>
      <c r="R573" s="64"/>
      <c r="S573" s="64"/>
      <c r="T573" s="64"/>
      <c r="U573" s="64"/>
      <c r="V573" s="64"/>
      <c r="W573" s="64"/>
      <c r="X573" s="64"/>
      <c r="Y573" s="64"/>
      <c r="Z573" s="64"/>
    </row>
    <row r="574" spans="1:26" ht="12.75" customHeight="1">
      <c r="A574" s="184" t="s">
        <v>665</v>
      </c>
      <c r="B574" s="40" t="s">
        <v>1157</v>
      </c>
      <c r="C574" s="40"/>
      <c r="D574" s="183"/>
      <c r="E574" s="182"/>
      <c r="F574" s="182"/>
      <c r="G574" s="64"/>
      <c r="H574" s="64"/>
      <c r="I574" s="64"/>
      <c r="J574" s="64"/>
      <c r="K574" s="64"/>
      <c r="L574" s="64"/>
      <c r="M574" s="64"/>
      <c r="N574" s="64"/>
      <c r="O574" s="64"/>
      <c r="P574" s="64"/>
      <c r="Q574" s="64"/>
      <c r="R574" s="64"/>
      <c r="S574" s="64"/>
      <c r="T574" s="64"/>
      <c r="U574" s="64"/>
      <c r="V574" s="64"/>
      <c r="W574" s="64"/>
      <c r="X574" s="64"/>
      <c r="Y574" s="64"/>
      <c r="Z574" s="64"/>
    </row>
    <row r="575" spans="1:26" ht="12.75" customHeight="1">
      <c r="A575" s="184" t="s">
        <v>681</v>
      </c>
      <c r="B575" s="40" t="s">
        <v>1179</v>
      </c>
      <c r="C575" s="40"/>
      <c r="D575" s="183"/>
      <c r="E575" s="182"/>
      <c r="F575" s="182"/>
      <c r="G575" s="64"/>
      <c r="H575" s="64"/>
      <c r="I575" s="64"/>
      <c r="J575" s="64"/>
      <c r="K575" s="64"/>
      <c r="L575" s="64"/>
      <c r="M575" s="64"/>
      <c r="N575" s="64"/>
      <c r="O575" s="64"/>
      <c r="P575" s="64"/>
      <c r="Q575" s="64"/>
      <c r="R575" s="64"/>
      <c r="S575" s="64"/>
      <c r="T575" s="64"/>
      <c r="U575" s="64"/>
      <c r="V575" s="64"/>
      <c r="W575" s="64"/>
      <c r="X575" s="64"/>
      <c r="Y575" s="64"/>
      <c r="Z575" s="64"/>
    </row>
    <row r="576" spans="1:26" ht="12.75" customHeight="1">
      <c r="A576" s="184" t="s">
        <v>1182</v>
      </c>
      <c r="B576" s="40" t="s">
        <v>1183</v>
      </c>
      <c r="C576" s="40"/>
      <c r="D576" s="183"/>
      <c r="E576" s="182"/>
      <c r="F576" s="182"/>
      <c r="G576" s="64"/>
      <c r="H576" s="64"/>
      <c r="I576" s="64"/>
      <c r="J576" s="64"/>
      <c r="K576" s="64"/>
      <c r="L576" s="64"/>
      <c r="M576" s="64"/>
      <c r="N576" s="64"/>
      <c r="O576" s="64"/>
      <c r="P576" s="64"/>
      <c r="Q576" s="64"/>
      <c r="R576" s="64"/>
      <c r="S576" s="64"/>
      <c r="T576" s="64"/>
      <c r="U576" s="64"/>
      <c r="V576" s="64"/>
      <c r="W576" s="64"/>
      <c r="X576" s="64"/>
      <c r="Y576" s="64"/>
      <c r="Z576" s="64"/>
    </row>
    <row r="577" spans="1:26" ht="12.75" customHeight="1">
      <c r="A577" s="184" t="s">
        <v>576</v>
      </c>
      <c r="B577" s="40" t="s">
        <v>1186</v>
      </c>
      <c r="C577" s="40"/>
      <c r="D577" s="183"/>
      <c r="E577" s="182"/>
      <c r="F577" s="182"/>
      <c r="G577" s="64"/>
      <c r="H577" s="64"/>
      <c r="I577" s="64"/>
      <c r="J577" s="64"/>
      <c r="K577" s="64"/>
      <c r="L577" s="64"/>
      <c r="M577" s="64"/>
      <c r="N577" s="64"/>
      <c r="O577" s="64"/>
      <c r="P577" s="64"/>
      <c r="Q577" s="64"/>
      <c r="R577" s="64"/>
      <c r="S577" s="64"/>
      <c r="T577" s="64"/>
      <c r="U577" s="64"/>
      <c r="V577" s="64"/>
      <c r="W577" s="64"/>
      <c r="X577" s="64"/>
      <c r="Y577" s="64"/>
      <c r="Z577" s="64"/>
    </row>
    <row r="578" spans="1:26" ht="12.75" customHeight="1">
      <c r="A578" s="184" t="s">
        <v>634</v>
      </c>
      <c r="B578" s="40" t="s">
        <v>1190</v>
      </c>
      <c r="C578" s="40"/>
      <c r="D578" s="183"/>
      <c r="E578" s="182"/>
      <c r="F578" s="182"/>
      <c r="G578" s="64"/>
      <c r="H578" s="64"/>
      <c r="I578" s="64"/>
      <c r="J578" s="64"/>
      <c r="K578" s="64"/>
      <c r="L578" s="64"/>
      <c r="M578" s="64"/>
      <c r="N578" s="64"/>
      <c r="O578" s="64"/>
      <c r="P578" s="64"/>
      <c r="Q578" s="64"/>
      <c r="R578" s="64"/>
      <c r="S578" s="64"/>
      <c r="T578" s="64"/>
      <c r="U578" s="64"/>
      <c r="V578" s="64"/>
      <c r="W578" s="64"/>
      <c r="X578" s="64"/>
      <c r="Y578" s="64"/>
      <c r="Z578" s="64"/>
    </row>
    <row r="579" spans="1:26" ht="12.75" customHeight="1">
      <c r="A579" s="184" t="s">
        <v>1194</v>
      </c>
      <c r="B579" s="40" t="s">
        <v>1195</v>
      </c>
      <c r="C579" s="40"/>
      <c r="D579" s="183"/>
      <c r="E579" s="182"/>
      <c r="F579" s="182"/>
      <c r="G579" s="64"/>
      <c r="H579" s="64"/>
      <c r="I579" s="64"/>
      <c r="J579" s="64"/>
      <c r="K579" s="64"/>
      <c r="L579" s="64"/>
      <c r="M579" s="64"/>
      <c r="N579" s="64"/>
      <c r="O579" s="64"/>
      <c r="P579" s="64"/>
      <c r="Q579" s="64"/>
      <c r="R579" s="64"/>
      <c r="S579" s="64"/>
      <c r="T579" s="64"/>
      <c r="U579" s="64"/>
      <c r="V579" s="64"/>
      <c r="W579" s="64"/>
      <c r="X579" s="64"/>
      <c r="Y579" s="64"/>
      <c r="Z579" s="64"/>
    </row>
    <row r="580" spans="1:26" ht="12.75" customHeight="1">
      <c r="A580" s="184" t="s">
        <v>1199</v>
      </c>
      <c r="B580" s="40" t="s">
        <v>1200</v>
      </c>
      <c r="C580" s="40"/>
      <c r="D580" s="183"/>
      <c r="E580" s="182"/>
      <c r="F580" s="182"/>
      <c r="G580" s="64"/>
      <c r="H580" s="64"/>
      <c r="I580" s="64"/>
      <c r="J580" s="64"/>
      <c r="K580" s="64"/>
      <c r="L580" s="64"/>
      <c r="M580" s="64"/>
      <c r="N580" s="64"/>
      <c r="O580" s="64"/>
      <c r="P580" s="64"/>
      <c r="Q580" s="64"/>
      <c r="R580" s="64"/>
      <c r="S580" s="64"/>
      <c r="T580" s="64"/>
      <c r="U580" s="64"/>
      <c r="V580" s="64"/>
      <c r="W580" s="64"/>
      <c r="X580" s="64"/>
      <c r="Y580" s="64"/>
      <c r="Z580" s="64"/>
    </row>
    <row r="581" spans="1:26" ht="12.75" customHeight="1">
      <c r="A581" s="184" t="s">
        <v>1215</v>
      </c>
      <c r="B581" s="40" t="s">
        <v>1216</v>
      </c>
      <c r="C581" s="40"/>
      <c r="D581" s="183"/>
      <c r="E581" s="182"/>
      <c r="F581" s="182"/>
      <c r="G581" s="64"/>
      <c r="H581" s="64"/>
      <c r="I581" s="64"/>
      <c r="J581" s="64"/>
      <c r="K581" s="64"/>
      <c r="L581" s="64"/>
      <c r="M581" s="64"/>
      <c r="N581" s="64"/>
      <c r="O581" s="64"/>
      <c r="P581" s="64"/>
      <c r="Q581" s="64"/>
      <c r="R581" s="64"/>
      <c r="S581" s="64"/>
      <c r="T581" s="64"/>
      <c r="U581" s="64"/>
      <c r="V581" s="64"/>
      <c r="W581" s="64"/>
      <c r="X581" s="64"/>
      <c r="Y581" s="64"/>
      <c r="Z581" s="64"/>
    </row>
    <row r="582" spans="1:26" ht="12.75" customHeight="1">
      <c r="A582" s="184" t="s">
        <v>1344</v>
      </c>
      <c r="B582" s="40" t="s">
        <v>1345</v>
      </c>
      <c r="C582" s="40"/>
      <c r="D582" s="183"/>
      <c r="E582" s="182"/>
      <c r="F582" s="182"/>
      <c r="G582" s="64"/>
      <c r="H582" s="64"/>
      <c r="I582" s="64"/>
      <c r="J582" s="64"/>
      <c r="K582" s="64"/>
      <c r="L582" s="64"/>
      <c r="M582" s="64"/>
      <c r="N582" s="64"/>
      <c r="O582" s="64"/>
      <c r="P582" s="64"/>
      <c r="Q582" s="64"/>
      <c r="R582" s="64"/>
      <c r="S582" s="64"/>
      <c r="T582" s="64"/>
      <c r="U582" s="64"/>
      <c r="V582" s="64"/>
      <c r="W582" s="64"/>
      <c r="X582" s="64"/>
      <c r="Y582" s="64"/>
      <c r="Z582" s="64"/>
    </row>
    <row r="583" spans="1:26" ht="12.75" customHeight="1">
      <c r="A583" s="184" t="s">
        <v>579</v>
      </c>
      <c r="B583" s="40" t="s">
        <v>1386</v>
      </c>
      <c r="C583" s="40"/>
      <c r="D583" s="183"/>
      <c r="E583" s="182"/>
      <c r="F583" s="182"/>
      <c r="G583" s="64"/>
      <c r="H583" s="64"/>
      <c r="I583" s="64"/>
      <c r="J583" s="64"/>
      <c r="K583" s="64"/>
      <c r="L583" s="64"/>
      <c r="M583" s="64"/>
      <c r="N583" s="64"/>
      <c r="O583" s="64"/>
      <c r="P583" s="64"/>
      <c r="Q583" s="64"/>
      <c r="R583" s="64"/>
      <c r="S583" s="64"/>
      <c r="T583" s="64"/>
      <c r="U583" s="64"/>
      <c r="V583" s="64"/>
      <c r="W583" s="64"/>
      <c r="X583" s="64"/>
      <c r="Y583" s="64"/>
      <c r="Z583" s="64"/>
    </row>
    <row r="584" spans="1:26" ht="12.75" customHeight="1">
      <c r="A584" s="184"/>
      <c r="B584" s="40"/>
      <c r="C584" s="40"/>
      <c r="D584" s="183"/>
      <c r="E584" s="182"/>
      <c r="F584" s="182"/>
      <c r="G584" s="64"/>
      <c r="H584" s="64"/>
      <c r="I584" s="64"/>
      <c r="J584" s="64"/>
      <c r="K584" s="64"/>
      <c r="L584" s="64"/>
      <c r="M584" s="64"/>
      <c r="N584" s="64"/>
      <c r="O584" s="64"/>
      <c r="P584" s="64"/>
      <c r="Q584" s="64"/>
      <c r="R584" s="64"/>
      <c r="S584" s="64"/>
      <c r="T584" s="64"/>
      <c r="U584" s="64"/>
      <c r="V584" s="64"/>
      <c r="W584" s="64"/>
      <c r="X584" s="64"/>
      <c r="Y584" s="64"/>
      <c r="Z584" s="64"/>
    </row>
    <row r="585" spans="1:26" ht="12.75" customHeight="1">
      <c r="A585" s="181"/>
      <c r="B585" s="40"/>
      <c r="C585" s="182"/>
      <c r="D585" s="183"/>
      <c r="E585" s="182"/>
      <c r="F585" s="182"/>
      <c r="G585" s="64"/>
      <c r="H585" s="64"/>
      <c r="I585" s="64"/>
      <c r="J585" s="64"/>
      <c r="K585" s="64"/>
      <c r="L585" s="64"/>
      <c r="M585" s="64"/>
      <c r="N585" s="64"/>
      <c r="O585" s="64"/>
      <c r="P585" s="64"/>
      <c r="Q585" s="64"/>
      <c r="R585" s="64"/>
      <c r="S585" s="64"/>
      <c r="T585" s="64"/>
      <c r="U585" s="64"/>
      <c r="V585" s="64"/>
      <c r="W585" s="64"/>
      <c r="X585" s="64"/>
      <c r="Y585" s="64"/>
      <c r="Z585" s="64"/>
    </row>
    <row r="586" spans="1:26" ht="12.75" customHeight="1">
      <c r="A586" s="181"/>
      <c r="B586" s="40"/>
      <c r="C586" s="182"/>
      <c r="D586" s="183"/>
      <c r="E586" s="182"/>
      <c r="F586" s="182"/>
      <c r="G586" s="64"/>
      <c r="H586" s="64"/>
      <c r="I586" s="64"/>
      <c r="J586" s="64"/>
      <c r="K586" s="64"/>
      <c r="L586" s="64"/>
      <c r="M586" s="64"/>
      <c r="N586" s="64"/>
      <c r="O586" s="64"/>
      <c r="P586" s="64"/>
      <c r="Q586" s="64"/>
      <c r="R586" s="64"/>
      <c r="S586" s="64"/>
      <c r="T586" s="64"/>
      <c r="U586" s="64"/>
      <c r="V586" s="64"/>
      <c r="W586" s="64"/>
      <c r="X586" s="64"/>
      <c r="Y586" s="64"/>
      <c r="Z586" s="64"/>
    </row>
    <row r="587" spans="1:26" ht="12.75" customHeight="1">
      <c r="A587" s="181"/>
      <c r="B587" s="40"/>
      <c r="C587" s="182"/>
      <c r="D587" s="183"/>
      <c r="E587" s="182"/>
      <c r="F587" s="182"/>
      <c r="G587" s="64"/>
      <c r="H587" s="64"/>
      <c r="I587" s="64"/>
      <c r="J587" s="64"/>
      <c r="K587" s="64"/>
      <c r="L587" s="64"/>
      <c r="M587" s="64"/>
      <c r="N587" s="64"/>
      <c r="O587" s="64"/>
      <c r="P587" s="64"/>
      <c r="Q587" s="64"/>
      <c r="R587" s="64"/>
      <c r="S587" s="64"/>
      <c r="T587" s="64"/>
      <c r="U587" s="64"/>
      <c r="V587" s="64"/>
      <c r="W587" s="64"/>
      <c r="X587" s="64"/>
      <c r="Y587" s="64"/>
      <c r="Z587" s="64"/>
    </row>
    <row r="588" spans="1:26" ht="12.75" customHeight="1">
      <c r="A588" s="181"/>
      <c r="B588" s="40"/>
      <c r="C588" s="182"/>
      <c r="D588" s="183"/>
      <c r="E588" s="182"/>
      <c r="F588" s="182"/>
      <c r="G588" s="64"/>
      <c r="H588" s="64"/>
      <c r="I588" s="64"/>
      <c r="J588" s="64"/>
      <c r="K588" s="64"/>
      <c r="L588" s="64"/>
      <c r="M588" s="64"/>
      <c r="N588" s="64"/>
      <c r="O588" s="64"/>
      <c r="P588" s="64"/>
      <c r="Q588" s="64"/>
      <c r="R588" s="64"/>
      <c r="S588" s="64"/>
      <c r="T588" s="64"/>
      <c r="U588" s="64"/>
      <c r="V588" s="64"/>
      <c r="W588" s="64"/>
      <c r="X588" s="64"/>
      <c r="Y588" s="64"/>
      <c r="Z588" s="64"/>
    </row>
    <row r="589" spans="1:26" ht="12.75" customHeight="1">
      <c r="A589" s="181"/>
      <c r="B589" s="40"/>
      <c r="C589" s="182"/>
      <c r="D589" s="183"/>
      <c r="E589" s="182"/>
      <c r="F589" s="182"/>
      <c r="G589" s="64"/>
      <c r="H589" s="64"/>
      <c r="I589" s="64"/>
      <c r="J589" s="64"/>
      <c r="K589" s="64"/>
      <c r="L589" s="64"/>
      <c r="M589" s="64"/>
      <c r="N589" s="64"/>
      <c r="O589" s="64"/>
      <c r="P589" s="64"/>
      <c r="Q589" s="64"/>
      <c r="R589" s="64"/>
      <c r="S589" s="64"/>
      <c r="T589" s="64"/>
      <c r="U589" s="64"/>
      <c r="V589" s="64"/>
      <c r="W589" s="64"/>
      <c r="X589" s="64"/>
      <c r="Y589" s="64"/>
      <c r="Z589" s="64"/>
    </row>
    <row r="590" spans="1:26" ht="12.75" customHeight="1">
      <c r="A590" s="181"/>
      <c r="B590" s="40"/>
      <c r="C590" s="182"/>
      <c r="D590" s="183"/>
      <c r="E590" s="182"/>
      <c r="F590" s="182"/>
      <c r="G590" s="64"/>
      <c r="H590" s="64"/>
      <c r="I590" s="64"/>
      <c r="J590" s="64"/>
      <c r="K590" s="64"/>
      <c r="L590" s="64"/>
      <c r="M590" s="64"/>
      <c r="N590" s="64"/>
      <c r="O590" s="64"/>
      <c r="P590" s="64"/>
      <c r="Q590" s="64"/>
      <c r="R590" s="64"/>
      <c r="S590" s="64"/>
      <c r="T590" s="64"/>
      <c r="U590" s="64"/>
      <c r="V590" s="64"/>
      <c r="W590" s="64"/>
      <c r="X590" s="64"/>
      <c r="Y590" s="64"/>
      <c r="Z590" s="64"/>
    </row>
    <row r="591" spans="1:26" ht="12.75" customHeight="1">
      <c r="A591" s="181"/>
      <c r="B591" s="40"/>
      <c r="C591" s="182"/>
      <c r="D591" s="183"/>
      <c r="E591" s="182"/>
      <c r="F591" s="182"/>
      <c r="G591" s="64"/>
      <c r="H591" s="64"/>
      <c r="I591" s="64"/>
      <c r="J591" s="64"/>
      <c r="K591" s="64"/>
      <c r="L591" s="64"/>
      <c r="M591" s="64"/>
      <c r="N591" s="64"/>
      <c r="O591" s="64"/>
      <c r="P591" s="64"/>
      <c r="Q591" s="64"/>
      <c r="R591" s="64"/>
      <c r="S591" s="64"/>
      <c r="T591" s="64"/>
      <c r="U591" s="64"/>
      <c r="V591" s="64"/>
      <c r="W591" s="64"/>
      <c r="X591" s="64"/>
      <c r="Y591" s="64"/>
      <c r="Z591" s="64"/>
    </row>
    <row r="592" spans="1:26" ht="12.75" customHeight="1">
      <c r="A592" s="181"/>
      <c r="B592" s="40"/>
      <c r="C592" s="182"/>
      <c r="D592" s="183"/>
      <c r="E592" s="182"/>
      <c r="F592" s="182"/>
      <c r="G592" s="64"/>
      <c r="H592" s="64"/>
      <c r="I592" s="64"/>
      <c r="J592" s="64"/>
      <c r="K592" s="64"/>
      <c r="L592" s="64"/>
      <c r="M592" s="64"/>
      <c r="N592" s="64"/>
      <c r="O592" s="64"/>
      <c r="P592" s="64"/>
      <c r="Q592" s="64"/>
      <c r="R592" s="64"/>
      <c r="S592" s="64"/>
      <c r="T592" s="64"/>
      <c r="U592" s="64"/>
      <c r="V592" s="64"/>
      <c r="W592" s="64"/>
      <c r="X592" s="64"/>
      <c r="Y592" s="64"/>
      <c r="Z592" s="64"/>
    </row>
    <row r="593" spans="1:26" ht="12.75" customHeight="1">
      <c r="A593" s="181"/>
      <c r="B593" s="40"/>
      <c r="C593" s="182"/>
      <c r="D593" s="183"/>
      <c r="E593" s="182"/>
      <c r="F593" s="182"/>
      <c r="G593" s="64"/>
      <c r="H593" s="64"/>
      <c r="I593" s="64"/>
      <c r="J593" s="64"/>
      <c r="K593" s="64"/>
      <c r="L593" s="64"/>
      <c r="M593" s="64"/>
      <c r="N593" s="64"/>
      <c r="O593" s="64"/>
      <c r="P593" s="64"/>
      <c r="Q593" s="64"/>
      <c r="R593" s="64"/>
      <c r="S593" s="64"/>
      <c r="T593" s="64"/>
      <c r="U593" s="64"/>
      <c r="V593" s="64"/>
      <c r="W593" s="64"/>
      <c r="X593" s="64"/>
      <c r="Y593" s="64"/>
      <c r="Z593" s="64"/>
    </row>
    <row r="594" spans="1:26" ht="12.75" customHeight="1">
      <c r="A594" s="181"/>
      <c r="B594" s="40"/>
      <c r="C594" s="182"/>
      <c r="D594" s="183"/>
      <c r="E594" s="182"/>
      <c r="F594" s="182"/>
      <c r="G594" s="64"/>
      <c r="H594" s="64"/>
      <c r="I594" s="64"/>
      <c r="J594" s="64"/>
      <c r="K594" s="64"/>
      <c r="L594" s="64"/>
      <c r="M594" s="64"/>
      <c r="N594" s="64"/>
      <c r="O594" s="64"/>
      <c r="P594" s="64"/>
      <c r="Q594" s="64"/>
      <c r="R594" s="64"/>
      <c r="S594" s="64"/>
      <c r="T594" s="64"/>
      <c r="U594" s="64"/>
      <c r="V594" s="64"/>
      <c r="W594" s="64"/>
      <c r="X594" s="64"/>
      <c r="Y594" s="64"/>
      <c r="Z594" s="64"/>
    </row>
    <row r="595" spans="1:26" ht="12.75" customHeight="1">
      <c r="A595" s="181"/>
      <c r="B595" s="40"/>
      <c r="C595" s="182"/>
      <c r="D595" s="183"/>
      <c r="E595" s="182"/>
      <c r="F595" s="182"/>
      <c r="G595" s="64"/>
      <c r="H595" s="64"/>
      <c r="I595" s="64"/>
      <c r="J595" s="64"/>
      <c r="K595" s="64"/>
      <c r="L595" s="64"/>
      <c r="M595" s="64"/>
      <c r="N595" s="64"/>
      <c r="O595" s="64"/>
      <c r="P595" s="64"/>
      <c r="Q595" s="64"/>
      <c r="R595" s="64"/>
      <c r="S595" s="64"/>
      <c r="T595" s="64"/>
      <c r="U595" s="64"/>
      <c r="V595" s="64"/>
      <c r="W595" s="64"/>
      <c r="X595" s="64"/>
      <c r="Y595" s="64"/>
      <c r="Z595" s="64"/>
    </row>
    <row r="596" spans="1:26" ht="12.75" customHeight="1">
      <c r="A596" s="181"/>
      <c r="B596" s="40"/>
      <c r="C596" s="182"/>
      <c r="D596" s="183"/>
      <c r="E596" s="182"/>
      <c r="F596" s="182"/>
      <c r="G596" s="64"/>
      <c r="H596" s="64"/>
      <c r="I596" s="64"/>
      <c r="J596" s="64"/>
      <c r="K596" s="64"/>
      <c r="L596" s="64"/>
      <c r="M596" s="64"/>
      <c r="N596" s="64"/>
      <c r="O596" s="64"/>
      <c r="P596" s="64"/>
      <c r="Q596" s="64"/>
      <c r="R596" s="64"/>
      <c r="S596" s="64"/>
      <c r="T596" s="64"/>
      <c r="U596" s="64"/>
      <c r="V596" s="64"/>
      <c r="W596" s="64"/>
      <c r="X596" s="64"/>
      <c r="Y596" s="64"/>
      <c r="Z596" s="64"/>
    </row>
    <row r="597" spans="1:26" ht="12.75" customHeight="1">
      <c r="A597" s="181"/>
      <c r="B597" s="40"/>
      <c r="C597" s="182"/>
      <c r="D597" s="183"/>
      <c r="E597" s="182"/>
      <c r="F597" s="182"/>
      <c r="G597" s="64"/>
      <c r="H597" s="64"/>
      <c r="I597" s="64"/>
      <c r="J597" s="64"/>
      <c r="K597" s="64"/>
      <c r="L597" s="64"/>
      <c r="M597" s="64"/>
      <c r="N597" s="64"/>
      <c r="O597" s="64"/>
      <c r="P597" s="64"/>
      <c r="Q597" s="64"/>
      <c r="R597" s="64"/>
      <c r="S597" s="64"/>
      <c r="T597" s="64"/>
      <c r="U597" s="64"/>
      <c r="V597" s="64"/>
      <c r="W597" s="64"/>
      <c r="X597" s="64"/>
      <c r="Y597" s="64"/>
      <c r="Z597" s="64"/>
    </row>
    <row r="598" spans="1:26" ht="12.75" customHeight="1">
      <c r="A598" s="181"/>
      <c r="B598" s="40"/>
      <c r="C598" s="182"/>
      <c r="D598" s="183"/>
      <c r="E598" s="182"/>
      <c r="F598" s="182"/>
      <c r="G598" s="64"/>
      <c r="H598" s="64"/>
      <c r="I598" s="64"/>
      <c r="J598" s="64"/>
      <c r="K598" s="64"/>
      <c r="L598" s="64"/>
      <c r="M598" s="64"/>
      <c r="N598" s="64"/>
      <c r="O598" s="64"/>
      <c r="P598" s="64"/>
      <c r="Q598" s="64"/>
      <c r="R598" s="64"/>
      <c r="S598" s="64"/>
      <c r="T598" s="64"/>
      <c r="U598" s="64"/>
      <c r="V598" s="64"/>
      <c r="W598" s="64"/>
      <c r="X598" s="64"/>
      <c r="Y598" s="64"/>
      <c r="Z598" s="64"/>
    </row>
    <row r="599" spans="1:26" ht="12.75" customHeight="1">
      <c r="A599" s="181"/>
      <c r="B599" s="40"/>
      <c r="C599" s="182"/>
      <c r="D599" s="183"/>
      <c r="E599" s="182"/>
      <c r="F599" s="182"/>
      <c r="G599" s="64"/>
      <c r="H599" s="64"/>
      <c r="I599" s="64"/>
      <c r="J599" s="64"/>
      <c r="K599" s="64"/>
      <c r="L599" s="64"/>
      <c r="M599" s="64"/>
      <c r="N599" s="64"/>
      <c r="O599" s="64"/>
      <c r="P599" s="64"/>
      <c r="Q599" s="64"/>
      <c r="R599" s="64"/>
      <c r="S599" s="64"/>
      <c r="T599" s="64"/>
      <c r="U599" s="64"/>
      <c r="V599" s="64"/>
      <c r="W599" s="64"/>
      <c r="X599" s="64"/>
      <c r="Y599" s="64"/>
      <c r="Z599" s="64"/>
    </row>
    <row r="600" spans="1:26" ht="12.75" customHeight="1">
      <c r="A600" s="181"/>
      <c r="B600" s="40"/>
      <c r="C600" s="182"/>
      <c r="D600" s="183"/>
      <c r="E600" s="182"/>
      <c r="F600" s="182"/>
      <c r="G600" s="64"/>
      <c r="H600" s="64"/>
      <c r="I600" s="64"/>
      <c r="J600" s="64"/>
      <c r="K600" s="64"/>
      <c r="L600" s="64"/>
      <c r="M600" s="64"/>
      <c r="N600" s="64"/>
      <c r="O600" s="64"/>
      <c r="P600" s="64"/>
      <c r="Q600" s="64"/>
      <c r="R600" s="64"/>
      <c r="S600" s="64"/>
      <c r="T600" s="64"/>
      <c r="U600" s="64"/>
      <c r="V600" s="64"/>
      <c r="W600" s="64"/>
      <c r="X600" s="64"/>
      <c r="Y600" s="64"/>
      <c r="Z600" s="64"/>
    </row>
    <row r="601" spans="1:26" ht="12.75" customHeight="1">
      <c r="A601" s="181"/>
      <c r="B601" s="40"/>
      <c r="C601" s="182"/>
      <c r="D601" s="183"/>
      <c r="E601" s="182"/>
      <c r="F601" s="182"/>
      <c r="G601" s="64"/>
      <c r="H601" s="64"/>
      <c r="I601" s="64"/>
      <c r="J601" s="64"/>
      <c r="K601" s="64"/>
      <c r="L601" s="64"/>
      <c r="M601" s="64"/>
      <c r="N601" s="64"/>
      <c r="O601" s="64"/>
      <c r="P601" s="64"/>
      <c r="Q601" s="64"/>
      <c r="R601" s="64"/>
      <c r="S601" s="64"/>
      <c r="T601" s="64"/>
      <c r="U601" s="64"/>
      <c r="V601" s="64"/>
      <c r="W601" s="64"/>
      <c r="X601" s="64"/>
      <c r="Y601" s="64"/>
      <c r="Z601" s="64"/>
    </row>
    <row r="602" spans="1:26" ht="12.75" customHeight="1">
      <c r="A602" s="181"/>
      <c r="B602" s="40"/>
      <c r="C602" s="182"/>
      <c r="D602" s="183"/>
      <c r="E602" s="182"/>
      <c r="F602" s="182"/>
      <c r="G602" s="64"/>
      <c r="H602" s="64"/>
      <c r="I602" s="64"/>
      <c r="J602" s="64"/>
      <c r="K602" s="64"/>
      <c r="L602" s="64"/>
      <c r="M602" s="64"/>
      <c r="N602" s="64"/>
      <c r="O602" s="64"/>
      <c r="P602" s="64"/>
      <c r="Q602" s="64"/>
      <c r="R602" s="64"/>
      <c r="S602" s="64"/>
      <c r="T602" s="64"/>
      <c r="U602" s="64"/>
      <c r="V602" s="64"/>
      <c r="W602" s="64"/>
      <c r="X602" s="64"/>
      <c r="Y602" s="64"/>
      <c r="Z602" s="64"/>
    </row>
    <row r="603" spans="1:26" ht="12.75" customHeight="1">
      <c r="A603" s="181"/>
      <c r="B603" s="40"/>
      <c r="C603" s="182"/>
      <c r="D603" s="183"/>
      <c r="E603" s="182"/>
      <c r="F603" s="182"/>
      <c r="G603" s="64"/>
      <c r="H603" s="64"/>
      <c r="I603" s="64"/>
      <c r="J603" s="64"/>
      <c r="K603" s="64"/>
      <c r="L603" s="64"/>
      <c r="M603" s="64"/>
      <c r="N603" s="64"/>
      <c r="O603" s="64"/>
      <c r="P603" s="64"/>
      <c r="Q603" s="64"/>
      <c r="R603" s="64"/>
      <c r="S603" s="64"/>
      <c r="T603" s="64"/>
      <c r="U603" s="64"/>
      <c r="V603" s="64"/>
      <c r="W603" s="64"/>
      <c r="X603" s="64"/>
      <c r="Y603" s="64"/>
      <c r="Z603" s="64"/>
    </row>
    <row r="604" spans="1:26" ht="12.75" customHeight="1">
      <c r="A604" s="181"/>
      <c r="B604" s="40"/>
      <c r="C604" s="182"/>
      <c r="D604" s="183"/>
      <c r="E604" s="182"/>
      <c r="F604" s="182"/>
      <c r="G604" s="64"/>
      <c r="H604" s="64"/>
      <c r="I604" s="64"/>
      <c r="J604" s="64"/>
      <c r="K604" s="64"/>
      <c r="L604" s="64"/>
      <c r="M604" s="64"/>
      <c r="N604" s="64"/>
      <c r="O604" s="64"/>
      <c r="P604" s="64"/>
      <c r="Q604" s="64"/>
      <c r="R604" s="64"/>
      <c r="S604" s="64"/>
      <c r="T604" s="64"/>
      <c r="U604" s="64"/>
      <c r="V604" s="64"/>
      <c r="W604" s="64"/>
      <c r="X604" s="64"/>
      <c r="Y604" s="64"/>
      <c r="Z604" s="64"/>
    </row>
    <row r="605" spans="1:26" ht="12.75" customHeight="1">
      <c r="A605" s="181"/>
      <c r="B605" s="40"/>
      <c r="C605" s="182"/>
      <c r="D605" s="183"/>
      <c r="E605" s="182"/>
      <c r="F605" s="182"/>
      <c r="G605" s="64"/>
      <c r="H605" s="64"/>
      <c r="I605" s="64"/>
      <c r="J605" s="64"/>
      <c r="K605" s="64"/>
      <c r="L605" s="64"/>
      <c r="M605" s="64"/>
      <c r="N605" s="64"/>
      <c r="O605" s="64"/>
      <c r="P605" s="64"/>
      <c r="Q605" s="64"/>
      <c r="R605" s="64"/>
      <c r="S605" s="64"/>
      <c r="T605" s="64"/>
      <c r="U605" s="64"/>
      <c r="V605" s="64"/>
      <c r="W605" s="64"/>
      <c r="X605" s="64"/>
      <c r="Y605" s="64"/>
      <c r="Z605" s="64"/>
    </row>
    <row r="606" spans="1:26" ht="12.75" customHeight="1">
      <c r="A606" s="181"/>
      <c r="B606" s="40"/>
      <c r="C606" s="182"/>
      <c r="D606" s="183"/>
      <c r="E606" s="182"/>
      <c r="F606" s="182"/>
      <c r="G606" s="64"/>
      <c r="H606" s="64"/>
      <c r="I606" s="64"/>
      <c r="J606" s="64"/>
      <c r="K606" s="64"/>
      <c r="L606" s="64"/>
      <c r="M606" s="64"/>
      <c r="N606" s="64"/>
      <c r="O606" s="64"/>
      <c r="P606" s="64"/>
      <c r="Q606" s="64"/>
      <c r="R606" s="64"/>
      <c r="S606" s="64"/>
      <c r="T606" s="64"/>
      <c r="U606" s="64"/>
      <c r="V606" s="64"/>
      <c r="W606" s="64"/>
      <c r="X606" s="64"/>
      <c r="Y606" s="64"/>
      <c r="Z606" s="64"/>
    </row>
    <row r="607" spans="1:26" ht="12.75" customHeight="1">
      <c r="A607" s="181"/>
      <c r="B607" s="40"/>
      <c r="C607" s="182"/>
      <c r="D607" s="183"/>
      <c r="E607" s="182"/>
      <c r="F607" s="182"/>
      <c r="G607" s="64"/>
      <c r="H607" s="64"/>
      <c r="I607" s="64"/>
      <c r="J607" s="64"/>
      <c r="K607" s="64"/>
      <c r="L607" s="64"/>
      <c r="M607" s="64"/>
      <c r="N607" s="64"/>
      <c r="O607" s="64"/>
      <c r="P607" s="64"/>
      <c r="Q607" s="64"/>
      <c r="R607" s="64"/>
      <c r="S607" s="64"/>
      <c r="T607" s="64"/>
      <c r="U607" s="64"/>
      <c r="V607" s="64"/>
      <c r="W607" s="64"/>
      <c r="X607" s="64"/>
      <c r="Y607" s="64"/>
      <c r="Z607" s="64"/>
    </row>
    <row r="608" spans="1:26" ht="12.75" customHeight="1">
      <c r="A608" s="181"/>
      <c r="B608" s="40"/>
      <c r="C608" s="182"/>
      <c r="D608" s="183"/>
      <c r="E608" s="182"/>
      <c r="F608" s="182"/>
      <c r="G608" s="64"/>
      <c r="H608" s="64"/>
      <c r="I608" s="64"/>
      <c r="J608" s="64"/>
      <c r="K608" s="64"/>
      <c r="L608" s="64"/>
      <c r="M608" s="64"/>
      <c r="N608" s="64"/>
      <c r="O608" s="64"/>
      <c r="P608" s="64"/>
      <c r="Q608" s="64"/>
      <c r="R608" s="64"/>
      <c r="S608" s="64"/>
      <c r="T608" s="64"/>
      <c r="U608" s="64"/>
      <c r="V608" s="64"/>
      <c r="W608" s="64"/>
      <c r="X608" s="64"/>
      <c r="Y608" s="64"/>
      <c r="Z608" s="64"/>
    </row>
    <row r="609" spans="1:26" ht="12.75" customHeight="1">
      <c r="A609" s="181"/>
      <c r="B609" s="40"/>
      <c r="C609" s="182"/>
      <c r="D609" s="183"/>
      <c r="E609" s="182"/>
      <c r="F609" s="182"/>
      <c r="G609" s="64"/>
      <c r="H609" s="64"/>
      <c r="I609" s="64"/>
      <c r="J609" s="64"/>
      <c r="K609" s="64"/>
      <c r="L609" s="64"/>
      <c r="M609" s="64"/>
      <c r="N609" s="64"/>
      <c r="O609" s="64"/>
      <c r="P609" s="64"/>
      <c r="Q609" s="64"/>
      <c r="R609" s="64"/>
      <c r="S609" s="64"/>
      <c r="T609" s="64"/>
      <c r="U609" s="64"/>
      <c r="V609" s="64"/>
      <c r="W609" s="64"/>
      <c r="X609" s="64"/>
      <c r="Y609" s="64"/>
      <c r="Z609" s="64"/>
    </row>
    <row r="610" spans="1:26" ht="12.75" customHeight="1">
      <c r="A610" s="181"/>
      <c r="B610" s="40"/>
      <c r="C610" s="182"/>
      <c r="D610" s="183"/>
      <c r="E610" s="182"/>
      <c r="F610" s="182"/>
      <c r="G610" s="64"/>
      <c r="H610" s="64"/>
      <c r="I610" s="64"/>
      <c r="J610" s="64"/>
      <c r="K610" s="64"/>
      <c r="L610" s="64"/>
      <c r="M610" s="64"/>
      <c r="N610" s="64"/>
      <c r="O610" s="64"/>
      <c r="P610" s="64"/>
      <c r="Q610" s="64"/>
      <c r="R610" s="64"/>
      <c r="S610" s="64"/>
      <c r="T610" s="64"/>
      <c r="U610" s="64"/>
      <c r="V610" s="64"/>
      <c r="W610" s="64"/>
      <c r="X610" s="64"/>
      <c r="Y610" s="64"/>
      <c r="Z610" s="64"/>
    </row>
    <row r="611" spans="1:26" ht="12.75" customHeight="1">
      <c r="A611" s="181"/>
      <c r="B611" s="40"/>
      <c r="C611" s="182"/>
      <c r="D611" s="183"/>
      <c r="E611" s="182"/>
      <c r="F611" s="182"/>
      <c r="G611" s="64"/>
      <c r="H611" s="64"/>
      <c r="I611" s="64"/>
      <c r="J611" s="64"/>
      <c r="K611" s="64"/>
      <c r="L611" s="64"/>
      <c r="M611" s="64"/>
      <c r="N611" s="64"/>
      <c r="O611" s="64"/>
      <c r="P611" s="64"/>
      <c r="Q611" s="64"/>
      <c r="R611" s="64"/>
      <c r="S611" s="64"/>
      <c r="T611" s="64"/>
      <c r="U611" s="64"/>
      <c r="V611" s="64"/>
      <c r="W611" s="64"/>
      <c r="X611" s="64"/>
      <c r="Y611" s="64"/>
      <c r="Z611" s="64"/>
    </row>
    <row r="612" spans="1:26" ht="12.75" customHeight="1">
      <c r="A612" s="181"/>
      <c r="B612" s="40"/>
      <c r="C612" s="182"/>
      <c r="D612" s="183"/>
      <c r="E612" s="182"/>
      <c r="F612" s="182"/>
      <c r="G612" s="64"/>
      <c r="H612" s="64"/>
      <c r="I612" s="64"/>
      <c r="J612" s="64"/>
      <c r="K612" s="64"/>
      <c r="L612" s="64"/>
      <c r="M612" s="64"/>
      <c r="N612" s="64"/>
      <c r="O612" s="64"/>
      <c r="P612" s="64"/>
      <c r="Q612" s="64"/>
      <c r="R612" s="64"/>
      <c r="S612" s="64"/>
      <c r="T612" s="64"/>
      <c r="U612" s="64"/>
      <c r="V612" s="64"/>
      <c r="W612" s="64"/>
      <c r="X612" s="64"/>
      <c r="Y612" s="64"/>
      <c r="Z612" s="64"/>
    </row>
    <row r="613" spans="1:26" ht="12.75" customHeight="1">
      <c r="A613" s="181"/>
      <c r="B613" s="40"/>
      <c r="C613" s="182"/>
      <c r="D613" s="183"/>
      <c r="E613" s="182"/>
      <c r="F613" s="182"/>
      <c r="G613" s="64"/>
      <c r="H613" s="64"/>
      <c r="I613" s="64"/>
      <c r="J613" s="64"/>
      <c r="K613" s="64"/>
      <c r="L613" s="64"/>
      <c r="M613" s="64"/>
      <c r="N613" s="64"/>
      <c r="O613" s="64"/>
      <c r="P613" s="64"/>
      <c r="Q613" s="64"/>
      <c r="R613" s="64"/>
      <c r="S613" s="64"/>
      <c r="T613" s="64"/>
      <c r="U613" s="64"/>
      <c r="V613" s="64"/>
      <c r="W613" s="64"/>
      <c r="X613" s="64"/>
      <c r="Y613" s="64"/>
      <c r="Z613" s="64"/>
    </row>
    <row r="614" spans="1:26" ht="12.75" customHeight="1">
      <c r="A614" s="181"/>
      <c r="B614" s="40"/>
      <c r="C614" s="182"/>
      <c r="D614" s="183"/>
      <c r="E614" s="182"/>
      <c r="F614" s="182"/>
      <c r="G614" s="64"/>
      <c r="H614" s="64"/>
      <c r="I614" s="64"/>
      <c r="J614" s="64"/>
      <c r="K614" s="64"/>
      <c r="L614" s="64"/>
      <c r="M614" s="64"/>
      <c r="N614" s="64"/>
      <c r="O614" s="64"/>
      <c r="P614" s="64"/>
      <c r="Q614" s="64"/>
      <c r="R614" s="64"/>
      <c r="S614" s="64"/>
      <c r="T614" s="64"/>
      <c r="U614" s="64"/>
      <c r="V614" s="64"/>
      <c r="W614" s="64"/>
      <c r="X614" s="64"/>
      <c r="Y614" s="64"/>
      <c r="Z614" s="64"/>
    </row>
    <row r="615" spans="1:26" ht="12.75" customHeight="1">
      <c r="A615" s="181"/>
      <c r="B615" s="40"/>
      <c r="C615" s="182"/>
      <c r="D615" s="183"/>
      <c r="E615" s="182"/>
      <c r="F615" s="182"/>
      <c r="G615" s="64"/>
      <c r="H615" s="64"/>
      <c r="I615" s="64"/>
      <c r="J615" s="64"/>
      <c r="K615" s="64"/>
      <c r="L615" s="64"/>
      <c r="M615" s="64"/>
      <c r="N615" s="64"/>
      <c r="O615" s="64"/>
      <c r="P615" s="64"/>
      <c r="Q615" s="64"/>
      <c r="R615" s="64"/>
      <c r="S615" s="64"/>
      <c r="T615" s="64"/>
      <c r="U615" s="64"/>
      <c r="V615" s="64"/>
      <c r="W615" s="64"/>
      <c r="X615" s="64"/>
      <c r="Y615" s="64"/>
      <c r="Z615" s="64"/>
    </row>
    <row r="616" spans="1:26" ht="12.75" customHeight="1">
      <c r="A616" s="181"/>
      <c r="B616" s="40"/>
      <c r="C616" s="182"/>
      <c r="D616" s="183"/>
      <c r="E616" s="182"/>
      <c r="F616" s="182"/>
      <c r="G616" s="64"/>
      <c r="H616" s="64"/>
      <c r="I616" s="64"/>
      <c r="J616" s="64"/>
      <c r="K616" s="64"/>
      <c r="L616" s="64"/>
      <c r="M616" s="64"/>
      <c r="N616" s="64"/>
      <c r="O616" s="64"/>
      <c r="P616" s="64"/>
      <c r="Q616" s="64"/>
      <c r="R616" s="64"/>
      <c r="S616" s="64"/>
      <c r="T616" s="64"/>
      <c r="U616" s="64"/>
      <c r="V616" s="64"/>
      <c r="W616" s="64"/>
      <c r="X616" s="64"/>
      <c r="Y616" s="64"/>
      <c r="Z616" s="64"/>
    </row>
    <row r="617" spans="1:26" ht="12.75" customHeight="1">
      <c r="A617" s="181"/>
      <c r="B617" s="40"/>
      <c r="C617" s="182"/>
      <c r="D617" s="183"/>
      <c r="E617" s="182"/>
      <c r="F617" s="182"/>
      <c r="G617" s="64"/>
      <c r="H617" s="64"/>
      <c r="I617" s="64"/>
      <c r="J617" s="64"/>
      <c r="K617" s="64"/>
      <c r="L617" s="64"/>
      <c r="M617" s="64"/>
      <c r="N617" s="64"/>
      <c r="O617" s="64"/>
      <c r="P617" s="64"/>
      <c r="Q617" s="64"/>
      <c r="R617" s="64"/>
      <c r="S617" s="64"/>
      <c r="T617" s="64"/>
      <c r="U617" s="64"/>
      <c r="V617" s="64"/>
      <c r="W617" s="64"/>
      <c r="X617" s="64"/>
      <c r="Y617" s="64"/>
      <c r="Z617" s="64"/>
    </row>
    <row r="618" spans="1:26" ht="12.75" customHeight="1">
      <c r="A618" s="181"/>
      <c r="B618" s="40"/>
      <c r="C618" s="182"/>
      <c r="D618" s="183"/>
      <c r="E618" s="182"/>
      <c r="F618" s="182"/>
      <c r="G618" s="64"/>
      <c r="H618" s="64"/>
      <c r="I618" s="64"/>
      <c r="J618" s="64"/>
      <c r="K618" s="64"/>
      <c r="L618" s="64"/>
      <c r="M618" s="64"/>
      <c r="N618" s="64"/>
      <c r="O618" s="64"/>
      <c r="P618" s="64"/>
      <c r="Q618" s="64"/>
      <c r="R618" s="64"/>
      <c r="S618" s="64"/>
      <c r="T618" s="64"/>
      <c r="U618" s="64"/>
      <c r="V618" s="64"/>
      <c r="W618" s="64"/>
      <c r="X618" s="64"/>
      <c r="Y618" s="64"/>
      <c r="Z618" s="64"/>
    </row>
    <row r="619" spans="1:26" ht="12.75" customHeight="1">
      <c r="A619" s="181"/>
      <c r="B619" s="40"/>
      <c r="C619" s="182"/>
      <c r="D619" s="183"/>
      <c r="E619" s="182"/>
      <c r="F619" s="182"/>
      <c r="G619" s="64"/>
      <c r="H619" s="64"/>
      <c r="I619" s="64"/>
      <c r="J619" s="64"/>
      <c r="K619" s="64"/>
      <c r="L619" s="64"/>
      <c r="M619" s="64"/>
      <c r="N619" s="64"/>
      <c r="O619" s="64"/>
      <c r="P619" s="64"/>
      <c r="Q619" s="64"/>
      <c r="R619" s="64"/>
      <c r="S619" s="64"/>
      <c r="T619" s="64"/>
      <c r="U619" s="64"/>
      <c r="V619" s="64"/>
      <c r="W619" s="64"/>
      <c r="X619" s="64"/>
      <c r="Y619" s="64"/>
      <c r="Z619" s="64"/>
    </row>
    <row r="620" spans="1:26" ht="12.75" customHeight="1">
      <c r="A620" s="181"/>
      <c r="B620" s="40"/>
      <c r="C620" s="182"/>
      <c r="D620" s="183"/>
      <c r="E620" s="182"/>
      <c r="F620" s="182"/>
      <c r="G620" s="64"/>
      <c r="H620" s="64"/>
      <c r="I620" s="64"/>
      <c r="J620" s="64"/>
      <c r="K620" s="64"/>
      <c r="L620" s="64"/>
      <c r="M620" s="64"/>
      <c r="N620" s="64"/>
      <c r="O620" s="64"/>
      <c r="P620" s="64"/>
      <c r="Q620" s="64"/>
      <c r="R620" s="64"/>
      <c r="S620" s="64"/>
      <c r="T620" s="64"/>
      <c r="U620" s="64"/>
      <c r="V620" s="64"/>
      <c r="W620" s="64"/>
      <c r="X620" s="64"/>
      <c r="Y620" s="64"/>
      <c r="Z620" s="64"/>
    </row>
    <row r="621" spans="1:26" ht="12.75" customHeight="1">
      <c r="A621" s="181"/>
      <c r="B621" s="40"/>
      <c r="C621" s="182"/>
      <c r="D621" s="183"/>
      <c r="E621" s="182"/>
      <c r="F621" s="182"/>
      <c r="G621" s="64"/>
      <c r="H621" s="64"/>
      <c r="I621" s="64"/>
      <c r="J621" s="64"/>
      <c r="K621" s="64"/>
      <c r="L621" s="64"/>
      <c r="M621" s="64"/>
      <c r="N621" s="64"/>
      <c r="O621" s="64"/>
      <c r="P621" s="64"/>
      <c r="Q621" s="64"/>
      <c r="R621" s="64"/>
      <c r="S621" s="64"/>
      <c r="T621" s="64"/>
      <c r="U621" s="64"/>
      <c r="V621" s="64"/>
      <c r="W621" s="64"/>
      <c r="X621" s="64"/>
      <c r="Y621" s="64"/>
      <c r="Z621" s="64"/>
    </row>
    <row r="622" spans="1:26" ht="12.75" customHeight="1">
      <c r="A622" s="181"/>
      <c r="B622" s="40"/>
      <c r="C622" s="182"/>
      <c r="D622" s="183"/>
      <c r="E622" s="182"/>
      <c r="F622" s="182"/>
      <c r="G622" s="64"/>
      <c r="H622" s="64"/>
      <c r="I622" s="64"/>
      <c r="J622" s="64"/>
      <c r="K622" s="64"/>
      <c r="L622" s="64"/>
      <c r="M622" s="64"/>
      <c r="N622" s="64"/>
      <c r="O622" s="64"/>
      <c r="P622" s="64"/>
      <c r="Q622" s="64"/>
      <c r="R622" s="64"/>
      <c r="S622" s="64"/>
      <c r="T622" s="64"/>
      <c r="U622" s="64"/>
      <c r="V622" s="64"/>
      <c r="W622" s="64"/>
      <c r="X622" s="64"/>
      <c r="Y622" s="64"/>
      <c r="Z622" s="64"/>
    </row>
    <row r="623" spans="1:26" ht="12.75" customHeight="1">
      <c r="A623" s="181"/>
      <c r="B623" s="40"/>
      <c r="C623" s="182"/>
      <c r="D623" s="183"/>
      <c r="E623" s="182"/>
      <c r="F623" s="182"/>
      <c r="G623" s="64"/>
      <c r="H623" s="64"/>
      <c r="I623" s="64"/>
      <c r="J623" s="64"/>
      <c r="K623" s="64"/>
      <c r="L623" s="64"/>
      <c r="M623" s="64"/>
      <c r="N623" s="64"/>
      <c r="O623" s="64"/>
      <c r="P623" s="64"/>
      <c r="Q623" s="64"/>
      <c r="R623" s="64"/>
      <c r="S623" s="64"/>
      <c r="T623" s="64"/>
      <c r="U623" s="64"/>
      <c r="V623" s="64"/>
      <c r="W623" s="64"/>
      <c r="X623" s="64"/>
      <c r="Y623" s="64"/>
      <c r="Z623" s="64"/>
    </row>
    <row r="624" spans="1:26" ht="12.75" customHeight="1">
      <c r="A624" s="181"/>
      <c r="B624" s="40"/>
      <c r="C624" s="182"/>
      <c r="D624" s="183"/>
      <c r="E624" s="182"/>
      <c r="F624" s="182"/>
      <c r="G624" s="64"/>
      <c r="H624" s="64"/>
      <c r="I624" s="64"/>
      <c r="J624" s="64"/>
      <c r="K624" s="64"/>
      <c r="L624" s="64"/>
      <c r="M624" s="64"/>
      <c r="N624" s="64"/>
      <c r="O624" s="64"/>
      <c r="P624" s="64"/>
      <c r="Q624" s="64"/>
      <c r="R624" s="64"/>
      <c r="S624" s="64"/>
      <c r="T624" s="64"/>
      <c r="U624" s="64"/>
      <c r="V624" s="64"/>
      <c r="W624" s="64"/>
      <c r="X624" s="64"/>
      <c r="Y624" s="64"/>
      <c r="Z624" s="64"/>
    </row>
    <row r="625" spans="1:26" ht="12.75" customHeight="1">
      <c r="A625" s="181"/>
      <c r="B625" s="40"/>
      <c r="C625" s="182"/>
      <c r="D625" s="183"/>
      <c r="E625" s="182"/>
      <c r="F625" s="182"/>
      <c r="G625" s="64"/>
      <c r="H625" s="64"/>
      <c r="I625" s="64"/>
      <c r="J625" s="64"/>
      <c r="K625" s="64"/>
      <c r="L625" s="64"/>
      <c r="M625" s="64"/>
      <c r="N625" s="64"/>
      <c r="O625" s="64"/>
      <c r="P625" s="64"/>
      <c r="Q625" s="64"/>
      <c r="R625" s="64"/>
      <c r="S625" s="64"/>
      <c r="T625" s="64"/>
      <c r="U625" s="64"/>
      <c r="V625" s="64"/>
      <c r="W625" s="64"/>
      <c r="X625" s="64"/>
      <c r="Y625" s="64"/>
      <c r="Z625" s="64"/>
    </row>
    <row r="626" spans="1:26" ht="12.75" customHeight="1">
      <c r="A626" s="181"/>
      <c r="B626" s="40"/>
      <c r="C626" s="182"/>
      <c r="D626" s="183"/>
      <c r="E626" s="182"/>
      <c r="F626" s="182"/>
      <c r="G626" s="64"/>
      <c r="H626" s="64"/>
      <c r="I626" s="64"/>
      <c r="J626" s="64"/>
      <c r="K626" s="64"/>
      <c r="L626" s="64"/>
      <c r="M626" s="64"/>
      <c r="N626" s="64"/>
      <c r="O626" s="64"/>
      <c r="P626" s="64"/>
      <c r="Q626" s="64"/>
      <c r="R626" s="64"/>
      <c r="S626" s="64"/>
      <c r="T626" s="64"/>
      <c r="U626" s="64"/>
      <c r="V626" s="64"/>
      <c r="W626" s="64"/>
      <c r="X626" s="64"/>
      <c r="Y626" s="64"/>
      <c r="Z626" s="64"/>
    </row>
    <row r="627" spans="1:26" ht="12.75" customHeight="1">
      <c r="A627" s="181"/>
      <c r="B627" s="40"/>
      <c r="C627" s="182"/>
      <c r="D627" s="183"/>
      <c r="E627" s="182"/>
      <c r="F627" s="182"/>
      <c r="G627" s="64"/>
      <c r="H627" s="64"/>
      <c r="I627" s="64"/>
      <c r="J627" s="64"/>
      <c r="K627" s="64"/>
      <c r="L627" s="64"/>
      <c r="M627" s="64"/>
      <c r="N627" s="64"/>
      <c r="O627" s="64"/>
      <c r="P627" s="64"/>
      <c r="Q627" s="64"/>
      <c r="R627" s="64"/>
      <c r="S627" s="64"/>
      <c r="T627" s="64"/>
      <c r="U627" s="64"/>
      <c r="V627" s="64"/>
      <c r="W627" s="64"/>
      <c r="X627" s="64"/>
      <c r="Y627" s="64"/>
      <c r="Z627" s="64"/>
    </row>
    <row r="628" spans="1:26" ht="12.75" customHeight="1">
      <c r="A628" s="181"/>
      <c r="B628" s="40"/>
      <c r="C628" s="182"/>
      <c r="D628" s="183"/>
      <c r="E628" s="182"/>
      <c r="F628" s="182"/>
      <c r="G628" s="64"/>
      <c r="H628" s="64"/>
      <c r="I628" s="64"/>
      <c r="J628" s="64"/>
      <c r="K628" s="64"/>
      <c r="L628" s="64"/>
      <c r="M628" s="64"/>
      <c r="N628" s="64"/>
      <c r="O628" s="64"/>
      <c r="P628" s="64"/>
      <c r="Q628" s="64"/>
      <c r="R628" s="64"/>
      <c r="S628" s="64"/>
      <c r="T628" s="64"/>
      <c r="U628" s="64"/>
      <c r="V628" s="64"/>
      <c r="W628" s="64"/>
      <c r="X628" s="64"/>
      <c r="Y628" s="64"/>
      <c r="Z628" s="64"/>
    </row>
    <row r="629" spans="1:26" ht="12.75" customHeight="1">
      <c r="A629" s="181"/>
      <c r="B629" s="181"/>
      <c r="C629" s="182"/>
      <c r="D629" s="183"/>
      <c r="E629" s="182"/>
      <c r="F629" s="182"/>
      <c r="G629" s="64"/>
      <c r="H629" s="64"/>
      <c r="I629" s="64"/>
      <c r="J629" s="64"/>
      <c r="K629" s="64"/>
      <c r="L629" s="64"/>
      <c r="M629" s="64"/>
      <c r="N629" s="64"/>
      <c r="O629" s="64"/>
      <c r="P629" s="64"/>
      <c r="Q629" s="64"/>
      <c r="R629" s="64"/>
      <c r="S629" s="64"/>
      <c r="T629" s="64"/>
      <c r="U629" s="64"/>
      <c r="V629" s="64"/>
      <c r="W629" s="64"/>
      <c r="X629" s="64"/>
      <c r="Y629" s="64"/>
      <c r="Z629" s="64"/>
    </row>
    <row r="630" spans="1:26" ht="12.75" customHeight="1">
      <c r="A630" s="181"/>
      <c r="B630" s="181"/>
      <c r="C630" s="182"/>
      <c r="D630" s="183"/>
      <c r="E630" s="182"/>
      <c r="F630" s="182"/>
      <c r="G630" s="64"/>
      <c r="H630" s="64"/>
      <c r="I630" s="64"/>
      <c r="J630" s="64"/>
      <c r="K630" s="64"/>
      <c r="L630" s="64"/>
      <c r="M630" s="64"/>
      <c r="N630" s="64"/>
      <c r="O630" s="64"/>
      <c r="P630" s="64"/>
      <c r="Q630" s="64"/>
      <c r="R630" s="64"/>
      <c r="S630" s="64"/>
      <c r="T630" s="64"/>
      <c r="U630" s="64"/>
      <c r="V630" s="64"/>
      <c r="W630" s="64"/>
      <c r="X630" s="64"/>
      <c r="Y630" s="64"/>
      <c r="Z630" s="64"/>
    </row>
    <row r="631" spans="1:26" ht="12.75" customHeight="1">
      <c r="A631" s="181"/>
      <c r="B631" s="181"/>
      <c r="C631" s="182"/>
      <c r="D631" s="183"/>
      <c r="E631" s="182"/>
      <c r="F631" s="182"/>
      <c r="G631" s="64"/>
      <c r="H631" s="64"/>
      <c r="I631" s="64"/>
      <c r="J631" s="64"/>
      <c r="K631" s="64"/>
      <c r="L631" s="64"/>
      <c r="M631" s="64"/>
      <c r="N631" s="64"/>
      <c r="O631" s="64"/>
      <c r="P631" s="64"/>
      <c r="Q631" s="64"/>
      <c r="R631" s="64"/>
      <c r="S631" s="64"/>
      <c r="T631" s="64"/>
      <c r="U631" s="64"/>
      <c r="V631" s="64"/>
      <c r="W631" s="64"/>
      <c r="X631" s="64"/>
      <c r="Y631" s="64"/>
      <c r="Z631" s="64"/>
    </row>
    <row r="632" spans="1:26" ht="12.75" customHeight="1">
      <c r="A632" s="181"/>
      <c r="B632" s="181"/>
      <c r="C632" s="182"/>
      <c r="D632" s="183"/>
      <c r="E632" s="182"/>
      <c r="F632" s="182"/>
      <c r="G632" s="64"/>
      <c r="H632" s="64"/>
      <c r="I632" s="64"/>
      <c r="J632" s="64"/>
      <c r="K632" s="64"/>
      <c r="L632" s="64"/>
      <c r="M632" s="64"/>
      <c r="N632" s="64"/>
      <c r="O632" s="64"/>
      <c r="P632" s="64"/>
      <c r="Q632" s="64"/>
      <c r="R632" s="64"/>
      <c r="S632" s="64"/>
      <c r="T632" s="64"/>
      <c r="U632" s="64"/>
      <c r="V632" s="64"/>
      <c r="W632" s="64"/>
      <c r="X632" s="64"/>
      <c r="Y632" s="64"/>
      <c r="Z632" s="64"/>
    </row>
    <row r="633" spans="1:26" ht="12.75" customHeight="1">
      <c r="A633" s="181"/>
      <c r="B633" s="181"/>
      <c r="C633" s="182"/>
      <c r="D633" s="183"/>
      <c r="E633" s="182"/>
      <c r="F633" s="182"/>
      <c r="G633" s="64"/>
      <c r="H633" s="64"/>
      <c r="I633" s="64"/>
      <c r="J633" s="64"/>
      <c r="K633" s="64"/>
      <c r="L633" s="64"/>
      <c r="M633" s="64"/>
      <c r="N633" s="64"/>
      <c r="O633" s="64"/>
      <c r="P633" s="64"/>
      <c r="Q633" s="64"/>
      <c r="R633" s="64"/>
      <c r="S633" s="64"/>
      <c r="T633" s="64"/>
      <c r="U633" s="64"/>
      <c r="V633" s="64"/>
      <c r="W633" s="64"/>
      <c r="X633" s="64"/>
      <c r="Y633" s="64"/>
      <c r="Z633" s="64"/>
    </row>
    <row r="634" spans="1:26" ht="12.75" customHeight="1">
      <c r="A634" s="181"/>
      <c r="B634" s="181"/>
      <c r="C634" s="182"/>
      <c r="D634" s="183"/>
      <c r="E634" s="182"/>
      <c r="F634" s="182"/>
      <c r="G634" s="64"/>
      <c r="H634" s="64"/>
      <c r="I634" s="64"/>
      <c r="J634" s="64"/>
      <c r="K634" s="64"/>
      <c r="L634" s="64"/>
      <c r="M634" s="64"/>
      <c r="N634" s="64"/>
      <c r="O634" s="64"/>
      <c r="P634" s="64"/>
      <c r="Q634" s="64"/>
      <c r="R634" s="64"/>
      <c r="S634" s="64"/>
      <c r="T634" s="64"/>
      <c r="U634" s="64"/>
      <c r="V634" s="64"/>
      <c r="W634" s="64"/>
      <c r="X634" s="64"/>
      <c r="Y634" s="64"/>
      <c r="Z634" s="64"/>
    </row>
    <row r="635" spans="1:26" ht="12.75" customHeight="1">
      <c r="A635" s="181"/>
      <c r="B635" s="181"/>
      <c r="C635" s="182"/>
      <c r="D635" s="183"/>
      <c r="E635" s="182"/>
      <c r="F635" s="182"/>
      <c r="G635" s="64"/>
      <c r="H635" s="64"/>
      <c r="I635" s="64"/>
      <c r="J635" s="64"/>
      <c r="K635" s="64"/>
      <c r="L635" s="64"/>
      <c r="M635" s="64"/>
      <c r="N635" s="64"/>
      <c r="O635" s="64"/>
      <c r="P635" s="64"/>
      <c r="Q635" s="64"/>
      <c r="R635" s="64"/>
      <c r="S635" s="64"/>
      <c r="T635" s="64"/>
      <c r="U635" s="64"/>
      <c r="V635" s="64"/>
      <c r="W635" s="64"/>
      <c r="X635" s="64"/>
      <c r="Y635" s="64"/>
      <c r="Z635" s="64"/>
    </row>
    <row r="636" spans="1:26" ht="12.75" customHeight="1">
      <c r="A636" s="181"/>
      <c r="B636" s="181"/>
      <c r="C636" s="182"/>
      <c r="D636" s="183"/>
      <c r="E636" s="182"/>
      <c r="F636" s="182"/>
      <c r="G636" s="64"/>
      <c r="H636" s="64"/>
      <c r="I636" s="64"/>
      <c r="J636" s="64"/>
      <c r="K636" s="64"/>
      <c r="L636" s="64"/>
      <c r="M636" s="64"/>
      <c r="N636" s="64"/>
      <c r="O636" s="64"/>
      <c r="P636" s="64"/>
      <c r="Q636" s="64"/>
      <c r="R636" s="64"/>
      <c r="S636" s="64"/>
      <c r="T636" s="64"/>
      <c r="U636" s="64"/>
      <c r="V636" s="64"/>
      <c r="W636" s="64"/>
      <c r="X636" s="64"/>
      <c r="Y636" s="64"/>
      <c r="Z636" s="64"/>
    </row>
    <row r="637" spans="1:26" ht="12.75" customHeight="1">
      <c r="A637" s="181"/>
      <c r="B637" s="181"/>
      <c r="C637" s="182"/>
      <c r="D637" s="183"/>
      <c r="E637" s="182"/>
      <c r="F637" s="182"/>
      <c r="G637" s="64"/>
      <c r="H637" s="64"/>
      <c r="I637" s="64"/>
      <c r="J637" s="64"/>
      <c r="K637" s="64"/>
      <c r="L637" s="64"/>
      <c r="M637" s="64"/>
      <c r="N637" s="64"/>
      <c r="O637" s="64"/>
      <c r="P637" s="64"/>
      <c r="Q637" s="64"/>
      <c r="R637" s="64"/>
      <c r="S637" s="64"/>
      <c r="T637" s="64"/>
      <c r="U637" s="64"/>
      <c r="V637" s="64"/>
      <c r="W637" s="64"/>
      <c r="X637" s="64"/>
      <c r="Y637" s="64"/>
      <c r="Z637" s="64"/>
    </row>
    <row r="638" spans="1:26" ht="12.75" customHeight="1">
      <c r="A638" s="181"/>
      <c r="B638" s="181"/>
      <c r="C638" s="182"/>
      <c r="D638" s="183"/>
      <c r="E638" s="182"/>
      <c r="F638" s="182"/>
      <c r="G638" s="64"/>
      <c r="H638" s="64"/>
      <c r="I638" s="64"/>
      <c r="J638" s="64"/>
      <c r="K638" s="64"/>
      <c r="L638" s="64"/>
      <c r="M638" s="64"/>
      <c r="N638" s="64"/>
      <c r="O638" s="64"/>
      <c r="P638" s="64"/>
      <c r="Q638" s="64"/>
      <c r="R638" s="64"/>
      <c r="S638" s="64"/>
      <c r="T638" s="64"/>
      <c r="U638" s="64"/>
      <c r="V638" s="64"/>
      <c r="W638" s="64"/>
      <c r="X638" s="64"/>
      <c r="Y638" s="64"/>
      <c r="Z638" s="64"/>
    </row>
    <row r="639" spans="1:26" ht="12.75" customHeight="1">
      <c r="A639" s="181"/>
      <c r="B639" s="181"/>
      <c r="C639" s="182"/>
      <c r="D639" s="183"/>
      <c r="E639" s="182"/>
      <c r="F639" s="182"/>
      <c r="G639" s="64"/>
      <c r="H639" s="64"/>
      <c r="I639" s="64"/>
      <c r="J639" s="64"/>
      <c r="K639" s="64"/>
      <c r="L639" s="64"/>
      <c r="M639" s="64"/>
      <c r="N639" s="64"/>
      <c r="O639" s="64"/>
      <c r="P639" s="64"/>
      <c r="Q639" s="64"/>
      <c r="R639" s="64"/>
      <c r="S639" s="64"/>
      <c r="T639" s="64"/>
      <c r="U639" s="64"/>
      <c r="V639" s="64"/>
      <c r="W639" s="64"/>
      <c r="X639" s="64"/>
      <c r="Y639" s="64"/>
      <c r="Z639" s="64"/>
    </row>
    <row r="640" spans="1:26" ht="12.75" customHeight="1">
      <c r="A640" s="181"/>
      <c r="B640" s="181"/>
      <c r="C640" s="182"/>
      <c r="D640" s="183"/>
      <c r="E640" s="182"/>
      <c r="F640" s="182"/>
      <c r="G640" s="64"/>
      <c r="H640" s="64"/>
      <c r="I640" s="64"/>
      <c r="J640" s="64"/>
      <c r="K640" s="64"/>
      <c r="L640" s="64"/>
      <c r="M640" s="64"/>
      <c r="N640" s="64"/>
      <c r="O640" s="64"/>
      <c r="P640" s="64"/>
      <c r="Q640" s="64"/>
      <c r="R640" s="64"/>
      <c r="S640" s="64"/>
      <c r="T640" s="64"/>
      <c r="U640" s="64"/>
      <c r="V640" s="64"/>
      <c r="W640" s="64"/>
      <c r="X640" s="64"/>
      <c r="Y640" s="64"/>
      <c r="Z640" s="64"/>
    </row>
    <row r="641" spans="1:26" ht="12.75" customHeight="1">
      <c r="A641" s="181"/>
      <c r="B641" s="181"/>
      <c r="C641" s="182"/>
      <c r="D641" s="183"/>
      <c r="E641" s="182"/>
      <c r="F641" s="182"/>
      <c r="G641" s="64"/>
      <c r="H641" s="64"/>
      <c r="I641" s="64"/>
      <c r="J641" s="64"/>
      <c r="K641" s="64"/>
      <c r="L641" s="64"/>
      <c r="M641" s="64"/>
      <c r="N641" s="64"/>
      <c r="O641" s="64"/>
      <c r="P641" s="64"/>
      <c r="Q641" s="64"/>
      <c r="R641" s="64"/>
      <c r="S641" s="64"/>
      <c r="T641" s="64"/>
      <c r="U641" s="64"/>
      <c r="V641" s="64"/>
      <c r="W641" s="64"/>
      <c r="X641" s="64"/>
      <c r="Y641" s="64"/>
      <c r="Z641" s="64"/>
    </row>
    <row r="642" spans="1:26" ht="12.75" customHeight="1">
      <c r="A642" s="181"/>
      <c r="B642" s="181"/>
      <c r="C642" s="182"/>
      <c r="D642" s="183"/>
      <c r="E642" s="182"/>
      <c r="F642" s="182"/>
      <c r="G642" s="64"/>
      <c r="H642" s="64"/>
      <c r="I642" s="64"/>
      <c r="J642" s="64"/>
      <c r="K642" s="64"/>
      <c r="L642" s="64"/>
      <c r="M642" s="64"/>
      <c r="N642" s="64"/>
      <c r="O642" s="64"/>
      <c r="P642" s="64"/>
      <c r="Q642" s="64"/>
      <c r="R642" s="64"/>
      <c r="S642" s="64"/>
      <c r="T642" s="64"/>
      <c r="U642" s="64"/>
      <c r="V642" s="64"/>
      <c r="W642" s="64"/>
      <c r="X642" s="64"/>
      <c r="Y642" s="64"/>
      <c r="Z642" s="64"/>
    </row>
    <row r="643" spans="1:26" ht="12.75" customHeight="1">
      <c r="A643" s="181"/>
      <c r="B643" s="181"/>
      <c r="C643" s="182"/>
      <c r="D643" s="183"/>
      <c r="E643" s="182"/>
      <c r="F643" s="182"/>
      <c r="G643" s="64"/>
      <c r="H643" s="64"/>
      <c r="I643" s="64"/>
      <c r="J643" s="64"/>
      <c r="K643" s="64"/>
      <c r="L643" s="64"/>
      <c r="M643" s="64"/>
      <c r="N643" s="64"/>
      <c r="O643" s="64"/>
      <c r="P643" s="64"/>
      <c r="Q643" s="64"/>
      <c r="R643" s="64"/>
      <c r="S643" s="64"/>
      <c r="T643" s="64"/>
      <c r="U643" s="64"/>
      <c r="V643" s="64"/>
      <c r="W643" s="64"/>
      <c r="X643" s="64"/>
      <c r="Y643" s="64"/>
      <c r="Z643" s="64"/>
    </row>
    <row r="644" spans="1:26" ht="12.75" customHeight="1">
      <c r="A644" s="181"/>
      <c r="B644" s="181"/>
      <c r="C644" s="182"/>
      <c r="D644" s="183"/>
      <c r="E644" s="182"/>
      <c r="F644" s="182"/>
      <c r="G644" s="64"/>
      <c r="H644" s="64"/>
      <c r="I644" s="64"/>
      <c r="J644" s="64"/>
      <c r="K644" s="64"/>
      <c r="L644" s="64"/>
      <c r="M644" s="64"/>
      <c r="N644" s="64"/>
      <c r="O644" s="64"/>
      <c r="P644" s="64"/>
      <c r="Q644" s="64"/>
      <c r="R644" s="64"/>
      <c r="S644" s="64"/>
      <c r="T644" s="64"/>
      <c r="U644" s="64"/>
      <c r="V644" s="64"/>
      <c r="W644" s="64"/>
      <c r="X644" s="64"/>
      <c r="Y644" s="64"/>
      <c r="Z644" s="64"/>
    </row>
    <row r="645" spans="1:26" ht="12.75" customHeight="1">
      <c r="A645" s="181"/>
      <c r="B645" s="181"/>
      <c r="C645" s="182"/>
      <c r="D645" s="183"/>
      <c r="E645" s="182"/>
      <c r="F645" s="182"/>
      <c r="G645" s="64"/>
      <c r="H645" s="64"/>
      <c r="I645" s="64"/>
      <c r="J645" s="64"/>
      <c r="K645" s="64"/>
      <c r="L645" s="64"/>
      <c r="M645" s="64"/>
      <c r="N645" s="64"/>
      <c r="O645" s="64"/>
      <c r="P645" s="64"/>
      <c r="Q645" s="64"/>
      <c r="R645" s="64"/>
      <c r="S645" s="64"/>
      <c r="T645" s="64"/>
      <c r="U645" s="64"/>
      <c r="V645" s="64"/>
      <c r="W645" s="64"/>
      <c r="X645" s="64"/>
      <c r="Y645" s="64"/>
      <c r="Z645" s="64"/>
    </row>
    <row r="646" spans="1:26" ht="12.75" customHeight="1">
      <c r="A646" s="181"/>
      <c r="B646" s="181"/>
      <c r="C646" s="182"/>
      <c r="D646" s="183"/>
      <c r="E646" s="182"/>
      <c r="F646" s="182"/>
      <c r="G646" s="64"/>
      <c r="H646" s="64"/>
      <c r="I646" s="64"/>
      <c r="J646" s="64"/>
      <c r="K646" s="64"/>
      <c r="L646" s="64"/>
      <c r="M646" s="64"/>
      <c r="N646" s="64"/>
      <c r="O646" s="64"/>
      <c r="P646" s="64"/>
      <c r="Q646" s="64"/>
      <c r="R646" s="64"/>
      <c r="S646" s="64"/>
      <c r="T646" s="64"/>
      <c r="U646" s="64"/>
      <c r="V646" s="64"/>
      <c r="W646" s="64"/>
      <c r="X646" s="64"/>
      <c r="Y646" s="64"/>
      <c r="Z646" s="64"/>
    </row>
    <row r="647" spans="1:26" ht="12.75" customHeight="1">
      <c r="A647" s="181"/>
      <c r="B647" s="181"/>
      <c r="C647" s="182"/>
      <c r="D647" s="183"/>
      <c r="E647" s="182"/>
      <c r="F647" s="182"/>
      <c r="G647" s="64"/>
      <c r="H647" s="64"/>
      <c r="I647" s="64"/>
      <c r="J647" s="64"/>
      <c r="K647" s="64"/>
      <c r="L647" s="64"/>
      <c r="M647" s="64"/>
      <c r="N647" s="64"/>
      <c r="O647" s="64"/>
      <c r="P647" s="64"/>
      <c r="Q647" s="64"/>
      <c r="R647" s="64"/>
      <c r="S647" s="64"/>
      <c r="T647" s="64"/>
      <c r="U647" s="64"/>
      <c r="V647" s="64"/>
      <c r="W647" s="64"/>
      <c r="X647" s="64"/>
      <c r="Y647" s="64"/>
      <c r="Z647" s="64"/>
    </row>
    <row r="648" spans="1:26" ht="12.75" customHeight="1">
      <c r="A648" s="181"/>
      <c r="B648" s="181"/>
      <c r="C648" s="182"/>
      <c r="D648" s="183"/>
      <c r="E648" s="182"/>
      <c r="F648" s="182"/>
      <c r="G648" s="64"/>
      <c r="H648" s="64"/>
      <c r="I648" s="64"/>
      <c r="J648" s="64"/>
      <c r="K648" s="64"/>
      <c r="L648" s="64"/>
      <c r="M648" s="64"/>
      <c r="N648" s="64"/>
      <c r="O648" s="64"/>
      <c r="P648" s="64"/>
      <c r="Q648" s="64"/>
      <c r="R648" s="64"/>
      <c r="S648" s="64"/>
      <c r="T648" s="64"/>
      <c r="U648" s="64"/>
      <c r="V648" s="64"/>
      <c r="W648" s="64"/>
      <c r="X648" s="64"/>
      <c r="Y648" s="64"/>
      <c r="Z648" s="64"/>
    </row>
    <row r="649" spans="1:26" ht="12.75" customHeight="1">
      <c r="A649" s="181"/>
      <c r="B649" s="181"/>
      <c r="C649" s="182"/>
      <c r="D649" s="183"/>
      <c r="E649" s="182"/>
      <c r="F649" s="182"/>
      <c r="G649" s="64"/>
      <c r="H649" s="64"/>
      <c r="I649" s="64"/>
      <c r="J649" s="64"/>
      <c r="K649" s="64"/>
      <c r="L649" s="64"/>
      <c r="M649" s="64"/>
      <c r="N649" s="64"/>
      <c r="O649" s="64"/>
      <c r="P649" s="64"/>
      <c r="Q649" s="64"/>
      <c r="R649" s="64"/>
      <c r="S649" s="64"/>
      <c r="T649" s="64"/>
      <c r="U649" s="64"/>
      <c r="V649" s="64"/>
      <c r="W649" s="64"/>
      <c r="X649" s="64"/>
      <c r="Y649" s="64"/>
      <c r="Z649" s="64"/>
    </row>
    <row r="650" spans="1:26" ht="12.75" customHeight="1">
      <c r="A650" s="181"/>
      <c r="B650" s="181"/>
      <c r="C650" s="182"/>
      <c r="D650" s="183"/>
      <c r="E650" s="182"/>
      <c r="F650" s="182"/>
      <c r="G650" s="64"/>
      <c r="H650" s="64"/>
      <c r="I650" s="64"/>
      <c r="J650" s="64"/>
      <c r="K650" s="64"/>
      <c r="L650" s="64"/>
      <c r="M650" s="64"/>
      <c r="N650" s="64"/>
      <c r="O650" s="64"/>
      <c r="P650" s="64"/>
      <c r="Q650" s="64"/>
      <c r="R650" s="64"/>
      <c r="S650" s="64"/>
      <c r="T650" s="64"/>
      <c r="U650" s="64"/>
      <c r="V650" s="64"/>
      <c r="W650" s="64"/>
      <c r="X650" s="64"/>
      <c r="Y650" s="64"/>
      <c r="Z650" s="64"/>
    </row>
    <row r="651" spans="1:26" ht="12.75" customHeight="1">
      <c r="A651" s="181"/>
      <c r="B651" s="181"/>
      <c r="C651" s="182"/>
      <c r="D651" s="183"/>
      <c r="E651" s="182"/>
      <c r="F651" s="182"/>
      <c r="G651" s="64"/>
      <c r="H651" s="64"/>
      <c r="I651" s="64"/>
      <c r="J651" s="64"/>
      <c r="K651" s="64"/>
      <c r="L651" s="64"/>
      <c r="M651" s="64"/>
      <c r="N651" s="64"/>
      <c r="O651" s="64"/>
      <c r="P651" s="64"/>
      <c r="Q651" s="64"/>
      <c r="R651" s="64"/>
      <c r="S651" s="64"/>
      <c r="T651" s="64"/>
      <c r="U651" s="64"/>
      <c r="V651" s="64"/>
      <c r="W651" s="64"/>
      <c r="X651" s="64"/>
      <c r="Y651" s="64"/>
      <c r="Z651" s="64"/>
    </row>
    <row r="652" spans="1:26" ht="12.75" customHeight="1">
      <c r="A652" s="181"/>
      <c r="B652" s="181"/>
      <c r="C652" s="182"/>
      <c r="D652" s="183"/>
      <c r="E652" s="182"/>
      <c r="F652" s="182"/>
      <c r="G652" s="64"/>
      <c r="H652" s="64"/>
      <c r="I652" s="64"/>
      <c r="J652" s="64"/>
      <c r="K652" s="64"/>
      <c r="L652" s="64"/>
      <c r="M652" s="64"/>
      <c r="N652" s="64"/>
      <c r="O652" s="64"/>
      <c r="P652" s="64"/>
      <c r="Q652" s="64"/>
      <c r="R652" s="64"/>
      <c r="S652" s="64"/>
      <c r="T652" s="64"/>
      <c r="U652" s="64"/>
      <c r="V652" s="64"/>
      <c r="W652" s="64"/>
      <c r="X652" s="64"/>
      <c r="Y652" s="64"/>
      <c r="Z652" s="64"/>
    </row>
    <row r="653" spans="1:26" ht="12.75" customHeight="1">
      <c r="A653" s="181"/>
      <c r="B653" s="181"/>
      <c r="C653" s="182"/>
      <c r="D653" s="183"/>
      <c r="E653" s="182"/>
      <c r="F653" s="182"/>
      <c r="G653" s="64"/>
      <c r="H653" s="64"/>
      <c r="I653" s="64"/>
      <c r="J653" s="64"/>
      <c r="K653" s="64"/>
      <c r="L653" s="64"/>
      <c r="M653" s="64"/>
      <c r="N653" s="64"/>
      <c r="O653" s="64"/>
      <c r="P653" s="64"/>
      <c r="Q653" s="64"/>
      <c r="R653" s="64"/>
      <c r="S653" s="64"/>
      <c r="T653" s="64"/>
      <c r="U653" s="64"/>
      <c r="V653" s="64"/>
      <c r="W653" s="64"/>
      <c r="X653" s="64"/>
      <c r="Y653" s="64"/>
      <c r="Z653" s="64"/>
    </row>
    <row r="654" spans="1:26" ht="12.75" customHeight="1">
      <c r="A654" s="181"/>
      <c r="B654" s="181"/>
      <c r="C654" s="182"/>
      <c r="D654" s="183"/>
      <c r="E654" s="182"/>
      <c r="F654" s="182"/>
      <c r="G654" s="64"/>
      <c r="H654" s="64"/>
      <c r="I654" s="64"/>
      <c r="J654" s="64"/>
      <c r="K654" s="64"/>
      <c r="L654" s="64"/>
      <c r="M654" s="64"/>
      <c r="N654" s="64"/>
      <c r="O654" s="64"/>
      <c r="P654" s="64"/>
      <c r="Q654" s="64"/>
      <c r="R654" s="64"/>
      <c r="S654" s="64"/>
      <c r="T654" s="64"/>
      <c r="U654" s="64"/>
      <c r="V654" s="64"/>
      <c r="W654" s="64"/>
      <c r="X654" s="64"/>
      <c r="Y654" s="64"/>
      <c r="Z654" s="64"/>
    </row>
    <row r="655" spans="1:26" ht="12.75" customHeight="1">
      <c r="A655" s="181"/>
      <c r="B655" s="181"/>
      <c r="C655" s="182"/>
      <c r="D655" s="183"/>
      <c r="E655" s="182"/>
      <c r="F655" s="182"/>
      <c r="G655" s="64"/>
      <c r="H655" s="64"/>
      <c r="I655" s="64"/>
      <c r="J655" s="64"/>
      <c r="K655" s="64"/>
      <c r="L655" s="64"/>
      <c r="M655" s="64"/>
      <c r="N655" s="64"/>
      <c r="O655" s="64"/>
      <c r="P655" s="64"/>
      <c r="Q655" s="64"/>
      <c r="R655" s="64"/>
      <c r="S655" s="64"/>
      <c r="T655" s="64"/>
      <c r="U655" s="64"/>
      <c r="V655" s="64"/>
      <c r="W655" s="64"/>
      <c r="X655" s="64"/>
      <c r="Y655" s="64"/>
      <c r="Z655" s="64"/>
    </row>
    <row r="656" spans="1:26" ht="12.75" customHeight="1">
      <c r="A656" s="181"/>
      <c r="B656" s="181"/>
      <c r="C656" s="182"/>
      <c r="D656" s="183"/>
      <c r="E656" s="182"/>
      <c r="F656" s="182"/>
      <c r="G656" s="64"/>
      <c r="H656" s="64"/>
      <c r="I656" s="64"/>
      <c r="J656" s="64"/>
      <c r="K656" s="64"/>
      <c r="L656" s="64"/>
      <c r="M656" s="64"/>
      <c r="N656" s="64"/>
      <c r="O656" s="64"/>
      <c r="P656" s="64"/>
      <c r="Q656" s="64"/>
      <c r="R656" s="64"/>
      <c r="S656" s="64"/>
      <c r="T656" s="64"/>
      <c r="U656" s="64"/>
      <c r="V656" s="64"/>
      <c r="W656" s="64"/>
      <c r="X656" s="64"/>
      <c r="Y656" s="64"/>
      <c r="Z656" s="64"/>
    </row>
    <row r="657" spans="1:26" ht="12.75" customHeight="1">
      <c r="A657" s="181"/>
      <c r="B657" s="181"/>
      <c r="C657" s="182"/>
      <c r="D657" s="183"/>
      <c r="E657" s="182"/>
      <c r="F657" s="182"/>
      <c r="G657" s="64"/>
      <c r="H657" s="64"/>
      <c r="I657" s="64"/>
      <c r="J657" s="64"/>
      <c r="K657" s="64"/>
      <c r="L657" s="64"/>
      <c r="M657" s="64"/>
      <c r="N657" s="64"/>
      <c r="O657" s="64"/>
      <c r="P657" s="64"/>
      <c r="Q657" s="64"/>
      <c r="R657" s="64"/>
      <c r="S657" s="64"/>
      <c r="T657" s="64"/>
      <c r="U657" s="64"/>
      <c r="V657" s="64"/>
      <c r="W657" s="64"/>
      <c r="X657" s="64"/>
      <c r="Y657" s="64"/>
      <c r="Z657" s="64"/>
    </row>
    <row r="658" spans="1:26" ht="12.75" customHeight="1">
      <c r="A658" s="181"/>
      <c r="B658" s="181"/>
      <c r="C658" s="182"/>
      <c r="D658" s="183"/>
      <c r="E658" s="182"/>
      <c r="F658" s="182"/>
      <c r="G658" s="64"/>
      <c r="H658" s="64"/>
      <c r="I658" s="64"/>
      <c r="J658" s="64"/>
      <c r="K658" s="64"/>
      <c r="L658" s="64"/>
      <c r="M658" s="64"/>
      <c r="N658" s="64"/>
      <c r="O658" s="64"/>
      <c r="P658" s="64"/>
      <c r="Q658" s="64"/>
      <c r="R658" s="64"/>
      <c r="S658" s="64"/>
      <c r="T658" s="64"/>
      <c r="U658" s="64"/>
      <c r="V658" s="64"/>
      <c r="W658" s="64"/>
      <c r="X658" s="64"/>
      <c r="Y658" s="64"/>
      <c r="Z658" s="64"/>
    </row>
    <row r="659" spans="1:26" ht="12.75" customHeight="1">
      <c r="A659" s="181"/>
      <c r="B659" s="181"/>
      <c r="C659" s="182"/>
      <c r="D659" s="183"/>
      <c r="E659" s="182"/>
      <c r="F659" s="182"/>
      <c r="G659" s="64"/>
      <c r="H659" s="64"/>
      <c r="I659" s="64"/>
      <c r="J659" s="64"/>
      <c r="K659" s="64"/>
      <c r="L659" s="64"/>
      <c r="M659" s="64"/>
      <c r="N659" s="64"/>
      <c r="O659" s="64"/>
      <c r="P659" s="64"/>
      <c r="Q659" s="64"/>
      <c r="R659" s="64"/>
      <c r="S659" s="64"/>
      <c r="T659" s="64"/>
      <c r="U659" s="64"/>
      <c r="V659" s="64"/>
      <c r="W659" s="64"/>
      <c r="X659" s="64"/>
      <c r="Y659" s="64"/>
      <c r="Z659" s="64"/>
    </row>
    <row r="660" spans="1:26" ht="12.75" customHeight="1">
      <c r="A660" s="181"/>
      <c r="B660" s="181"/>
      <c r="C660" s="182"/>
      <c r="D660" s="183"/>
      <c r="E660" s="182"/>
      <c r="F660" s="182"/>
      <c r="G660" s="64"/>
      <c r="H660" s="64"/>
      <c r="I660" s="64"/>
      <c r="J660" s="64"/>
      <c r="K660" s="64"/>
      <c r="L660" s="64"/>
      <c r="M660" s="64"/>
      <c r="N660" s="64"/>
      <c r="O660" s="64"/>
      <c r="P660" s="64"/>
      <c r="Q660" s="64"/>
      <c r="R660" s="64"/>
      <c r="S660" s="64"/>
      <c r="T660" s="64"/>
      <c r="U660" s="64"/>
      <c r="V660" s="64"/>
      <c r="W660" s="64"/>
      <c r="X660" s="64"/>
      <c r="Y660" s="64"/>
      <c r="Z660" s="64"/>
    </row>
    <row r="661" spans="1:26" ht="12.75" customHeight="1">
      <c r="A661" s="181"/>
      <c r="B661" s="181"/>
      <c r="C661" s="182"/>
      <c r="D661" s="183"/>
      <c r="E661" s="182"/>
      <c r="F661" s="182"/>
      <c r="G661" s="64"/>
      <c r="H661" s="64"/>
      <c r="I661" s="64"/>
      <c r="J661" s="64"/>
      <c r="K661" s="64"/>
      <c r="L661" s="64"/>
      <c r="M661" s="64"/>
      <c r="N661" s="64"/>
      <c r="O661" s="64"/>
      <c r="P661" s="64"/>
      <c r="Q661" s="64"/>
      <c r="R661" s="64"/>
      <c r="S661" s="64"/>
      <c r="T661" s="64"/>
      <c r="U661" s="64"/>
      <c r="V661" s="64"/>
      <c r="W661" s="64"/>
      <c r="X661" s="64"/>
      <c r="Y661" s="64"/>
      <c r="Z661" s="64"/>
    </row>
    <row r="662" spans="1:26" ht="12.75" customHeight="1">
      <c r="A662" s="181"/>
      <c r="B662" s="181"/>
      <c r="C662" s="182"/>
      <c r="D662" s="183"/>
      <c r="E662" s="182"/>
      <c r="F662" s="182"/>
      <c r="G662" s="64"/>
      <c r="H662" s="64"/>
      <c r="I662" s="64"/>
      <c r="J662" s="64"/>
      <c r="K662" s="64"/>
      <c r="L662" s="64"/>
      <c r="M662" s="64"/>
      <c r="N662" s="64"/>
      <c r="O662" s="64"/>
      <c r="P662" s="64"/>
      <c r="Q662" s="64"/>
      <c r="R662" s="64"/>
      <c r="S662" s="64"/>
      <c r="T662" s="64"/>
      <c r="U662" s="64"/>
      <c r="V662" s="64"/>
      <c r="W662" s="64"/>
      <c r="X662" s="64"/>
      <c r="Y662" s="64"/>
      <c r="Z662" s="64"/>
    </row>
    <row r="663" spans="1:26" ht="12.75" customHeight="1">
      <c r="A663" s="181"/>
      <c r="B663" s="181"/>
      <c r="C663" s="182"/>
      <c r="D663" s="183"/>
      <c r="E663" s="182"/>
      <c r="F663" s="182"/>
      <c r="G663" s="64"/>
      <c r="H663" s="64"/>
      <c r="I663" s="64"/>
      <c r="J663" s="64"/>
      <c r="K663" s="64"/>
      <c r="L663" s="64"/>
      <c r="M663" s="64"/>
      <c r="N663" s="64"/>
      <c r="O663" s="64"/>
      <c r="P663" s="64"/>
      <c r="Q663" s="64"/>
      <c r="R663" s="64"/>
      <c r="S663" s="64"/>
      <c r="T663" s="64"/>
      <c r="U663" s="64"/>
      <c r="V663" s="64"/>
      <c r="W663" s="64"/>
      <c r="X663" s="64"/>
      <c r="Y663" s="64"/>
      <c r="Z663" s="64"/>
    </row>
    <row r="664" spans="1:26" ht="12.75" customHeight="1">
      <c r="A664" s="181"/>
      <c r="B664" s="181"/>
      <c r="C664" s="182"/>
      <c r="D664" s="183"/>
      <c r="E664" s="182"/>
      <c r="F664" s="182"/>
      <c r="G664" s="64"/>
      <c r="H664" s="64"/>
      <c r="I664" s="64"/>
      <c r="J664" s="64"/>
      <c r="K664" s="64"/>
      <c r="L664" s="64"/>
      <c r="M664" s="64"/>
      <c r="N664" s="64"/>
      <c r="O664" s="64"/>
      <c r="P664" s="64"/>
      <c r="Q664" s="64"/>
      <c r="R664" s="64"/>
      <c r="S664" s="64"/>
      <c r="T664" s="64"/>
      <c r="U664" s="64"/>
      <c r="V664" s="64"/>
      <c r="W664" s="64"/>
      <c r="X664" s="64"/>
      <c r="Y664" s="64"/>
      <c r="Z664" s="64"/>
    </row>
    <row r="665" spans="1:26" ht="12.75" customHeight="1">
      <c r="A665" s="181"/>
      <c r="B665" s="181"/>
      <c r="C665" s="182"/>
      <c r="D665" s="183"/>
      <c r="E665" s="182"/>
      <c r="F665" s="182"/>
      <c r="G665" s="64"/>
      <c r="H665" s="64"/>
      <c r="I665" s="64"/>
      <c r="J665" s="64"/>
      <c r="K665" s="64"/>
      <c r="L665" s="64"/>
      <c r="M665" s="64"/>
      <c r="N665" s="64"/>
      <c r="O665" s="64"/>
      <c r="P665" s="64"/>
      <c r="Q665" s="64"/>
      <c r="R665" s="64"/>
      <c r="S665" s="64"/>
      <c r="T665" s="64"/>
      <c r="U665" s="64"/>
      <c r="V665" s="64"/>
      <c r="W665" s="64"/>
      <c r="X665" s="64"/>
      <c r="Y665" s="64"/>
      <c r="Z665" s="64"/>
    </row>
    <row r="666" spans="1:26" ht="12.75" customHeight="1">
      <c r="A666" s="181"/>
      <c r="B666" s="181"/>
      <c r="C666" s="182"/>
      <c r="D666" s="183"/>
      <c r="E666" s="182"/>
      <c r="F666" s="182"/>
      <c r="G666" s="64"/>
      <c r="H666" s="64"/>
      <c r="I666" s="64"/>
      <c r="J666" s="64"/>
      <c r="K666" s="64"/>
      <c r="L666" s="64"/>
      <c r="M666" s="64"/>
      <c r="N666" s="64"/>
      <c r="O666" s="64"/>
      <c r="P666" s="64"/>
      <c r="Q666" s="64"/>
      <c r="R666" s="64"/>
      <c r="S666" s="64"/>
      <c r="T666" s="64"/>
      <c r="U666" s="64"/>
      <c r="V666" s="64"/>
      <c r="W666" s="64"/>
      <c r="X666" s="64"/>
      <c r="Y666" s="64"/>
      <c r="Z666" s="64"/>
    </row>
    <row r="667" spans="1:26" ht="12.75" customHeight="1">
      <c r="A667" s="181"/>
      <c r="B667" s="181"/>
      <c r="C667" s="182"/>
      <c r="D667" s="183"/>
      <c r="E667" s="182"/>
      <c r="F667" s="182"/>
      <c r="G667" s="64"/>
      <c r="H667" s="64"/>
      <c r="I667" s="64"/>
      <c r="J667" s="64"/>
      <c r="K667" s="64"/>
      <c r="L667" s="64"/>
      <c r="M667" s="64"/>
      <c r="N667" s="64"/>
      <c r="O667" s="64"/>
      <c r="P667" s="64"/>
      <c r="Q667" s="64"/>
      <c r="R667" s="64"/>
      <c r="S667" s="64"/>
      <c r="T667" s="64"/>
      <c r="U667" s="64"/>
      <c r="V667" s="64"/>
      <c r="W667" s="64"/>
      <c r="X667" s="64"/>
      <c r="Y667" s="64"/>
      <c r="Z667" s="64"/>
    </row>
    <row r="668" spans="1:26" ht="12.75" customHeight="1">
      <c r="A668" s="181"/>
      <c r="B668" s="181"/>
      <c r="C668" s="182"/>
      <c r="D668" s="183"/>
      <c r="E668" s="182"/>
      <c r="F668" s="182"/>
      <c r="G668" s="64"/>
      <c r="H668" s="64"/>
      <c r="I668" s="64"/>
      <c r="J668" s="64"/>
      <c r="K668" s="64"/>
      <c r="L668" s="64"/>
      <c r="M668" s="64"/>
      <c r="N668" s="64"/>
      <c r="O668" s="64"/>
      <c r="P668" s="64"/>
      <c r="Q668" s="64"/>
      <c r="R668" s="64"/>
      <c r="S668" s="64"/>
      <c r="T668" s="64"/>
      <c r="U668" s="64"/>
      <c r="V668" s="64"/>
      <c r="W668" s="64"/>
      <c r="X668" s="64"/>
      <c r="Y668" s="64"/>
      <c r="Z668" s="64"/>
    </row>
    <row r="669" spans="1:26" ht="12.75" customHeight="1">
      <c r="A669" s="181"/>
      <c r="B669" s="181"/>
      <c r="C669" s="182"/>
      <c r="D669" s="183"/>
      <c r="E669" s="182"/>
      <c r="F669" s="182"/>
      <c r="G669" s="64"/>
      <c r="H669" s="64"/>
      <c r="I669" s="64"/>
      <c r="J669" s="64"/>
      <c r="K669" s="64"/>
      <c r="L669" s="64"/>
      <c r="M669" s="64"/>
      <c r="N669" s="64"/>
      <c r="O669" s="64"/>
      <c r="P669" s="64"/>
      <c r="Q669" s="64"/>
      <c r="R669" s="64"/>
      <c r="S669" s="64"/>
      <c r="T669" s="64"/>
      <c r="U669" s="64"/>
      <c r="V669" s="64"/>
      <c r="W669" s="64"/>
      <c r="X669" s="64"/>
      <c r="Y669" s="64"/>
      <c r="Z669" s="64"/>
    </row>
    <row r="670" spans="1:26" ht="12.75" customHeight="1">
      <c r="A670" s="181"/>
      <c r="B670" s="181"/>
      <c r="C670" s="182"/>
      <c r="D670" s="183"/>
      <c r="E670" s="182"/>
      <c r="F670" s="182"/>
      <c r="G670" s="64"/>
      <c r="H670" s="64"/>
      <c r="I670" s="64"/>
      <c r="J670" s="64"/>
      <c r="K670" s="64"/>
      <c r="L670" s="64"/>
      <c r="M670" s="64"/>
      <c r="N670" s="64"/>
      <c r="O670" s="64"/>
      <c r="P670" s="64"/>
      <c r="Q670" s="64"/>
      <c r="R670" s="64"/>
      <c r="S670" s="64"/>
      <c r="T670" s="64"/>
      <c r="U670" s="64"/>
      <c r="V670" s="64"/>
      <c r="W670" s="64"/>
      <c r="X670" s="64"/>
      <c r="Y670" s="64"/>
      <c r="Z670" s="64"/>
    </row>
    <row r="671" spans="1:26" ht="12.75" customHeight="1">
      <c r="A671" s="181"/>
      <c r="B671" s="181"/>
      <c r="C671" s="182"/>
      <c r="D671" s="183"/>
      <c r="E671" s="182"/>
      <c r="F671" s="182"/>
      <c r="G671" s="64"/>
      <c r="H671" s="64"/>
      <c r="I671" s="64"/>
      <c r="J671" s="64"/>
      <c r="K671" s="64"/>
      <c r="L671" s="64"/>
      <c r="M671" s="64"/>
      <c r="N671" s="64"/>
      <c r="O671" s="64"/>
      <c r="P671" s="64"/>
      <c r="Q671" s="64"/>
      <c r="R671" s="64"/>
      <c r="S671" s="64"/>
      <c r="T671" s="64"/>
      <c r="U671" s="64"/>
      <c r="V671" s="64"/>
      <c r="W671" s="64"/>
      <c r="X671" s="64"/>
      <c r="Y671" s="64"/>
      <c r="Z671" s="64"/>
    </row>
    <row r="672" spans="1:26" ht="12.75" customHeight="1">
      <c r="A672" s="181"/>
      <c r="B672" s="181"/>
      <c r="C672" s="182"/>
      <c r="D672" s="183"/>
      <c r="E672" s="182"/>
      <c r="F672" s="182"/>
      <c r="G672" s="64"/>
      <c r="H672" s="64"/>
      <c r="I672" s="64"/>
      <c r="J672" s="64"/>
      <c r="K672" s="64"/>
      <c r="L672" s="64"/>
      <c r="M672" s="64"/>
      <c r="N672" s="64"/>
      <c r="O672" s="64"/>
      <c r="P672" s="64"/>
      <c r="Q672" s="64"/>
      <c r="R672" s="64"/>
      <c r="S672" s="64"/>
      <c r="T672" s="64"/>
      <c r="U672" s="64"/>
      <c r="V672" s="64"/>
      <c r="W672" s="64"/>
      <c r="X672" s="64"/>
      <c r="Y672" s="64"/>
      <c r="Z672" s="64"/>
    </row>
    <row r="673" spans="1:26" ht="12.75" customHeight="1">
      <c r="A673" s="181"/>
      <c r="B673" s="181"/>
      <c r="C673" s="182"/>
      <c r="D673" s="183"/>
      <c r="E673" s="182"/>
      <c r="F673" s="182"/>
      <c r="G673" s="64"/>
      <c r="H673" s="64"/>
      <c r="I673" s="64"/>
      <c r="J673" s="64"/>
      <c r="K673" s="64"/>
      <c r="L673" s="64"/>
      <c r="M673" s="64"/>
      <c r="N673" s="64"/>
      <c r="O673" s="64"/>
      <c r="P673" s="64"/>
      <c r="Q673" s="64"/>
      <c r="R673" s="64"/>
      <c r="S673" s="64"/>
      <c r="T673" s="64"/>
      <c r="U673" s="64"/>
      <c r="V673" s="64"/>
      <c r="W673" s="64"/>
      <c r="X673" s="64"/>
      <c r="Y673" s="64"/>
      <c r="Z673" s="64"/>
    </row>
    <row r="674" spans="1:26" ht="12.75" customHeight="1">
      <c r="A674" s="181"/>
      <c r="B674" s="181"/>
      <c r="C674" s="182"/>
      <c r="D674" s="183"/>
      <c r="E674" s="182"/>
      <c r="F674" s="182"/>
      <c r="G674" s="64"/>
      <c r="H674" s="64"/>
      <c r="I674" s="64"/>
      <c r="J674" s="64"/>
      <c r="K674" s="64"/>
      <c r="L674" s="64"/>
      <c r="M674" s="64"/>
      <c r="N674" s="64"/>
      <c r="O674" s="64"/>
      <c r="P674" s="64"/>
      <c r="Q674" s="64"/>
      <c r="R674" s="64"/>
      <c r="S674" s="64"/>
      <c r="T674" s="64"/>
      <c r="U674" s="64"/>
      <c r="V674" s="64"/>
      <c r="W674" s="64"/>
      <c r="X674" s="64"/>
      <c r="Y674" s="64"/>
      <c r="Z674" s="64"/>
    </row>
    <row r="675" spans="1:26" ht="12.75" customHeight="1">
      <c r="A675" s="181"/>
      <c r="B675" s="181"/>
      <c r="C675" s="182"/>
      <c r="D675" s="183"/>
      <c r="E675" s="182"/>
      <c r="F675" s="182"/>
      <c r="G675" s="64"/>
      <c r="H675" s="64"/>
      <c r="I675" s="64"/>
      <c r="J675" s="64"/>
      <c r="K675" s="64"/>
      <c r="L675" s="64"/>
      <c r="M675" s="64"/>
      <c r="N675" s="64"/>
      <c r="O675" s="64"/>
      <c r="P675" s="64"/>
      <c r="Q675" s="64"/>
      <c r="R675" s="64"/>
      <c r="S675" s="64"/>
      <c r="T675" s="64"/>
      <c r="U675" s="64"/>
      <c r="V675" s="64"/>
      <c r="W675" s="64"/>
      <c r="X675" s="64"/>
      <c r="Y675" s="64"/>
      <c r="Z675" s="64"/>
    </row>
    <row r="676" spans="1:26" ht="12.75" customHeight="1">
      <c r="A676" s="181"/>
      <c r="B676" s="181"/>
      <c r="C676" s="182"/>
      <c r="D676" s="183"/>
      <c r="E676" s="182"/>
      <c r="F676" s="182"/>
      <c r="G676" s="64"/>
      <c r="H676" s="64"/>
      <c r="I676" s="64"/>
      <c r="J676" s="64"/>
      <c r="K676" s="64"/>
      <c r="L676" s="64"/>
      <c r="M676" s="64"/>
      <c r="N676" s="64"/>
      <c r="O676" s="64"/>
      <c r="P676" s="64"/>
      <c r="Q676" s="64"/>
      <c r="R676" s="64"/>
      <c r="S676" s="64"/>
      <c r="T676" s="64"/>
      <c r="U676" s="64"/>
      <c r="V676" s="64"/>
      <c r="W676" s="64"/>
      <c r="X676" s="64"/>
      <c r="Y676" s="64"/>
      <c r="Z676" s="64"/>
    </row>
    <row r="677" spans="1:26" ht="12.75" customHeight="1">
      <c r="A677" s="181"/>
      <c r="B677" s="181"/>
      <c r="C677" s="182"/>
      <c r="D677" s="183"/>
      <c r="E677" s="182"/>
      <c r="F677" s="182"/>
      <c r="G677" s="64"/>
      <c r="H677" s="64"/>
      <c r="I677" s="64"/>
      <c r="J677" s="64"/>
      <c r="K677" s="64"/>
      <c r="L677" s="64"/>
      <c r="M677" s="64"/>
      <c r="N677" s="64"/>
      <c r="O677" s="64"/>
      <c r="P677" s="64"/>
      <c r="Q677" s="64"/>
      <c r="R677" s="64"/>
      <c r="S677" s="64"/>
      <c r="T677" s="64"/>
      <c r="U677" s="64"/>
      <c r="V677" s="64"/>
      <c r="W677" s="64"/>
      <c r="X677" s="64"/>
      <c r="Y677" s="64"/>
      <c r="Z677" s="64"/>
    </row>
    <row r="678" spans="1:26" ht="12.75" customHeight="1">
      <c r="A678" s="181"/>
      <c r="B678" s="181"/>
      <c r="C678" s="182"/>
      <c r="D678" s="183"/>
      <c r="E678" s="182"/>
      <c r="F678" s="182"/>
      <c r="G678" s="64"/>
      <c r="H678" s="64"/>
      <c r="I678" s="64"/>
      <c r="J678" s="64"/>
      <c r="K678" s="64"/>
      <c r="L678" s="64"/>
      <c r="M678" s="64"/>
      <c r="N678" s="64"/>
      <c r="O678" s="64"/>
      <c r="P678" s="64"/>
      <c r="Q678" s="64"/>
      <c r="R678" s="64"/>
      <c r="S678" s="64"/>
      <c r="T678" s="64"/>
      <c r="U678" s="64"/>
      <c r="V678" s="64"/>
      <c r="W678" s="64"/>
      <c r="X678" s="64"/>
      <c r="Y678" s="64"/>
      <c r="Z678" s="64"/>
    </row>
    <row r="679" spans="1:26" ht="12.75" customHeight="1">
      <c r="A679" s="181"/>
      <c r="B679" s="181"/>
      <c r="C679" s="182"/>
      <c r="D679" s="183"/>
      <c r="E679" s="182"/>
      <c r="F679" s="182"/>
      <c r="G679" s="64"/>
      <c r="H679" s="64"/>
      <c r="I679" s="64"/>
      <c r="J679" s="64"/>
      <c r="K679" s="64"/>
      <c r="L679" s="64"/>
      <c r="M679" s="64"/>
      <c r="N679" s="64"/>
      <c r="O679" s="64"/>
      <c r="P679" s="64"/>
      <c r="Q679" s="64"/>
      <c r="R679" s="64"/>
      <c r="S679" s="64"/>
      <c r="T679" s="64"/>
      <c r="U679" s="64"/>
      <c r="V679" s="64"/>
      <c r="W679" s="64"/>
      <c r="X679" s="64"/>
      <c r="Y679" s="64"/>
      <c r="Z679" s="64"/>
    </row>
    <row r="680" spans="1:26" ht="12.75" customHeight="1">
      <c r="A680" s="181"/>
      <c r="B680" s="181"/>
      <c r="C680" s="182"/>
      <c r="D680" s="183"/>
      <c r="E680" s="182"/>
      <c r="F680" s="182"/>
      <c r="G680" s="64"/>
      <c r="H680" s="64"/>
      <c r="I680" s="64"/>
      <c r="J680" s="64"/>
      <c r="K680" s="64"/>
      <c r="L680" s="64"/>
      <c r="M680" s="64"/>
      <c r="N680" s="64"/>
      <c r="O680" s="64"/>
      <c r="P680" s="64"/>
      <c r="Q680" s="64"/>
      <c r="R680" s="64"/>
      <c r="S680" s="64"/>
      <c r="T680" s="64"/>
      <c r="U680" s="64"/>
      <c r="V680" s="64"/>
      <c r="W680" s="64"/>
      <c r="X680" s="64"/>
      <c r="Y680" s="64"/>
      <c r="Z680" s="64"/>
    </row>
    <row r="681" spans="1:26" ht="12.75" customHeight="1">
      <c r="A681" s="181"/>
      <c r="B681" s="181"/>
      <c r="C681" s="182"/>
      <c r="D681" s="183"/>
      <c r="E681" s="182"/>
      <c r="F681" s="182"/>
      <c r="G681" s="64"/>
      <c r="H681" s="64"/>
      <c r="I681" s="64"/>
      <c r="J681" s="64"/>
      <c r="K681" s="64"/>
      <c r="L681" s="64"/>
      <c r="M681" s="64"/>
      <c r="N681" s="64"/>
      <c r="O681" s="64"/>
      <c r="P681" s="64"/>
      <c r="Q681" s="64"/>
      <c r="R681" s="64"/>
      <c r="S681" s="64"/>
      <c r="T681" s="64"/>
      <c r="U681" s="64"/>
      <c r="V681" s="64"/>
      <c r="W681" s="64"/>
      <c r="X681" s="64"/>
      <c r="Y681" s="64"/>
      <c r="Z681" s="64"/>
    </row>
    <row r="682" spans="1:26" ht="12.75" customHeight="1">
      <c r="A682" s="181"/>
      <c r="B682" s="181"/>
      <c r="C682" s="182"/>
      <c r="D682" s="183"/>
      <c r="E682" s="182"/>
      <c r="F682" s="182"/>
      <c r="G682" s="64"/>
      <c r="H682" s="64"/>
      <c r="I682" s="64"/>
      <c r="J682" s="64"/>
      <c r="K682" s="64"/>
      <c r="L682" s="64"/>
      <c r="M682" s="64"/>
      <c r="N682" s="64"/>
      <c r="O682" s="64"/>
      <c r="P682" s="64"/>
      <c r="Q682" s="64"/>
      <c r="R682" s="64"/>
      <c r="S682" s="64"/>
      <c r="T682" s="64"/>
      <c r="U682" s="64"/>
      <c r="V682" s="64"/>
      <c r="W682" s="64"/>
      <c r="X682" s="64"/>
      <c r="Y682" s="64"/>
      <c r="Z682" s="64"/>
    </row>
    <row r="683" spans="1:26" ht="12.75" customHeight="1">
      <c r="A683" s="181"/>
      <c r="B683" s="181"/>
      <c r="C683" s="182"/>
      <c r="D683" s="183"/>
      <c r="E683" s="182"/>
      <c r="F683" s="182"/>
      <c r="G683" s="64"/>
      <c r="H683" s="64"/>
      <c r="I683" s="64"/>
      <c r="J683" s="64"/>
      <c r="K683" s="64"/>
      <c r="L683" s="64"/>
      <c r="M683" s="64"/>
      <c r="N683" s="64"/>
      <c r="O683" s="64"/>
      <c r="P683" s="64"/>
      <c r="Q683" s="64"/>
      <c r="R683" s="64"/>
      <c r="S683" s="64"/>
      <c r="T683" s="64"/>
      <c r="U683" s="64"/>
      <c r="V683" s="64"/>
      <c r="W683" s="64"/>
      <c r="X683" s="64"/>
      <c r="Y683" s="64"/>
      <c r="Z683" s="64"/>
    </row>
    <row r="684" spans="1:26" ht="12.75" customHeight="1">
      <c r="A684" s="181"/>
      <c r="B684" s="181"/>
      <c r="C684" s="182"/>
      <c r="D684" s="183"/>
      <c r="E684" s="182"/>
      <c r="F684" s="182"/>
      <c r="G684" s="64"/>
      <c r="H684" s="64"/>
      <c r="I684" s="64"/>
      <c r="J684" s="64"/>
      <c r="K684" s="64"/>
      <c r="L684" s="64"/>
      <c r="M684" s="64"/>
      <c r="N684" s="64"/>
      <c r="O684" s="64"/>
      <c r="P684" s="64"/>
      <c r="Q684" s="64"/>
      <c r="R684" s="64"/>
      <c r="S684" s="64"/>
      <c r="T684" s="64"/>
      <c r="U684" s="64"/>
      <c r="V684" s="64"/>
      <c r="W684" s="64"/>
      <c r="X684" s="64"/>
      <c r="Y684" s="64"/>
      <c r="Z684" s="64"/>
    </row>
    <row r="685" spans="1:26" ht="12.75" customHeight="1">
      <c r="A685" s="181"/>
      <c r="B685" s="181"/>
      <c r="C685" s="182"/>
      <c r="D685" s="183"/>
      <c r="E685" s="182"/>
      <c r="F685" s="182"/>
      <c r="G685" s="64"/>
      <c r="H685" s="64"/>
      <c r="I685" s="64"/>
      <c r="J685" s="64"/>
      <c r="K685" s="64"/>
      <c r="L685" s="64"/>
      <c r="M685" s="64"/>
      <c r="N685" s="64"/>
      <c r="O685" s="64"/>
      <c r="P685" s="64"/>
      <c r="Q685" s="64"/>
      <c r="R685" s="64"/>
      <c r="S685" s="64"/>
      <c r="T685" s="64"/>
      <c r="U685" s="64"/>
      <c r="V685" s="64"/>
      <c r="W685" s="64"/>
      <c r="X685" s="64"/>
      <c r="Y685" s="64"/>
      <c r="Z685" s="64"/>
    </row>
    <row r="686" spans="1:26" ht="12.75" customHeight="1">
      <c r="A686" s="181"/>
      <c r="B686" s="181"/>
      <c r="C686" s="182"/>
      <c r="D686" s="183"/>
      <c r="E686" s="182"/>
      <c r="F686" s="182"/>
      <c r="G686" s="64"/>
      <c r="H686" s="64"/>
      <c r="I686" s="64"/>
      <c r="J686" s="64"/>
      <c r="K686" s="64"/>
      <c r="L686" s="64"/>
      <c r="M686" s="64"/>
      <c r="N686" s="64"/>
      <c r="O686" s="64"/>
      <c r="P686" s="64"/>
      <c r="Q686" s="64"/>
      <c r="R686" s="64"/>
      <c r="S686" s="64"/>
      <c r="T686" s="64"/>
      <c r="U686" s="64"/>
      <c r="V686" s="64"/>
      <c r="W686" s="64"/>
      <c r="X686" s="64"/>
      <c r="Y686" s="64"/>
      <c r="Z686" s="64"/>
    </row>
    <row r="687" spans="1:26" ht="12.75" customHeight="1">
      <c r="A687" s="181"/>
      <c r="B687" s="181"/>
      <c r="C687" s="182"/>
      <c r="D687" s="183"/>
      <c r="E687" s="182"/>
      <c r="F687" s="182"/>
      <c r="G687" s="64"/>
      <c r="H687" s="64"/>
      <c r="I687" s="64"/>
      <c r="J687" s="64"/>
      <c r="K687" s="64"/>
      <c r="L687" s="64"/>
      <c r="M687" s="64"/>
      <c r="N687" s="64"/>
      <c r="O687" s="64"/>
      <c r="P687" s="64"/>
      <c r="Q687" s="64"/>
      <c r="R687" s="64"/>
      <c r="S687" s="64"/>
      <c r="T687" s="64"/>
      <c r="U687" s="64"/>
      <c r="V687" s="64"/>
      <c r="W687" s="64"/>
      <c r="X687" s="64"/>
      <c r="Y687" s="64"/>
      <c r="Z687" s="64"/>
    </row>
    <row r="688" spans="1:26" ht="12.75" customHeight="1">
      <c r="A688" s="181"/>
      <c r="B688" s="181"/>
      <c r="C688" s="182"/>
      <c r="D688" s="183"/>
      <c r="E688" s="182"/>
      <c r="F688" s="182"/>
      <c r="G688" s="64"/>
      <c r="H688" s="64"/>
      <c r="I688" s="64"/>
      <c r="J688" s="64"/>
      <c r="K688" s="64"/>
      <c r="L688" s="64"/>
      <c r="M688" s="64"/>
      <c r="N688" s="64"/>
      <c r="O688" s="64"/>
      <c r="P688" s="64"/>
      <c r="Q688" s="64"/>
      <c r="R688" s="64"/>
      <c r="S688" s="64"/>
      <c r="T688" s="64"/>
      <c r="U688" s="64"/>
      <c r="V688" s="64"/>
      <c r="W688" s="64"/>
      <c r="X688" s="64"/>
      <c r="Y688" s="64"/>
      <c r="Z688" s="64"/>
    </row>
    <row r="689" spans="1:26" ht="12.75" customHeight="1">
      <c r="A689" s="181"/>
      <c r="B689" s="181"/>
      <c r="C689" s="182"/>
      <c r="D689" s="183"/>
      <c r="E689" s="182"/>
      <c r="F689" s="182"/>
      <c r="G689" s="64"/>
      <c r="H689" s="64"/>
      <c r="I689" s="64"/>
      <c r="J689" s="64"/>
      <c r="K689" s="64"/>
      <c r="L689" s="64"/>
      <c r="M689" s="64"/>
      <c r="N689" s="64"/>
      <c r="O689" s="64"/>
      <c r="P689" s="64"/>
      <c r="Q689" s="64"/>
      <c r="R689" s="64"/>
      <c r="S689" s="64"/>
      <c r="T689" s="64"/>
      <c r="U689" s="64"/>
      <c r="V689" s="64"/>
      <c r="W689" s="64"/>
      <c r="X689" s="64"/>
      <c r="Y689" s="64"/>
      <c r="Z689" s="64"/>
    </row>
    <row r="690" spans="1:26" ht="12.75" customHeight="1">
      <c r="A690" s="181"/>
      <c r="B690" s="181"/>
      <c r="C690" s="182"/>
      <c r="D690" s="183"/>
      <c r="E690" s="182"/>
      <c r="F690" s="182"/>
      <c r="G690" s="64"/>
      <c r="H690" s="64"/>
      <c r="I690" s="64"/>
      <c r="J690" s="64"/>
      <c r="K690" s="64"/>
      <c r="L690" s="64"/>
      <c r="M690" s="64"/>
      <c r="N690" s="64"/>
      <c r="O690" s="64"/>
      <c r="P690" s="64"/>
      <c r="Q690" s="64"/>
      <c r="R690" s="64"/>
      <c r="S690" s="64"/>
      <c r="T690" s="64"/>
      <c r="U690" s="64"/>
      <c r="V690" s="64"/>
      <c r="W690" s="64"/>
      <c r="X690" s="64"/>
      <c r="Y690" s="64"/>
      <c r="Z690" s="64"/>
    </row>
    <row r="691" spans="1:26" ht="12.75" customHeight="1">
      <c r="A691" s="181"/>
      <c r="B691" s="181"/>
      <c r="C691" s="182"/>
      <c r="D691" s="183"/>
      <c r="E691" s="182"/>
      <c r="F691" s="182"/>
      <c r="G691" s="64"/>
      <c r="H691" s="64"/>
      <c r="I691" s="64"/>
      <c r="J691" s="64"/>
      <c r="K691" s="64"/>
      <c r="L691" s="64"/>
      <c r="M691" s="64"/>
      <c r="N691" s="64"/>
      <c r="O691" s="64"/>
      <c r="P691" s="64"/>
      <c r="Q691" s="64"/>
      <c r="R691" s="64"/>
      <c r="S691" s="64"/>
      <c r="T691" s="64"/>
      <c r="U691" s="64"/>
      <c r="V691" s="64"/>
      <c r="W691" s="64"/>
      <c r="X691" s="64"/>
      <c r="Y691" s="64"/>
      <c r="Z691" s="64"/>
    </row>
    <row r="692" spans="1:26" ht="12.75" customHeight="1">
      <c r="A692" s="181"/>
      <c r="B692" s="181"/>
      <c r="C692" s="182"/>
      <c r="D692" s="183"/>
      <c r="E692" s="182"/>
      <c r="F692" s="182"/>
      <c r="G692" s="64"/>
      <c r="H692" s="64"/>
      <c r="I692" s="64"/>
      <c r="J692" s="64"/>
      <c r="K692" s="64"/>
      <c r="L692" s="64"/>
      <c r="M692" s="64"/>
      <c r="N692" s="64"/>
      <c r="O692" s="64"/>
      <c r="P692" s="64"/>
      <c r="Q692" s="64"/>
      <c r="R692" s="64"/>
      <c r="S692" s="64"/>
      <c r="T692" s="64"/>
      <c r="U692" s="64"/>
      <c r="V692" s="64"/>
      <c r="W692" s="64"/>
      <c r="X692" s="64"/>
      <c r="Y692" s="64"/>
      <c r="Z692" s="64"/>
    </row>
    <row r="693" spans="1:26" ht="12.75" customHeight="1">
      <c r="A693" s="181"/>
      <c r="B693" s="181"/>
      <c r="C693" s="182"/>
      <c r="D693" s="183"/>
      <c r="E693" s="182"/>
      <c r="F693" s="182"/>
      <c r="G693" s="64"/>
      <c r="H693" s="64"/>
      <c r="I693" s="64"/>
      <c r="J693" s="64"/>
      <c r="K693" s="64"/>
      <c r="L693" s="64"/>
      <c r="M693" s="64"/>
      <c r="N693" s="64"/>
      <c r="O693" s="64"/>
      <c r="P693" s="64"/>
      <c r="Q693" s="64"/>
      <c r="R693" s="64"/>
      <c r="S693" s="64"/>
      <c r="T693" s="64"/>
      <c r="U693" s="64"/>
      <c r="V693" s="64"/>
      <c r="W693" s="64"/>
      <c r="X693" s="64"/>
      <c r="Y693" s="64"/>
      <c r="Z693" s="64"/>
    </row>
    <row r="694" spans="1:26" ht="12.75" customHeight="1">
      <c r="A694" s="181"/>
      <c r="B694" s="181"/>
      <c r="C694" s="182"/>
      <c r="D694" s="183"/>
      <c r="E694" s="182"/>
      <c r="F694" s="182"/>
      <c r="G694" s="64"/>
      <c r="H694" s="64"/>
      <c r="I694" s="64"/>
      <c r="J694" s="64"/>
      <c r="K694" s="64"/>
      <c r="L694" s="64"/>
      <c r="M694" s="64"/>
      <c r="N694" s="64"/>
      <c r="O694" s="64"/>
      <c r="P694" s="64"/>
      <c r="Q694" s="64"/>
      <c r="R694" s="64"/>
      <c r="S694" s="64"/>
      <c r="T694" s="64"/>
      <c r="U694" s="64"/>
      <c r="V694" s="64"/>
      <c r="W694" s="64"/>
      <c r="X694" s="64"/>
      <c r="Y694" s="64"/>
      <c r="Z694" s="64"/>
    </row>
    <row r="695" spans="1:26" ht="12.75" customHeight="1">
      <c r="A695" s="181"/>
      <c r="B695" s="181"/>
      <c r="C695" s="182"/>
      <c r="D695" s="183"/>
      <c r="E695" s="182"/>
      <c r="F695" s="182"/>
      <c r="G695" s="64"/>
      <c r="H695" s="64"/>
      <c r="I695" s="64"/>
      <c r="J695" s="64"/>
      <c r="K695" s="64"/>
      <c r="L695" s="64"/>
      <c r="M695" s="64"/>
      <c r="N695" s="64"/>
      <c r="O695" s="64"/>
      <c r="P695" s="64"/>
      <c r="Q695" s="64"/>
      <c r="R695" s="64"/>
      <c r="S695" s="64"/>
      <c r="T695" s="64"/>
      <c r="U695" s="64"/>
      <c r="V695" s="64"/>
      <c r="W695" s="64"/>
      <c r="X695" s="64"/>
      <c r="Y695" s="64"/>
      <c r="Z695" s="64"/>
    </row>
    <row r="696" spans="1:26" ht="12.75" customHeight="1">
      <c r="A696" s="181"/>
      <c r="B696" s="181"/>
      <c r="C696" s="182"/>
      <c r="D696" s="183"/>
      <c r="E696" s="182"/>
      <c r="F696" s="182"/>
      <c r="G696" s="64"/>
      <c r="H696" s="64"/>
      <c r="I696" s="64"/>
      <c r="J696" s="64"/>
      <c r="K696" s="64"/>
      <c r="L696" s="64"/>
      <c r="M696" s="64"/>
      <c r="N696" s="64"/>
      <c r="O696" s="64"/>
      <c r="P696" s="64"/>
      <c r="Q696" s="64"/>
      <c r="R696" s="64"/>
      <c r="S696" s="64"/>
      <c r="T696" s="64"/>
      <c r="U696" s="64"/>
      <c r="V696" s="64"/>
      <c r="W696" s="64"/>
      <c r="X696" s="64"/>
      <c r="Y696" s="64"/>
      <c r="Z696" s="64"/>
    </row>
    <row r="697" spans="1:26" ht="12.75" customHeight="1">
      <c r="A697" s="181"/>
      <c r="B697" s="181"/>
      <c r="C697" s="182"/>
      <c r="D697" s="183"/>
      <c r="E697" s="182"/>
      <c r="F697" s="182"/>
      <c r="G697" s="64"/>
      <c r="H697" s="64"/>
      <c r="I697" s="64"/>
      <c r="J697" s="64"/>
      <c r="K697" s="64"/>
      <c r="L697" s="64"/>
      <c r="M697" s="64"/>
      <c r="N697" s="64"/>
      <c r="O697" s="64"/>
      <c r="P697" s="64"/>
      <c r="Q697" s="64"/>
      <c r="R697" s="64"/>
      <c r="S697" s="64"/>
      <c r="T697" s="64"/>
      <c r="U697" s="64"/>
      <c r="V697" s="64"/>
      <c r="W697" s="64"/>
      <c r="X697" s="64"/>
      <c r="Y697" s="64"/>
      <c r="Z697" s="64"/>
    </row>
    <row r="698" spans="1:26" ht="12.75" customHeight="1">
      <c r="A698" s="181"/>
      <c r="B698" s="181"/>
      <c r="C698" s="182"/>
      <c r="D698" s="183"/>
      <c r="E698" s="182"/>
      <c r="F698" s="182"/>
      <c r="G698" s="64"/>
      <c r="H698" s="64"/>
      <c r="I698" s="64"/>
      <c r="J698" s="64"/>
      <c r="K698" s="64"/>
      <c r="L698" s="64"/>
      <c r="M698" s="64"/>
      <c r="N698" s="64"/>
      <c r="O698" s="64"/>
      <c r="P698" s="64"/>
      <c r="Q698" s="64"/>
      <c r="R698" s="64"/>
      <c r="S698" s="64"/>
      <c r="T698" s="64"/>
      <c r="U698" s="64"/>
      <c r="V698" s="64"/>
      <c r="W698" s="64"/>
      <c r="X698" s="64"/>
      <c r="Y698" s="64"/>
      <c r="Z698" s="64"/>
    </row>
    <row r="699" spans="1:26" ht="12.75" customHeight="1">
      <c r="A699" s="181"/>
      <c r="B699" s="181"/>
      <c r="C699" s="182"/>
      <c r="D699" s="183"/>
      <c r="E699" s="182"/>
      <c r="F699" s="182"/>
      <c r="G699" s="64"/>
      <c r="H699" s="64"/>
      <c r="I699" s="64"/>
      <c r="J699" s="64"/>
      <c r="K699" s="64"/>
      <c r="L699" s="64"/>
      <c r="M699" s="64"/>
      <c r="N699" s="64"/>
      <c r="O699" s="64"/>
      <c r="P699" s="64"/>
      <c r="Q699" s="64"/>
      <c r="R699" s="64"/>
      <c r="S699" s="64"/>
      <c r="T699" s="64"/>
      <c r="U699" s="64"/>
      <c r="V699" s="64"/>
      <c r="W699" s="64"/>
      <c r="X699" s="64"/>
      <c r="Y699" s="64"/>
      <c r="Z699" s="64"/>
    </row>
    <row r="700" spans="1:26" ht="12.75" customHeight="1">
      <c r="A700" s="181"/>
      <c r="B700" s="181"/>
      <c r="C700" s="182"/>
      <c r="D700" s="183"/>
      <c r="E700" s="182"/>
      <c r="F700" s="182"/>
      <c r="G700" s="64"/>
      <c r="H700" s="64"/>
      <c r="I700" s="64"/>
      <c r="J700" s="64"/>
      <c r="K700" s="64"/>
      <c r="L700" s="64"/>
      <c r="M700" s="64"/>
      <c r="N700" s="64"/>
      <c r="O700" s="64"/>
      <c r="P700" s="64"/>
      <c r="Q700" s="64"/>
      <c r="R700" s="64"/>
      <c r="S700" s="64"/>
      <c r="T700" s="64"/>
      <c r="U700" s="64"/>
      <c r="V700" s="64"/>
      <c r="W700" s="64"/>
      <c r="X700" s="64"/>
      <c r="Y700" s="64"/>
      <c r="Z700" s="64"/>
    </row>
    <row r="701" spans="1:26" ht="12.75" customHeight="1">
      <c r="A701" s="181"/>
      <c r="B701" s="181"/>
      <c r="C701" s="182"/>
      <c r="D701" s="183"/>
      <c r="E701" s="182"/>
      <c r="F701" s="182"/>
      <c r="G701" s="64"/>
      <c r="H701" s="64"/>
      <c r="I701" s="64"/>
      <c r="J701" s="64"/>
      <c r="K701" s="64"/>
      <c r="L701" s="64"/>
      <c r="M701" s="64"/>
      <c r="N701" s="64"/>
      <c r="O701" s="64"/>
      <c r="P701" s="64"/>
      <c r="Q701" s="64"/>
      <c r="R701" s="64"/>
      <c r="S701" s="64"/>
      <c r="T701" s="64"/>
      <c r="U701" s="64"/>
      <c r="V701" s="64"/>
      <c r="W701" s="64"/>
      <c r="X701" s="64"/>
      <c r="Y701" s="64"/>
      <c r="Z701" s="64"/>
    </row>
    <row r="702" spans="1:26" ht="12.75" customHeight="1">
      <c r="A702" s="181"/>
      <c r="B702" s="181"/>
      <c r="C702" s="182"/>
      <c r="D702" s="183"/>
      <c r="E702" s="182"/>
      <c r="F702" s="182"/>
      <c r="G702" s="64"/>
      <c r="H702" s="64"/>
      <c r="I702" s="64"/>
      <c r="J702" s="64"/>
      <c r="K702" s="64"/>
      <c r="L702" s="64"/>
      <c r="M702" s="64"/>
      <c r="N702" s="64"/>
      <c r="O702" s="64"/>
      <c r="P702" s="64"/>
      <c r="Q702" s="64"/>
      <c r="R702" s="64"/>
      <c r="S702" s="64"/>
      <c r="T702" s="64"/>
      <c r="U702" s="64"/>
      <c r="V702" s="64"/>
      <c r="W702" s="64"/>
      <c r="X702" s="64"/>
      <c r="Y702" s="64"/>
      <c r="Z702" s="64"/>
    </row>
    <row r="703" spans="1:26" ht="12.75" customHeight="1">
      <c r="A703" s="181"/>
      <c r="B703" s="181"/>
      <c r="C703" s="182"/>
      <c r="D703" s="183"/>
      <c r="E703" s="182"/>
      <c r="F703" s="182"/>
      <c r="G703" s="64"/>
      <c r="H703" s="64"/>
      <c r="I703" s="64"/>
      <c r="J703" s="64"/>
      <c r="K703" s="64"/>
      <c r="L703" s="64"/>
      <c r="M703" s="64"/>
      <c r="N703" s="64"/>
      <c r="O703" s="64"/>
      <c r="P703" s="64"/>
      <c r="Q703" s="64"/>
      <c r="R703" s="64"/>
      <c r="S703" s="64"/>
      <c r="T703" s="64"/>
      <c r="U703" s="64"/>
      <c r="V703" s="64"/>
      <c r="W703" s="64"/>
      <c r="X703" s="64"/>
      <c r="Y703" s="64"/>
      <c r="Z703" s="64"/>
    </row>
    <row r="704" spans="1:26" ht="12.75" customHeight="1">
      <c r="A704" s="181"/>
      <c r="B704" s="181"/>
      <c r="C704" s="182"/>
      <c r="D704" s="183"/>
      <c r="E704" s="182"/>
      <c r="F704" s="182"/>
      <c r="G704" s="64"/>
      <c r="H704" s="64"/>
      <c r="I704" s="64"/>
      <c r="J704" s="64"/>
      <c r="K704" s="64"/>
      <c r="L704" s="64"/>
      <c r="M704" s="64"/>
      <c r="N704" s="64"/>
      <c r="O704" s="64"/>
      <c r="P704" s="64"/>
      <c r="Q704" s="64"/>
      <c r="R704" s="64"/>
      <c r="S704" s="64"/>
      <c r="T704" s="64"/>
      <c r="U704" s="64"/>
      <c r="V704" s="64"/>
      <c r="W704" s="64"/>
      <c r="X704" s="64"/>
      <c r="Y704" s="64"/>
      <c r="Z704" s="64"/>
    </row>
    <row r="705" spans="1:26" ht="12.75" customHeight="1">
      <c r="A705" s="181"/>
      <c r="B705" s="181"/>
      <c r="C705" s="182"/>
      <c r="D705" s="183"/>
      <c r="E705" s="182"/>
      <c r="F705" s="182"/>
      <c r="G705" s="64"/>
      <c r="H705" s="64"/>
      <c r="I705" s="64"/>
      <c r="J705" s="64"/>
      <c r="K705" s="64"/>
      <c r="L705" s="64"/>
      <c r="M705" s="64"/>
      <c r="N705" s="64"/>
      <c r="O705" s="64"/>
      <c r="P705" s="64"/>
      <c r="Q705" s="64"/>
      <c r="R705" s="64"/>
      <c r="S705" s="64"/>
      <c r="T705" s="64"/>
      <c r="U705" s="64"/>
      <c r="V705" s="64"/>
      <c r="W705" s="64"/>
      <c r="X705" s="64"/>
      <c r="Y705" s="64"/>
      <c r="Z705" s="64"/>
    </row>
    <row r="706" spans="1:26" ht="12.75" customHeight="1">
      <c r="A706" s="181"/>
      <c r="B706" s="181"/>
      <c r="C706" s="182"/>
      <c r="D706" s="183"/>
      <c r="E706" s="182"/>
      <c r="F706" s="182"/>
      <c r="G706" s="64"/>
      <c r="H706" s="64"/>
      <c r="I706" s="64"/>
      <c r="J706" s="64"/>
      <c r="K706" s="64"/>
      <c r="L706" s="64"/>
      <c r="M706" s="64"/>
      <c r="N706" s="64"/>
      <c r="O706" s="64"/>
      <c r="P706" s="64"/>
      <c r="Q706" s="64"/>
      <c r="R706" s="64"/>
      <c r="S706" s="64"/>
      <c r="T706" s="64"/>
      <c r="U706" s="64"/>
      <c r="V706" s="64"/>
      <c r="W706" s="64"/>
      <c r="X706" s="64"/>
      <c r="Y706" s="64"/>
      <c r="Z706" s="64"/>
    </row>
    <row r="707" spans="1:26" ht="12.75" customHeight="1">
      <c r="A707" s="181"/>
      <c r="B707" s="181"/>
      <c r="C707" s="182"/>
      <c r="D707" s="183"/>
      <c r="E707" s="182"/>
      <c r="F707" s="182"/>
      <c r="G707" s="64"/>
      <c r="H707" s="64"/>
      <c r="I707" s="64"/>
      <c r="J707" s="64"/>
      <c r="K707" s="64"/>
      <c r="L707" s="64"/>
      <c r="M707" s="64"/>
      <c r="N707" s="64"/>
      <c r="O707" s="64"/>
      <c r="P707" s="64"/>
      <c r="Q707" s="64"/>
      <c r="R707" s="64"/>
      <c r="S707" s="64"/>
      <c r="T707" s="64"/>
      <c r="U707" s="64"/>
      <c r="V707" s="64"/>
      <c r="W707" s="64"/>
      <c r="X707" s="64"/>
      <c r="Y707" s="64"/>
      <c r="Z707" s="64"/>
    </row>
    <row r="708" spans="1:26" ht="12.75" customHeight="1">
      <c r="A708" s="181"/>
      <c r="B708" s="181"/>
      <c r="C708" s="182"/>
      <c r="D708" s="183"/>
      <c r="E708" s="182"/>
      <c r="F708" s="182"/>
      <c r="G708" s="64"/>
      <c r="H708" s="64"/>
      <c r="I708" s="64"/>
      <c r="J708" s="64"/>
      <c r="K708" s="64"/>
      <c r="L708" s="64"/>
      <c r="M708" s="64"/>
      <c r="N708" s="64"/>
      <c r="O708" s="64"/>
      <c r="P708" s="64"/>
      <c r="Q708" s="64"/>
      <c r="R708" s="64"/>
      <c r="S708" s="64"/>
      <c r="T708" s="64"/>
      <c r="U708" s="64"/>
      <c r="V708" s="64"/>
      <c r="W708" s="64"/>
      <c r="X708" s="64"/>
      <c r="Y708" s="64"/>
      <c r="Z708" s="64"/>
    </row>
    <row r="709" spans="1:26" ht="12.75" customHeight="1">
      <c r="A709" s="181"/>
      <c r="B709" s="181"/>
      <c r="C709" s="182"/>
      <c r="D709" s="183"/>
      <c r="E709" s="182"/>
      <c r="F709" s="182"/>
      <c r="G709" s="64"/>
      <c r="H709" s="64"/>
      <c r="I709" s="64"/>
      <c r="J709" s="64"/>
      <c r="K709" s="64"/>
      <c r="L709" s="64"/>
      <c r="M709" s="64"/>
      <c r="N709" s="64"/>
      <c r="O709" s="64"/>
      <c r="P709" s="64"/>
      <c r="Q709" s="64"/>
      <c r="R709" s="64"/>
      <c r="S709" s="64"/>
      <c r="T709" s="64"/>
      <c r="U709" s="64"/>
      <c r="V709" s="64"/>
      <c r="W709" s="64"/>
      <c r="X709" s="64"/>
      <c r="Y709" s="64"/>
      <c r="Z709" s="64"/>
    </row>
    <row r="710" spans="1:26" ht="12.75" customHeight="1">
      <c r="A710" s="181"/>
      <c r="B710" s="181"/>
      <c r="C710" s="182"/>
      <c r="D710" s="183"/>
      <c r="E710" s="182"/>
      <c r="F710" s="182"/>
      <c r="G710" s="64"/>
      <c r="H710" s="64"/>
      <c r="I710" s="64"/>
      <c r="J710" s="64"/>
      <c r="K710" s="64"/>
      <c r="L710" s="64"/>
      <c r="M710" s="64"/>
      <c r="N710" s="64"/>
      <c r="O710" s="64"/>
      <c r="P710" s="64"/>
      <c r="Q710" s="64"/>
      <c r="R710" s="64"/>
      <c r="S710" s="64"/>
      <c r="T710" s="64"/>
      <c r="U710" s="64"/>
      <c r="V710" s="64"/>
      <c r="W710" s="64"/>
      <c r="X710" s="64"/>
      <c r="Y710" s="64"/>
      <c r="Z710" s="64"/>
    </row>
    <row r="711" spans="1:26" ht="12.75" customHeight="1">
      <c r="A711" s="181"/>
      <c r="B711" s="181"/>
      <c r="C711" s="182"/>
      <c r="D711" s="183"/>
      <c r="E711" s="182"/>
      <c r="F711" s="182"/>
      <c r="G711" s="64"/>
      <c r="H711" s="64"/>
      <c r="I711" s="64"/>
      <c r="J711" s="64"/>
      <c r="K711" s="64"/>
      <c r="L711" s="64"/>
      <c r="M711" s="64"/>
      <c r="N711" s="64"/>
      <c r="O711" s="64"/>
      <c r="P711" s="64"/>
      <c r="Q711" s="64"/>
      <c r="R711" s="64"/>
      <c r="S711" s="64"/>
      <c r="T711" s="64"/>
      <c r="U711" s="64"/>
      <c r="V711" s="64"/>
      <c r="W711" s="64"/>
      <c r="X711" s="64"/>
      <c r="Y711" s="64"/>
      <c r="Z711" s="64"/>
    </row>
    <row r="712" spans="1:26" ht="12.75" customHeight="1">
      <c r="A712" s="181"/>
      <c r="B712" s="181"/>
      <c r="C712" s="182"/>
      <c r="D712" s="183"/>
      <c r="E712" s="182"/>
      <c r="F712" s="182"/>
      <c r="G712" s="64"/>
      <c r="H712" s="64"/>
      <c r="I712" s="64"/>
      <c r="J712" s="64"/>
      <c r="K712" s="64"/>
      <c r="L712" s="64"/>
      <c r="M712" s="64"/>
      <c r="N712" s="64"/>
      <c r="O712" s="64"/>
      <c r="P712" s="64"/>
      <c r="Q712" s="64"/>
      <c r="R712" s="64"/>
      <c r="S712" s="64"/>
      <c r="T712" s="64"/>
      <c r="U712" s="64"/>
      <c r="V712" s="64"/>
      <c r="W712" s="64"/>
      <c r="X712" s="64"/>
      <c r="Y712" s="64"/>
      <c r="Z712" s="64"/>
    </row>
    <row r="713" spans="1:26" ht="12.75" customHeight="1">
      <c r="A713" s="181"/>
      <c r="B713" s="181"/>
      <c r="C713" s="182"/>
      <c r="D713" s="183"/>
      <c r="E713" s="182"/>
      <c r="F713" s="182"/>
      <c r="G713" s="64"/>
      <c r="H713" s="64"/>
      <c r="I713" s="64"/>
      <c r="J713" s="64"/>
      <c r="K713" s="64"/>
      <c r="L713" s="64"/>
      <c r="M713" s="64"/>
      <c r="N713" s="64"/>
      <c r="O713" s="64"/>
      <c r="P713" s="64"/>
      <c r="Q713" s="64"/>
      <c r="R713" s="64"/>
      <c r="S713" s="64"/>
      <c r="T713" s="64"/>
      <c r="U713" s="64"/>
      <c r="V713" s="64"/>
      <c r="W713" s="64"/>
      <c r="X713" s="64"/>
      <c r="Y713" s="64"/>
      <c r="Z713" s="64"/>
    </row>
    <row r="714" spans="1:26" ht="12.75" customHeight="1">
      <c r="A714" s="181"/>
      <c r="B714" s="181"/>
      <c r="C714" s="182"/>
      <c r="D714" s="183"/>
      <c r="E714" s="182"/>
      <c r="F714" s="182"/>
      <c r="G714" s="64"/>
      <c r="H714" s="64"/>
      <c r="I714" s="64"/>
      <c r="J714" s="64"/>
      <c r="K714" s="64"/>
      <c r="L714" s="64"/>
      <c r="M714" s="64"/>
      <c r="N714" s="64"/>
      <c r="O714" s="64"/>
      <c r="P714" s="64"/>
      <c r="Q714" s="64"/>
      <c r="R714" s="64"/>
      <c r="S714" s="64"/>
      <c r="T714" s="64"/>
      <c r="U714" s="64"/>
      <c r="V714" s="64"/>
      <c r="W714" s="64"/>
      <c r="X714" s="64"/>
      <c r="Y714" s="64"/>
      <c r="Z714" s="64"/>
    </row>
    <row r="715" spans="1:26" ht="12.75" customHeight="1">
      <c r="A715" s="181"/>
      <c r="B715" s="181"/>
      <c r="C715" s="182"/>
      <c r="D715" s="183"/>
      <c r="E715" s="182"/>
      <c r="F715" s="182"/>
      <c r="G715" s="64"/>
      <c r="H715" s="64"/>
      <c r="I715" s="64"/>
      <c r="J715" s="64"/>
      <c r="K715" s="64"/>
      <c r="L715" s="64"/>
      <c r="M715" s="64"/>
      <c r="N715" s="64"/>
      <c r="O715" s="64"/>
      <c r="P715" s="64"/>
      <c r="Q715" s="64"/>
      <c r="R715" s="64"/>
      <c r="S715" s="64"/>
      <c r="T715" s="64"/>
      <c r="U715" s="64"/>
      <c r="V715" s="64"/>
      <c r="W715" s="64"/>
      <c r="X715" s="64"/>
      <c r="Y715" s="64"/>
      <c r="Z715" s="64"/>
    </row>
    <row r="716" spans="1:26" ht="12.75" customHeight="1">
      <c r="A716" s="181"/>
      <c r="B716" s="181"/>
      <c r="C716" s="182"/>
      <c r="D716" s="183"/>
      <c r="E716" s="182"/>
      <c r="F716" s="182"/>
      <c r="G716" s="64"/>
      <c r="H716" s="64"/>
      <c r="I716" s="64"/>
      <c r="J716" s="64"/>
      <c r="K716" s="64"/>
      <c r="L716" s="64"/>
      <c r="M716" s="64"/>
      <c r="N716" s="64"/>
      <c r="O716" s="64"/>
      <c r="P716" s="64"/>
      <c r="Q716" s="64"/>
      <c r="R716" s="64"/>
      <c r="S716" s="64"/>
      <c r="T716" s="64"/>
      <c r="U716" s="64"/>
      <c r="V716" s="64"/>
      <c r="W716" s="64"/>
      <c r="X716" s="64"/>
      <c r="Y716" s="64"/>
      <c r="Z716" s="64"/>
    </row>
    <row r="717" spans="1:26" ht="12.75" customHeight="1">
      <c r="A717" s="181"/>
      <c r="B717" s="181"/>
      <c r="C717" s="182"/>
      <c r="D717" s="183"/>
      <c r="E717" s="182"/>
      <c r="F717" s="182"/>
      <c r="G717" s="64"/>
      <c r="H717" s="64"/>
      <c r="I717" s="64"/>
      <c r="J717" s="64"/>
      <c r="K717" s="64"/>
      <c r="L717" s="64"/>
      <c r="M717" s="64"/>
      <c r="N717" s="64"/>
      <c r="O717" s="64"/>
      <c r="P717" s="64"/>
      <c r="Q717" s="64"/>
      <c r="R717" s="64"/>
      <c r="S717" s="64"/>
      <c r="T717" s="64"/>
      <c r="U717" s="64"/>
      <c r="V717" s="64"/>
      <c r="W717" s="64"/>
      <c r="X717" s="64"/>
      <c r="Y717" s="64"/>
      <c r="Z717" s="64"/>
    </row>
    <row r="718" spans="1:26" ht="12.75" customHeight="1">
      <c r="A718" s="181"/>
      <c r="B718" s="181"/>
      <c r="C718" s="182"/>
      <c r="D718" s="183"/>
      <c r="E718" s="182"/>
      <c r="F718" s="182"/>
      <c r="G718" s="64"/>
      <c r="H718" s="64"/>
      <c r="I718" s="64"/>
      <c r="J718" s="64"/>
      <c r="K718" s="64"/>
      <c r="L718" s="64"/>
      <c r="M718" s="64"/>
      <c r="N718" s="64"/>
      <c r="O718" s="64"/>
      <c r="P718" s="64"/>
      <c r="Q718" s="64"/>
      <c r="R718" s="64"/>
      <c r="S718" s="64"/>
      <c r="T718" s="64"/>
      <c r="U718" s="64"/>
      <c r="V718" s="64"/>
      <c r="W718" s="64"/>
      <c r="X718" s="64"/>
      <c r="Y718" s="64"/>
      <c r="Z718" s="64"/>
    </row>
    <row r="719" spans="1:26" ht="12.75" customHeight="1">
      <c r="A719" s="181"/>
      <c r="B719" s="181"/>
      <c r="C719" s="182"/>
      <c r="D719" s="183"/>
      <c r="E719" s="182"/>
      <c r="F719" s="182"/>
      <c r="G719" s="64"/>
      <c r="H719" s="64"/>
      <c r="I719" s="64"/>
      <c r="J719" s="64"/>
      <c r="K719" s="64"/>
      <c r="L719" s="64"/>
      <c r="M719" s="64"/>
      <c r="N719" s="64"/>
      <c r="O719" s="64"/>
      <c r="P719" s="64"/>
      <c r="Q719" s="64"/>
      <c r="R719" s="64"/>
      <c r="S719" s="64"/>
      <c r="T719" s="64"/>
      <c r="U719" s="64"/>
      <c r="V719" s="64"/>
      <c r="W719" s="64"/>
      <c r="X719" s="64"/>
      <c r="Y719" s="64"/>
      <c r="Z719" s="64"/>
    </row>
    <row r="720" spans="1:26" ht="12.75" customHeight="1">
      <c r="A720" s="181"/>
      <c r="B720" s="181"/>
      <c r="C720" s="182"/>
      <c r="D720" s="183"/>
      <c r="E720" s="182"/>
      <c r="F720" s="182"/>
      <c r="G720" s="64"/>
      <c r="H720" s="64"/>
      <c r="I720" s="64"/>
      <c r="J720" s="64"/>
      <c r="K720" s="64"/>
      <c r="L720" s="64"/>
      <c r="M720" s="64"/>
      <c r="N720" s="64"/>
      <c r="O720" s="64"/>
      <c r="P720" s="64"/>
      <c r="Q720" s="64"/>
      <c r="R720" s="64"/>
      <c r="S720" s="64"/>
      <c r="T720" s="64"/>
      <c r="U720" s="64"/>
      <c r="V720" s="64"/>
      <c r="W720" s="64"/>
      <c r="X720" s="64"/>
      <c r="Y720" s="64"/>
      <c r="Z720" s="64"/>
    </row>
    <row r="721" spans="1:26" ht="12.75" customHeight="1">
      <c r="A721" s="181"/>
      <c r="B721" s="181"/>
      <c r="C721" s="182"/>
      <c r="D721" s="183"/>
      <c r="E721" s="182"/>
      <c r="F721" s="182"/>
      <c r="G721" s="64"/>
      <c r="H721" s="64"/>
      <c r="I721" s="64"/>
      <c r="J721" s="64"/>
      <c r="K721" s="64"/>
      <c r="L721" s="64"/>
      <c r="M721" s="64"/>
      <c r="N721" s="64"/>
      <c r="O721" s="64"/>
      <c r="P721" s="64"/>
      <c r="Q721" s="64"/>
      <c r="R721" s="64"/>
      <c r="S721" s="64"/>
      <c r="T721" s="64"/>
      <c r="U721" s="64"/>
      <c r="V721" s="64"/>
      <c r="W721" s="64"/>
      <c r="X721" s="64"/>
      <c r="Y721" s="64"/>
      <c r="Z721" s="64"/>
    </row>
    <row r="722" spans="1:26" ht="12.75" customHeight="1">
      <c r="A722" s="181"/>
      <c r="B722" s="181"/>
      <c r="C722" s="182"/>
      <c r="D722" s="183"/>
      <c r="E722" s="182"/>
      <c r="F722" s="182"/>
      <c r="G722" s="64"/>
      <c r="H722" s="64"/>
      <c r="I722" s="64"/>
      <c r="J722" s="64"/>
      <c r="K722" s="64"/>
      <c r="L722" s="64"/>
      <c r="M722" s="64"/>
      <c r="N722" s="64"/>
      <c r="O722" s="64"/>
      <c r="P722" s="64"/>
      <c r="Q722" s="64"/>
      <c r="R722" s="64"/>
      <c r="S722" s="64"/>
      <c r="T722" s="64"/>
      <c r="U722" s="64"/>
      <c r="V722" s="64"/>
      <c r="W722" s="64"/>
      <c r="X722" s="64"/>
      <c r="Y722" s="64"/>
      <c r="Z722" s="64"/>
    </row>
    <row r="723" spans="1:26" ht="12.75" customHeight="1">
      <c r="A723" s="181"/>
      <c r="B723" s="181"/>
      <c r="C723" s="182"/>
      <c r="D723" s="183"/>
      <c r="E723" s="182"/>
      <c r="F723" s="182"/>
      <c r="G723" s="64"/>
      <c r="H723" s="64"/>
      <c r="I723" s="64"/>
      <c r="J723" s="64"/>
      <c r="K723" s="64"/>
      <c r="L723" s="64"/>
      <c r="M723" s="64"/>
      <c r="N723" s="64"/>
      <c r="O723" s="64"/>
      <c r="P723" s="64"/>
      <c r="Q723" s="64"/>
      <c r="R723" s="64"/>
      <c r="S723" s="64"/>
      <c r="T723" s="64"/>
      <c r="U723" s="64"/>
      <c r="V723" s="64"/>
      <c r="W723" s="64"/>
      <c r="X723" s="64"/>
      <c r="Y723" s="64"/>
      <c r="Z723" s="64"/>
    </row>
    <row r="724" spans="1:26" ht="12.75" customHeight="1">
      <c r="A724" s="181"/>
      <c r="B724" s="181"/>
      <c r="C724" s="182"/>
      <c r="D724" s="183"/>
      <c r="E724" s="182"/>
      <c r="F724" s="182"/>
      <c r="G724" s="64"/>
      <c r="H724" s="64"/>
      <c r="I724" s="64"/>
      <c r="J724" s="64"/>
      <c r="K724" s="64"/>
      <c r="L724" s="64"/>
      <c r="M724" s="64"/>
      <c r="N724" s="64"/>
      <c r="O724" s="64"/>
      <c r="P724" s="64"/>
      <c r="Q724" s="64"/>
      <c r="R724" s="64"/>
      <c r="S724" s="64"/>
      <c r="T724" s="64"/>
      <c r="U724" s="64"/>
      <c r="V724" s="64"/>
      <c r="W724" s="64"/>
      <c r="X724" s="64"/>
      <c r="Y724" s="64"/>
      <c r="Z724" s="64"/>
    </row>
    <row r="725" spans="1:26" ht="12.75" customHeight="1">
      <c r="A725" s="181"/>
      <c r="B725" s="181"/>
      <c r="C725" s="182"/>
      <c r="D725" s="183"/>
      <c r="E725" s="182"/>
      <c r="F725" s="182"/>
      <c r="G725" s="64"/>
      <c r="H725" s="64"/>
      <c r="I725" s="64"/>
      <c r="J725" s="64"/>
      <c r="K725" s="64"/>
      <c r="L725" s="64"/>
      <c r="M725" s="64"/>
      <c r="N725" s="64"/>
      <c r="O725" s="64"/>
      <c r="P725" s="64"/>
      <c r="Q725" s="64"/>
      <c r="R725" s="64"/>
      <c r="S725" s="64"/>
      <c r="T725" s="64"/>
      <c r="U725" s="64"/>
      <c r="V725" s="64"/>
      <c r="W725" s="64"/>
      <c r="X725" s="64"/>
      <c r="Y725" s="64"/>
      <c r="Z725" s="64"/>
    </row>
    <row r="726" spans="1:26" ht="12.75" customHeight="1">
      <c r="A726" s="181"/>
      <c r="B726" s="181"/>
      <c r="C726" s="182"/>
      <c r="D726" s="183"/>
      <c r="E726" s="182"/>
      <c r="F726" s="182"/>
      <c r="G726" s="64"/>
      <c r="H726" s="64"/>
      <c r="I726" s="64"/>
      <c r="J726" s="64"/>
      <c r="K726" s="64"/>
      <c r="L726" s="64"/>
      <c r="M726" s="64"/>
      <c r="N726" s="64"/>
      <c r="O726" s="64"/>
      <c r="P726" s="64"/>
      <c r="Q726" s="64"/>
      <c r="R726" s="64"/>
      <c r="S726" s="64"/>
      <c r="T726" s="64"/>
      <c r="U726" s="64"/>
      <c r="V726" s="64"/>
      <c r="W726" s="64"/>
      <c r="X726" s="64"/>
      <c r="Y726" s="64"/>
      <c r="Z726" s="64"/>
    </row>
    <row r="727" spans="1:26" ht="12.75" customHeight="1">
      <c r="A727" s="181"/>
      <c r="B727" s="181"/>
      <c r="C727" s="182"/>
      <c r="D727" s="183"/>
      <c r="E727" s="182"/>
      <c r="F727" s="182"/>
      <c r="G727" s="64"/>
      <c r="H727" s="64"/>
      <c r="I727" s="64"/>
      <c r="J727" s="64"/>
      <c r="K727" s="64"/>
      <c r="L727" s="64"/>
      <c r="M727" s="64"/>
      <c r="N727" s="64"/>
      <c r="O727" s="64"/>
      <c r="P727" s="64"/>
      <c r="Q727" s="64"/>
      <c r="R727" s="64"/>
      <c r="S727" s="64"/>
      <c r="T727" s="64"/>
      <c r="U727" s="64"/>
      <c r="V727" s="64"/>
      <c r="W727" s="64"/>
      <c r="X727" s="64"/>
      <c r="Y727" s="64"/>
      <c r="Z727" s="64"/>
    </row>
    <row r="728" spans="1:26" ht="12.75" customHeight="1">
      <c r="A728" s="181"/>
      <c r="B728" s="181"/>
      <c r="C728" s="182"/>
      <c r="D728" s="183"/>
      <c r="E728" s="182"/>
      <c r="F728" s="182"/>
      <c r="G728" s="64"/>
      <c r="H728" s="64"/>
      <c r="I728" s="64"/>
      <c r="J728" s="64"/>
      <c r="K728" s="64"/>
      <c r="L728" s="64"/>
      <c r="M728" s="64"/>
      <c r="N728" s="64"/>
      <c r="O728" s="64"/>
      <c r="P728" s="64"/>
      <c r="Q728" s="64"/>
      <c r="R728" s="64"/>
      <c r="S728" s="64"/>
      <c r="T728" s="64"/>
      <c r="U728" s="64"/>
      <c r="V728" s="64"/>
      <c r="W728" s="64"/>
      <c r="X728" s="64"/>
      <c r="Y728" s="64"/>
      <c r="Z728" s="64"/>
    </row>
    <row r="729" spans="1:26" ht="12.75" customHeight="1">
      <c r="A729" s="181"/>
      <c r="B729" s="181"/>
      <c r="C729" s="182"/>
      <c r="D729" s="183"/>
      <c r="E729" s="182"/>
      <c r="F729" s="182"/>
      <c r="G729" s="64"/>
      <c r="H729" s="64"/>
      <c r="I729" s="64"/>
      <c r="J729" s="64"/>
      <c r="K729" s="64"/>
      <c r="L729" s="64"/>
      <c r="M729" s="64"/>
      <c r="N729" s="64"/>
      <c r="O729" s="64"/>
      <c r="P729" s="64"/>
      <c r="Q729" s="64"/>
      <c r="R729" s="64"/>
      <c r="S729" s="64"/>
      <c r="T729" s="64"/>
      <c r="U729" s="64"/>
      <c r="V729" s="64"/>
      <c r="W729" s="64"/>
      <c r="X729" s="64"/>
      <c r="Y729" s="64"/>
      <c r="Z729" s="64"/>
    </row>
    <row r="730" spans="1:26" ht="12.75" customHeight="1">
      <c r="A730" s="181"/>
      <c r="B730" s="181"/>
      <c r="C730" s="182"/>
      <c r="D730" s="183"/>
      <c r="E730" s="182"/>
      <c r="F730" s="182"/>
      <c r="G730" s="64"/>
      <c r="H730" s="64"/>
      <c r="I730" s="64"/>
      <c r="J730" s="64"/>
      <c r="K730" s="64"/>
      <c r="L730" s="64"/>
      <c r="M730" s="64"/>
      <c r="N730" s="64"/>
      <c r="O730" s="64"/>
      <c r="P730" s="64"/>
      <c r="Q730" s="64"/>
      <c r="R730" s="64"/>
      <c r="S730" s="64"/>
      <c r="T730" s="64"/>
      <c r="U730" s="64"/>
      <c r="V730" s="64"/>
      <c r="W730" s="64"/>
      <c r="X730" s="64"/>
      <c r="Y730" s="64"/>
      <c r="Z730" s="64"/>
    </row>
    <row r="731" spans="1:26" ht="12.75" customHeight="1">
      <c r="A731" s="181"/>
      <c r="B731" s="181"/>
      <c r="C731" s="182"/>
      <c r="D731" s="183"/>
      <c r="E731" s="182"/>
      <c r="F731" s="182"/>
      <c r="G731" s="64"/>
      <c r="H731" s="64"/>
      <c r="I731" s="64"/>
      <c r="J731" s="64"/>
      <c r="K731" s="64"/>
      <c r="L731" s="64"/>
      <c r="M731" s="64"/>
      <c r="N731" s="64"/>
      <c r="O731" s="64"/>
      <c r="P731" s="64"/>
      <c r="Q731" s="64"/>
      <c r="R731" s="64"/>
      <c r="S731" s="64"/>
      <c r="T731" s="64"/>
      <c r="U731" s="64"/>
      <c r="V731" s="64"/>
      <c r="W731" s="64"/>
      <c r="X731" s="64"/>
      <c r="Y731" s="64"/>
      <c r="Z731" s="64"/>
    </row>
    <row r="732" spans="1:26" ht="12.75" customHeight="1">
      <c r="A732" s="181"/>
      <c r="B732" s="181"/>
      <c r="C732" s="182"/>
      <c r="D732" s="183"/>
      <c r="E732" s="182"/>
      <c r="F732" s="182"/>
      <c r="G732" s="64"/>
      <c r="H732" s="64"/>
      <c r="I732" s="64"/>
      <c r="J732" s="64"/>
      <c r="K732" s="64"/>
      <c r="L732" s="64"/>
      <c r="M732" s="64"/>
      <c r="N732" s="64"/>
      <c r="O732" s="64"/>
      <c r="P732" s="64"/>
      <c r="Q732" s="64"/>
      <c r="R732" s="64"/>
      <c r="S732" s="64"/>
      <c r="T732" s="64"/>
      <c r="U732" s="64"/>
      <c r="V732" s="64"/>
      <c r="W732" s="64"/>
      <c r="X732" s="64"/>
      <c r="Y732" s="64"/>
      <c r="Z732" s="64"/>
    </row>
    <row r="733" spans="1:26" ht="12.75" customHeight="1">
      <c r="A733" s="181"/>
      <c r="B733" s="181"/>
      <c r="C733" s="182"/>
      <c r="D733" s="183"/>
      <c r="E733" s="182"/>
      <c r="F733" s="182"/>
      <c r="G733" s="64"/>
      <c r="H733" s="64"/>
      <c r="I733" s="64"/>
      <c r="J733" s="64"/>
      <c r="K733" s="64"/>
      <c r="L733" s="64"/>
      <c r="M733" s="64"/>
      <c r="N733" s="64"/>
      <c r="O733" s="64"/>
      <c r="P733" s="64"/>
      <c r="Q733" s="64"/>
      <c r="R733" s="64"/>
      <c r="S733" s="64"/>
      <c r="T733" s="64"/>
      <c r="U733" s="64"/>
      <c r="V733" s="64"/>
      <c r="W733" s="64"/>
      <c r="X733" s="64"/>
      <c r="Y733" s="64"/>
      <c r="Z733" s="64"/>
    </row>
    <row r="734" spans="1:26" ht="12.75" customHeight="1">
      <c r="A734" s="181"/>
      <c r="B734" s="181"/>
      <c r="C734" s="182"/>
      <c r="D734" s="183"/>
      <c r="E734" s="182"/>
      <c r="F734" s="182"/>
      <c r="G734" s="64"/>
      <c r="H734" s="64"/>
      <c r="I734" s="64"/>
      <c r="J734" s="64"/>
      <c r="K734" s="64"/>
      <c r="L734" s="64"/>
      <c r="M734" s="64"/>
      <c r="N734" s="64"/>
      <c r="O734" s="64"/>
      <c r="P734" s="64"/>
      <c r="Q734" s="64"/>
      <c r="R734" s="64"/>
      <c r="S734" s="64"/>
      <c r="T734" s="64"/>
      <c r="U734" s="64"/>
      <c r="V734" s="64"/>
      <c r="W734" s="64"/>
      <c r="X734" s="64"/>
      <c r="Y734" s="64"/>
      <c r="Z734" s="64"/>
    </row>
    <row r="735" spans="1:26" ht="12.75" customHeight="1">
      <c r="A735" s="181"/>
      <c r="B735" s="181"/>
      <c r="C735" s="182"/>
      <c r="D735" s="183"/>
      <c r="E735" s="182"/>
      <c r="F735" s="182"/>
      <c r="G735" s="64"/>
      <c r="H735" s="64"/>
      <c r="I735" s="64"/>
      <c r="J735" s="64"/>
      <c r="K735" s="64"/>
      <c r="L735" s="64"/>
      <c r="M735" s="64"/>
      <c r="N735" s="64"/>
      <c r="O735" s="64"/>
      <c r="P735" s="64"/>
      <c r="Q735" s="64"/>
      <c r="R735" s="64"/>
      <c r="S735" s="64"/>
      <c r="T735" s="64"/>
      <c r="U735" s="64"/>
      <c r="V735" s="64"/>
      <c r="W735" s="64"/>
      <c r="X735" s="64"/>
      <c r="Y735" s="64"/>
      <c r="Z735" s="64"/>
    </row>
    <row r="736" spans="1:26" ht="12.75" customHeight="1">
      <c r="A736" s="181"/>
      <c r="B736" s="181"/>
      <c r="C736" s="182"/>
      <c r="D736" s="183"/>
      <c r="E736" s="182"/>
      <c r="F736" s="182"/>
      <c r="G736" s="64"/>
      <c r="H736" s="64"/>
      <c r="I736" s="64"/>
      <c r="J736" s="64"/>
      <c r="K736" s="64"/>
      <c r="L736" s="64"/>
      <c r="M736" s="64"/>
      <c r="N736" s="64"/>
      <c r="O736" s="64"/>
      <c r="P736" s="64"/>
      <c r="Q736" s="64"/>
      <c r="R736" s="64"/>
      <c r="S736" s="64"/>
      <c r="T736" s="64"/>
      <c r="U736" s="64"/>
      <c r="V736" s="64"/>
      <c r="W736" s="64"/>
      <c r="X736" s="64"/>
      <c r="Y736" s="64"/>
      <c r="Z736" s="64"/>
    </row>
    <row r="737" spans="1:26" ht="12.75" customHeight="1">
      <c r="A737" s="181"/>
      <c r="B737" s="181"/>
      <c r="C737" s="182"/>
      <c r="D737" s="183"/>
      <c r="E737" s="182"/>
      <c r="F737" s="182"/>
      <c r="G737" s="64"/>
      <c r="H737" s="64"/>
      <c r="I737" s="64"/>
      <c r="J737" s="64"/>
      <c r="K737" s="64"/>
      <c r="L737" s="64"/>
      <c r="M737" s="64"/>
      <c r="N737" s="64"/>
      <c r="O737" s="64"/>
      <c r="P737" s="64"/>
      <c r="Q737" s="64"/>
      <c r="R737" s="64"/>
      <c r="S737" s="64"/>
      <c r="T737" s="64"/>
      <c r="U737" s="64"/>
      <c r="V737" s="64"/>
      <c r="W737" s="64"/>
      <c r="X737" s="64"/>
      <c r="Y737" s="64"/>
      <c r="Z737" s="64"/>
    </row>
    <row r="738" spans="1:26" ht="12.75" customHeight="1">
      <c r="A738" s="181"/>
      <c r="B738" s="181"/>
      <c r="C738" s="182"/>
      <c r="D738" s="183"/>
      <c r="E738" s="182"/>
      <c r="F738" s="182"/>
      <c r="G738" s="64"/>
      <c r="H738" s="64"/>
      <c r="I738" s="64"/>
      <c r="J738" s="64"/>
      <c r="K738" s="64"/>
      <c r="L738" s="64"/>
      <c r="M738" s="64"/>
      <c r="N738" s="64"/>
      <c r="O738" s="64"/>
      <c r="P738" s="64"/>
      <c r="Q738" s="64"/>
      <c r="R738" s="64"/>
      <c r="S738" s="64"/>
      <c r="T738" s="64"/>
      <c r="U738" s="64"/>
      <c r="V738" s="64"/>
      <c r="W738" s="64"/>
      <c r="X738" s="64"/>
      <c r="Y738" s="64"/>
      <c r="Z738" s="64"/>
    </row>
    <row r="739" spans="1:26" ht="12.75" customHeight="1">
      <c r="A739" s="181"/>
      <c r="B739" s="181"/>
      <c r="C739" s="182"/>
      <c r="D739" s="183"/>
      <c r="E739" s="182"/>
      <c r="F739" s="182"/>
      <c r="G739" s="64"/>
      <c r="H739" s="64"/>
      <c r="I739" s="64"/>
      <c r="J739" s="64"/>
      <c r="K739" s="64"/>
      <c r="L739" s="64"/>
      <c r="M739" s="64"/>
      <c r="N739" s="64"/>
      <c r="O739" s="64"/>
      <c r="P739" s="64"/>
      <c r="Q739" s="64"/>
      <c r="R739" s="64"/>
      <c r="S739" s="64"/>
      <c r="T739" s="64"/>
      <c r="U739" s="64"/>
      <c r="V739" s="64"/>
      <c r="W739" s="64"/>
      <c r="X739" s="64"/>
      <c r="Y739" s="64"/>
      <c r="Z739" s="64"/>
    </row>
    <row r="740" spans="1:26" ht="12.75" customHeight="1">
      <c r="A740" s="181"/>
      <c r="B740" s="181"/>
      <c r="C740" s="182"/>
      <c r="D740" s="183"/>
      <c r="E740" s="182"/>
      <c r="F740" s="182"/>
      <c r="G740" s="64"/>
      <c r="H740" s="64"/>
      <c r="I740" s="64"/>
      <c r="J740" s="64"/>
      <c r="K740" s="64"/>
      <c r="L740" s="64"/>
      <c r="M740" s="64"/>
      <c r="N740" s="64"/>
      <c r="O740" s="64"/>
      <c r="P740" s="64"/>
      <c r="Q740" s="64"/>
      <c r="R740" s="64"/>
      <c r="S740" s="64"/>
      <c r="T740" s="64"/>
      <c r="U740" s="64"/>
      <c r="V740" s="64"/>
      <c r="W740" s="64"/>
      <c r="X740" s="64"/>
      <c r="Y740" s="64"/>
      <c r="Z740" s="64"/>
    </row>
    <row r="741" spans="1:26" ht="12.75" customHeight="1">
      <c r="A741" s="181"/>
      <c r="B741" s="181"/>
      <c r="C741" s="182"/>
      <c r="D741" s="183"/>
      <c r="E741" s="182"/>
      <c r="F741" s="182"/>
      <c r="G741" s="64"/>
      <c r="H741" s="64"/>
      <c r="I741" s="64"/>
      <c r="J741" s="64"/>
      <c r="K741" s="64"/>
      <c r="L741" s="64"/>
      <c r="M741" s="64"/>
      <c r="N741" s="64"/>
      <c r="O741" s="64"/>
      <c r="P741" s="64"/>
      <c r="Q741" s="64"/>
      <c r="R741" s="64"/>
      <c r="S741" s="64"/>
      <c r="T741" s="64"/>
      <c r="U741" s="64"/>
      <c r="V741" s="64"/>
      <c r="W741" s="64"/>
      <c r="X741" s="64"/>
      <c r="Y741" s="64"/>
      <c r="Z741" s="64"/>
    </row>
    <row r="742" spans="1:26" ht="12.75" customHeight="1">
      <c r="A742" s="181"/>
      <c r="B742" s="181"/>
      <c r="C742" s="182"/>
      <c r="D742" s="183"/>
      <c r="E742" s="182"/>
      <c r="F742" s="182"/>
      <c r="G742" s="64"/>
      <c r="H742" s="64"/>
      <c r="I742" s="64"/>
      <c r="J742" s="64"/>
      <c r="K742" s="64"/>
      <c r="L742" s="64"/>
      <c r="M742" s="64"/>
      <c r="N742" s="64"/>
      <c r="O742" s="64"/>
      <c r="P742" s="64"/>
      <c r="Q742" s="64"/>
      <c r="R742" s="64"/>
      <c r="S742" s="64"/>
      <c r="T742" s="64"/>
      <c r="U742" s="64"/>
      <c r="V742" s="64"/>
      <c r="W742" s="64"/>
      <c r="X742" s="64"/>
      <c r="Y742" s="64"/>
      <c r="Z742" s="64"/>
    </row>
    <row r="743" spans="1:26" ht="12.75" customHeight="1">
      <c r="A743" s="181"/>
      <c r="B743" s="181"/>
      <c r="C743" s="182"/>
      <c r="D743" s="183"/>
      <c r="E743" s="182"/>
      <c r="F743" s="182"/>
      <c r="G743" s="64"/>
      <c r="H743" s="64"/>
      <c r="I743" s="64"/>
      <c r="J743" s="64"/>
      <c r="K743" s="64"/>
      <c r="L743" s="64"/>
      <c r="M743" s="64"/>
      <c r="N743" s="64"/>
      <c r="O743" s="64"/>
      <c r="P743" s="64"/>
      <c r="Q743" s="64"/>
      <c r="R743" s="64"/>
      <c r="S743" s="64"/>
      <c r="T743" s="64"/>
      <c r="U743" s="64"/>
      <c r="V743" s="64"/>
      <c r="W743" s="64"/>
      <c r="X743" s="64"/>
      <c r="Y743" s="64"/>
      <c r="Z743" s="64"/>
    </row>
    <row r="744" spans="1:26" ht="12.75" customHeight="1">
      <c r="A744" s="181"/>
      <c r="B744" s="181"/>
      <c r="C744" s="182"/>
      <c r="D744" s="183"/>
      <c r="E744" s="182"/>
      <c r="F744" s="182"/>
      <c r="G744" s="64"/>
      <c r="H744" s="64"/>
      <c r="I744" s="64"/>
      <c r="J744" s="64"/>
      <c r="K744" s="64"/>
      <c r="L744" s="64"/>
      <c r="M744" s="64"/>
      <c r="N744" s="64"/>
      <c r="O744" s="64"/>
      <c r="P744" s="64"/>
      <c r="Q744" s="64"/>
      <c r="R744" s="64"/>
      <c r="S744" s="64"/>
      <c r="T744" s="64"/>
      <c r="U744" s="64"/>
      <c r="V744" s="64"/>
      <c r="W744" s="64"/>
      <c r="X744" s="64"/>
      <c r="Y744" s="64"/>
      <c r="Z744" s="64"/>
    </row>
    <row r="745" spans="1:26" ht="12.75" customHeight="1">
      <c r="A745" s="181"/>
      <c r="B745" s="181"/>
      <c r="C745" s="182"/>
      <c r="D745" s="183"/>
      <c r="E745" s="182"/>
      <c r="F745" s="182"/>
      <c r="G745" s="64"/>
      <c r="H745" s="64"/>
      <c r="I745" s="64"/>
      <c r="J745" s="64"/>
      <c r="K745" s="64"/>
      <c r="L745" s="64"/>
      <c r="M745" s="64"/>
      <c r="N745" s="64"/>
      <c r="O745" s="64"/>
      <c r="P745" s="64"/>
      <c r="Q745" s="64"/>
      <c r="R745" s="64"/>
      <c r="S745" s="64"/>
      <c r="T745" s="64"/>
      <c r="U745" s="64"/>
      <c r="V745" s="64"/>
      <c r="W745" s="64"/>
      <c r="X745" s="64"/>
      <c r="Y745" s="64"/>
      <c r="Z745" s="64"/>
    </row>
    <row r="746" spans="1:26" ht="12.75" customHeight="1">
      <c r="A746" s="181"/>
      <c r="B746" s="181"/>
      <c r="C746" s="182"/>
      <c r="D746" s="183"/>
      <c r="E746" s="182"/>
      <c r="F746" s="182"/>
      <c r="G746" s="64"/>
      <c r="H746" s="64"/>
      <c r="I746" s="64"/>
      <c r="J746" s="64"/>
      <c r="K746" s="64"/>
      <c r="L746" s="64"/>
      <c r="M746" s="64"/>
      <c r="N746" s="64"/>
      <c r="O746" s="64"/>
      <c r="P746" s="64"/>
      <c r="Q746" s="64"/>
      <c r="R746" s="64"/>
      <c r="S746" s="64"/>
      <c r="T746" s="64"/>
      <c r="U746" s="64"/>
      <c r="V746" s="64"/>
      <c r="W746" s="64"/>
      <c r="X746" s="64"/>
      <c r="Y746" s="64"/>
      <c r="Z746" s="64"/>
    </row>
    <row r="747" spans="1:26" ht="12.75" customHeight="1">
      <c r="A747" s="181"/>
      <c r="B747" s="181"/>
      <c r="C747" s="182"/>
      <c r="D747" s="183"/>
      <c r="E747" s="182"/>
      <c r="F747" s="182"/>
      <c r="G747" s="64"/>
      <c r="H747" s="64"/>
      <c r="I747" s="64"/>
      <c r="J747" s="64"/>
      <c r="K747" s="64"/>
      <c r="L747" s="64"/>
      <c r="M747" s="64"/>
      <c r="N747" s="64"/>
      <c r="O747" s="64"/>
      <c r="P747" s="64"/>
      <c r="Q747" s="64"/>
      <c r="R747" s="64"/>
      <c r="S747" s="64"/>
      <c r="T747" s="64"/>
      <c r="U747" s="64"/>
      <c r="V747" s="64"/>
      <c r="W747" s="64"/>
      <c r="X747" s="64"/>
      <c r="Y747" s="64"/>
      <c r="Z747" s="64"/>
    </row>
    <row r="748" spans="1:26" ht="12.75" customHeight="1">
      <c r="A748" s="181"/>
      <c r="B748" s="181"/>
      <c r="C748" s="182"/>
      <c r="D748" s="183"/>
      <c r="E748" s="182"/>
      <c r="F748" s="182"/>
      <c r="G748" s="64"/>
      <c r="H748" s="64"/>
      <c r="I748" s="64"/>
      <c r="J748" s="64"/>
      <c r="K748" s="64"/>
      <c r="L748" s="64"/>
      <c r="M748" s="64"/>
      <c r="N748" s="64"/>
      <c r="O748" s="64"/>
      <c r="P748" s="64"/>
      <c r="Q748" s="64"/>
      <c r="R748" s="64"/>
      <c r="S748" s="64"/>
      <c r="T748" s="64"/>
      <c r="U748" s="64"/>
      <c r="V748" s="64"/>
      <c r="W748" s="64"/>
      <c r="X748" s="64"/>
      <c r="Y748" s="64"/>
      <c r="Z748" s="64"/>
    </row>
    <row r="749" spans="1:26" ht="12.75" customHeight="1">
      <c r="A749" s="181"/>
      <c r="B749" s="181"/>
      <c r="C749" s="182"/>
      <c r="D749" s="183"/>
      <c r="E749" s="182"/>
      <c r="F749" s="182"/>
      <c r="G749" s="64"/>
      <c r="H749" s="64"/>
      <c r="I749" s="64"/>
      <c r="J749" s="64"/>
      <c r="K749" s="64"/>
      <c r="L749" s="64"/>
      <c r="M749" s="64"/>
      <c r="N749" s="64"/>
      <c r="O749" s="64"/>
      <c r="P749" s="64"/>
      <c r="Q749" s="64"/>
      <c r="R749" s="64"/>
      <c r="S749" s="64"/>
      <c r="T749" s="64"/>
      <c r="U749" s="64"/>
      <c r="V749" s="64"/>
      <c r="W749" s="64"/>
      <c r="X749" s="64"/>
      <c r="Y749" s="64"/>
      <c r="Z749" s="64"/>
    </row>
    <row r="750" spans="1:26" ht="12.75" customHeight="1">
      <c r="A750" s="181"/>
      <c r="B750" s="181"/>
      <c r="C750" s="182"/>
      <c r="D750" s="183"/>
      <c r="E750" s="182"/>
      <c r="F750" s="182"/>
      <c r="G750" s="64"/>
      <c r="H750" s="64"/>
      <c r="I750" s="64"/>
      <c r="J750" s="64"/>
      <c r="K750" s="64"/>
      <c r="L750" s="64"/>
      <c r="M750" s="64"/>
      <c r="N750" s="64"/>
      <c r="O750" s="64"/>
      <c r="P750" s="64"/>
      <c r="Q750" s="64"/>
      <c r="R750" s="64"/>
      <c r="S750" s="64"/>
      <c r="T750" s="64"/>
      <c r="U750" s="64"/>
      <c r="V750" s="64"/>
      <c r="W750" s="64"/>
      <c r="X750" s="64"/>
      <c r="Y750" s="64"/>
      <c r="Z750" s="64"/>
    </row>
    <row r="751" spans="1:26" ht="12.75" customHeight="1">
      <c r="A751" s="181"/>
      <c r="B751" s="181"/>
      <c r="C751" s="182"/>
      <c r="D751" s="183"/>
      <c r="E751" s="182"/>
      <c r="F751" s="182"/>
      <c r="G751" s="64"/>
      <c r="H751" s="64"/>
      <c r="I751" s="64"/>
      <c r="J751" s="64"/>
      <c r="K751" s="64"/>
      <c r="L751" s="64"/>
      <c r="M751" s="64"/>
      <c r="N751" s="64"/>
      <c r="O751" s="64"/>
      <c r="P751" s="64"/>
      <c r="Q751" s="64"/>
      <c r="R751" s="64"/>
      <c r="S751" s="64"/>
      <c r="T751" s="64"/>
      <c r="U751" s="64"/>
      <c r="V751" s="64"/>
      <c r="W751" s="64"/>
      <c r="X751" s="64"/>
      <c r="Y751" s="64"/>
      <c r="Z751" s="64"/>
    </row>
    <row r="752" spans="1:26" ht="12.75" customHeight="1">
      <c r="A752" s="181"/>
      <c r="B752" s="181"/>
      <c r="C752" s="182"/>
      <c r="D752" s="183"/>
      <c r="E752" s="182"/>
      <c r="F752" s="182"/>
      <c r="G752" s="64"/>
      <c r="H752" s="64"/>
      <c r="I752" s="64"/>
      <c r="J752" s="64"/>
      <c r="K752" s="64"/>
      <c r="L752" s="64"/>
      <c r="M752" s="64"/>
      <c r="N752" s="64"/>
      <c r="O752" s="64"/>
      <c r="P752" s="64"/>
      <c r="Q752" s="64"/>
      <c r="R752" s="64"/>
      <c r="S752" s="64"/>
      <c r="T752" s="64"/>
      <c r="U752" s="64"/>
      <c r="V752" s="64"/>
      <c r="W752" s="64"/>
      <c r="X752" s="64"/>
      <c r="Y752" s="64"/>
      <c r="Z752" s="64"/>
    </row>
    <row r="753" spans="1:26" ht="12.75" customHeight="1">
      <c r="A753" s="181"/>
      <c r="B753" s="181"/>
      <c r="C753" s="182"/>
      <c r="D753" s="183"/>
      <c r="E753" s="182"/>
      <c r="F753" s="182"/>
      <c r="G753" s="64"/>
      <c r="H753" s="64"/>
      <c r="I753" s="64"/>
      <c r="J753" s="64"/>
      <c r="K753" s="64"/>
      <c r="L753" s="64"/>
      <c r="M753" s="64"/>
      <c r="N753" s="64"/>
      <c r="O753" s="64"/>
      <c r="P753" s="64"/>
      <c r="Q753" s="64"/>
      <c r="R753" s="64"/>
      <c r="S753" s="64"/>
      <c r="T753" s="64"/>
      <c r="U753" s="64"/>
      <c r="V753" s="64"/>
      <c r="W753" s="64"/>
      <c r="X753" s="64"/>
      <c r="Y753" s="64"/>
      <c r="Z753" s="64"/>
    </row>
    <row r="754" spans="1:26" ht="12.75" customHeight="1">
      <c r="A754" s="181"/>
      <c r="B754" s="181"/>
      <c r="C754" s="182"/>
      <c r="D754" s="183"/>
      <c r="E754" s="182"/>
      <c r="F754" s="182"/>
      <c r="G754" s="64"/>
      <c r="H754" s="64"/>
      <c r="I754" s="64"/>
      <c r="J754" s="64"/>
      <c r="K754" s="64"/>
      <c r="L754" s="64"/>
      <c r="M754" s="64"/>
      <c r="N754" s="64"/>
      <c r="O754" s="64"/>
      <c r="P754" s="64"/>
      <c r="Q754" s="64"/>
      <c r="R754" s="64"/>
      <c r="S754" s="64"/>
      <c r="T754" s="64"/>
      <c r="U754" s="64"/>
      <c r="V754" s="64"/>
      <c r="W754" s="64"/>
      <c r="X754" s="64"/>
      <c r="Y754" s="64"/>
      <c r="Z754" s="64"/>
    </row>
    <row r="755" spans="1:26" ht="12.75" customHeight="1">
      <c r="A755" s="181"/>
      <c r="B755" s="181"/>
      <c r="C755" s="182"/>
      <c r="D755" s="183"/>
      <c r="E755" s="182"/>
      <c r="F755" s="182"/>
      <c r="G755" s="64"/>
      <c r="H755" s="64"/>
      <c r="I755" s="64"/>
      <c r="J755" s="64"/>
      <c r="K755" s="64"/>
      <c r="L755" s="64"/>
      <c r="M755" s="64"/>
      <c r="N755" s="64"/>
      <c r="O755" s="64"/>
      <c r="P755" s="64"/>
      <c r="Q755" s="64"/>
      <c r="R755" s="64"/>
      <c r="S755" s="64"/>
      <c r="T755" s="64"/>
      <c r="U755" s="64"/>
      <c r="V755" s="64"/>
      <c r="W755" s="64"/>
      <c r="X755" s="64"/>
      <c r="Y755" s="64"/>
      <c r="Z755" s="64"/>
    </row>
    <row r="756" spans="1:26" ht="12.75" customHeight="1">
      <c r="A756" s="181"/>
      <c r="B756" s="181"/>
      <c r="C756" s="182"/>
      <c r="D756" s="183"/>
      <c r="E756" s="182"/>
      <c r="F756" s="182"/>
      <c r="G756" s="64"/>
      <c r="H756" s="64"/>
      <c r="I756" s="64"/>
      <c r="J756" s="64"/>
      <c r="K756" s="64"/>
      <c r="L756" s="64"/>
      <c r="M756" s="64"/>
      <c r="N756" s="64"/>
      <c r="O756" s="64"/>
      <c r="P756" s="64"/>
      <c r="Q756" s="64"/>
      <c r="R756" s="64"/>
      <c r="S756" s="64"/>
      <c r="T756" s="64"/>
      <c r="U756" s="64"/>
      <c r="V756" s="64"/>
      <c r="W756" s="64"/>
      <c r="X756" s="64"/>
      <c r="Y756" s="64"/>
      <c r="Z756" s="64"/>
    </row>
    <row r="757" spans="1:26" ht="12.75" customHeight="1">
      <c r="A757" s="181"/>
      <c r="B757" s="181"/>
      <c r="C757" s="182"/>
      <c r="D757" s="183"/>
      <c r="E757" s="182"/>
      <c r="F757" s="182"/>
      <c r="G757" s="64"/>
      <c r="H757" s="64"/>
      <c r="I757" s="64"/>
      <c r="J757" s="64"/>
      <c r="K757" s="64"/>
      <c r="L757" s="64"/>
      <c r="M757" s="64"/>
      <c r="N757" s="64"/>
      <c r="O757" s="64"/>
      <c r="P757" s="64"/>
      <c r="Q757" s="64"/>
      <c r="R757" s="64"/>
      <c r="S757" s="64"/>
      <c r="T757" s="64"/>
      <c r="U757" s="64"/>
      <c r="V757" s="64"/>
      <c r="W757" s="64"/>
      <c r="X757" s="64"/>
      <c r="Y757" s="64"/>
      <c r="Z757" s="64"/>
    </row>
    <row r="758" spans="1:26" ht="12.75" customHeight="1">
      <c r="A758" s="181"/>
      <c r="B758" s="181"/>
      <c r="C758" s="182"/>
      <c r="D758" s="183"/>
      <c r="E758" s="182"/>
      <c r="F758" s="182"/>
      <c r="G758" s="64"/>
      <c r="H758" s="64"/>
      <c r="I758" s="64"/>
      <c r="J758" s="64"/>
      <c r="K758" s="64"/>
      <c r="L758" s="64"/>
      <c r="M758" s="64"/>
      <c r="N758" s="64"/>
      <c r="O758" s="64"/>
      <c r="P758" s="64"/>
      <c r="Q758" s="64"/>
      <c r="R758" s="64"/>
      <c r="S758" s="64"/>
      <c r="T758" s="64"/>
      <c r="U758" s="64"/>
      <c r="V758" s="64"/>
      <c r="W758" s="64"/>
      <c r="X758" s="64"/>
      <c r="Y758" s="64"/>
      <c r="Z758" s="64"/>
    </row>
    <row r="759" spans="1:26" ht="12.75" customHeight="1">
      <c r="A759" s="181"/>
      <c r="B759" s="181"/>
      <c r="C759" s="182"/>
      <c r="D759" s="183"/>
      <c r="E759" s="182"/>
      <c r="F759" s="182"/>
      <c r="G759" s="64"/>
      <c r="H759" s="64"/>
      <c r="I759" s="64"/>
      <c r="J759" s="64"/>
      <c r="K759" s="64"/>
      <c r="L759" s="64"/>
      <c r="M759" s="64"/>
      <c r="N759" s="64"/>
      <c r="O759" s="64"/>
      <c r="P759" s="64"/>
      <c r="Q759" s="64"/>
      <c r="R759" s="64"/>
      <c r="S759" s="64"/>
      <c r="T759" s="64"/>
      <c r="U759" s="64"/>
      <c r="V759" s="64"/>
      <c r="W759" s="64"/>
      <c r="X759" s="64"/>
      <c r="Y759" s="64"/>
      <c r="Z759" s="64"/>
    </row>
    <row r="760" spans="1:26" ht="12.75" customHeight="1">
      <c r="A760" s="181"/>
      <c r="B760" s="181"/>
      <c r="C760" s="182"/>
      <c r="D760" s="183"/>
      <c r="E760" s="182"/>
      <c r="F760" s="182"/>
      <c r="G760" s="64"/>
      <c r="H760" s="64"/>
      <c r="I760" s="64"/>
      <c r="J760" s="64"/>
      <c r="K760" s="64"/>
      <c r="L760" s="64"/>
      <c r="M760" s="64"/>
      <c r="N760" s="64"/>
      <c r="O760" s="64"/>
      <c r="P760" s="64"/>
      <c r="Q760" s="64"/>
      <c r="R760" s="64"/>
      <c r="S760" s="64"/>
      <c r="T760" s="64"/>
      <c r="U760" s="64"/>
      <c r="V760" s="64"/>
      <c r="W760" s="64"/>
      <c r="X760" s="64"/>
      <c r="Y760" s="64"/>
      <c r="Z760" s="64"/>
    </row>
    <row r="761" spans="1:26" ht="12.75" customHeight="1">
      <c r="A761" s="181"/>
      <c r="B761" s="181"/>
      <c r="C761" s="182"/>
      <c r="D761" s="183"/>
      <c r="E761" s="182"/>
      <c r="F761" s="182"/>
      <c r="G761" s="64"/>
      <c r="H761" s="64"/>
      <c r="I761" s="64"/>
      <c r="J761" s="64"/>
      <c r="K761" s="64"/>
      <c r="L761" s="64"/>
      <c r="M761" s="64"/>
      <c r="N761" s="64"/>
      <c r="O761" s="64"/>
      <c r="P761" s="64"/>
      <c r="Q761" s="64"/>
      <c r="R761" s="64"/>
      <c r="S761" s="64"/>
      <c r="T761" s="64"/>
      <c r="U761" s="64"/>
      <c r="V761" s="64"/>
      <c r="W761" s="64"/>
      <c r="X761" s="64"/>
      <c r="Y761" s="64"/>
      <c r="Z761" s="64"/>
    </row>
    <row r="762" spans="1:26" ht="12.75" customHeight="1">
      <c r="A762" s="181"/>
      <c r="B762" s="181"/>
      <c r="C762" s="182"/>
      <c r="D762" s="183"/>
      <c r="E762" s="182"/>
      <c r="F762" s="182"/>
      <c r="G762" s="64"/>
      <c r="H762" s="64"/>
      <c r="I762" s="64"/>
      <c r="J762" s="64"/>
      <c r="K762" s="64"/>
      <c r="L762" s="64"/>
      <c r="M762" s="64"/>
      <c r="N762" s="64"/>
      <c r="O762" s="64"/>
      <c r="P762" s="64"/>
      <c r="Q762" s="64"/>
      <c r="R762" s="64"/>
      <c r="S762" s="64"/>
      <c r="T762" s="64"/>
      <c r="U762" s="64"/>
      <c r="V762" s="64"/>
      <c r="W762" s="64"/>
      <c r="X762" s="64"/>
      <c r="Y762" s="64"/>
      <c r="Z762" s="64"/>
    </row>
    <row r="763" spans="1:26" ht="12.75" customHeight="1">
      <c r="A763" s="181"/>
      <c r="B763" s="181"/>
      <c r="C763" s="182"/>
      <c r="D763" s="183"/>
      <c r="E763" s="182"/>
      <c r="F763" s="182"/>
      <c r="G763" s="64"/>
      <c r="H763" s="64"/>
      <c r="I763" s="64"/>
      <c r="J763" s="64"/>
      <c r="K763" s="64"/>
      <c r="L763" s="64"/>
      <c r="M763" s="64"/>
      <c r="N763" s="64"/>
      <c r="O763" s="64"/>
      <c r="P763" s="64"/>
      <c r="Q763" s="64"/>
      <c r="R763" s="64"/>
      <c r="S763" s="64"/>
      <c r="T763" s="64"/>
      <c r="U763" s="64"/>
      <c r="V763" s="64"/>
      <c r="W763" s="64"/>
      <c r="X763" s="64"/>
      <c r="Y763" s="64"/>
      <c r="Z763" s="64"/>
    </row>
    <row r="764" spans="1:26" ht="12.75" customHeight="1">
      <c r="A764" s="181"/>
      <c r="B764" s="181"/>
      <c r="C764" s="182"/>
      <c r="D764" s="183"/>
      <c r="E764" s="182"/>
      <c r="F764" s="182"/>
      <c r="G764" s="64"/>
      <c r="H764" s="64"/>
      <c r="I764" s="64"/>
      <c r="J764" s="64"/>
      <c r="K764" s="64"/>
      <c r="L764" s="64"/>
      <c r="M764" s="64"/>
      <c r="N764" s="64"/>
      <c r="O764" s="64"/>
      <c r="P764" s="64"/>
      <c r="Q764" s="64"/>
      <c r="R764" s="64"/>
      <c r="S764" s="64"/>
      <c r="T764" s="64"/>
      <c r="U764" s="64"/>
      <c r="V764" s="64"/>
      <c r="W764" s="64"/>
      <c r="X764" s="64"/>
      <c r="Y764" s="64"/>
      <c r="Z764" s="64"/>
    </row>
    <row r="765" spans="1:26" ht="12.75" customHeight="1">
      <c r="A765" s="181"/>
      <c r="B765" s="181"/>
      <c r="C765" s="182"/>
      <c r="D765" s="183"/>
      <c r="E765" s="182"/>
      <c r="F765" s="182"/>
      <c r="G765" s="64"/>
      <c r="H765" s="64"/>
      <c r="I765" s="64"/>
      <c r="J765" s="64"/>
      <c r="K765" s="64"/>
      <c r="L765" s="64"/>
      <c r="M765" s="64"/>
      <c r="N765" s="64"/>
      <c r="O765" s="64"/>
      <c r="P765" s="64"/>
      <c r="Q765" s="64"/>
      <c r="R765" s="64"/>
      <c r="S765" s="64"/>
      <c r="T765" s="64"/>
      <c r="U765" s="64"/>
      <c r="V765" s="64"/>
      <c r="W765" s="64"/>
      <c r="X765" s="64"/>
      <c r="Y765" s="64"/>
      <c r="Z765" s="64"/>
    </row>
    <row r="766" spans="1:26" ht="12.75" customHeight="1">
      <c r="A766" s="181"/>
      <c r="B766" s="181"/>
      <c r="C766" s="182"/>
      <c r="D766" s="183"/>
      <c r="E766" s="182"/>
      <c r="F766" s="182"/>
      <c r="G766" s="64"/>
      <c r="H766" s="64"/>
      <c r="I766" s="64"/>
      <c r="J766" s="64"/>
      <c r="K766" s="64"/>
      <c r="L766" s="64"/>
      <c r="M766" s="64"/>
      <c r="N766" s="64"/>
      <c r="O766" s="64"/>
      <c r="P766" s="64"/>
      <c r="Q766" s="64"/>
      <c r="R766" s="64"/>
      <c r="S766" s="64"/>
      <c r="T766" s="64"/>
      <c r="U766" s="64"/>
      <c r="V766" s="64"/>
      <c r="W766" s="64"/>
      <c r="X766" s="64"/>
      <c r="Y766" s="64"/>
      <c r="Z766" s="64"/>
    </row>
    <row r="767" spans="1:26" ht="12.75" customHeight="1">
      <c r="A767" s="181"/>
      <c r="B767" s="181"/>
      <c r="C767" s="182"/>
      <c r="D767" s="183"/>
      <c r="E767" s="182"/>
      <c r="F767" s="182"/>
      <c r="G767" s="64"/>
      <c r="H767" s="64"/>
      <c r="I767" s="64"/>
      <c r="J767" s="64"/>
      <c r="K767" s="64"/>
      <c r="L767" s="64"/>
      <c r="M767" s="64"/>
      <c r="N767" s="64"/>
      <c r="O767" s="64"/>
      <c r="P767" s="64"/>
      <c r="Q767" s="64"/>
      <c r="R767" s="64"/>
      <c r="S767" s="64"/>
      <c r="T767" s="64"/>
      <c r="U767" s="64"/>
      <c r="V767" s="64"/>
      <c r="W767" s="64"/>
      <c r="X767" s="64"/>
      <c r="Y767" s="64"/>
      <c r="Z767" s="64"/>
    </row>
    <row r="768" spans="1:26" ht="12.75" customHeight="1">
      <c r="A768" s="181"/>
      <c r="B768" s="181"/>
      <c r="C768" s="182"/>
      <c r="D768" s="183"/>
      <c r="E768" s="182"/>
      <c r="F768" s="182"/>
      <c r="G768" s="64"/>
      <c r="H768" s="64"/>
      <c r="I768" s="64"/>
      <c r="J768" s="64"/>
      <c r="K768" s="64"/>
      <c r="L768" s="64"/>
      <c r="M768" s="64"/>
      <c r="N768" s="64"/>
      <c r="O768" s="64"/>
      <c r="P768" s="64"/>
      <c r="Q768" s="64"/>
      <c r="R768" s="64"/>
      <c r="S768" s="64"/>
      <c r="T768" s="64"/>
      <c r="U768" s="64"/>
      <c r="V768" s="64"/>
      <c r="W768" s="64"/>
      <c r="X768" s="64"/>
      <c r="Y768" s="64"/>
      <c r="Z768" s="64"/>
    </row>
    <row r="769" spans="1:26" ht="12.75" customHeight="1">
      <c r="A769" s="181"/>
      <c r="B769" s="181"/>
      <c r="C769" s="182"/>
      <c r="D769" s="183"/>
      <c r="E769" s="182"/>
      <c r="F769" s="182"/>
      <c r="G769" s="64"/>
      <c r="H769" s="64"/>
      <c r="I769" s="64"/>
      <c r="J769" s="64"/>
      <c r="K769" s="64"/>
      <c r="L769" s="64"/>
      <c r="M769" s="64"/>
      <c r="N769" s="64"/>
      <c r="O769" s="64"/>
      <c r="P769" s="64"/>
      <c r="Q769" s="64"/>
      <c r="R769" s="64"/>
      <c r="S769" s="64"/>
      <c r="T769" s="64"/>
      <c r="U769" s="64"/>
      <c r="V769" s="64"/>
      <c r="W769" s="64"/>
      <c r="X769" s="64"/>
      <c r="Y769" s="64"/>
      <c r="Z769" s="64"/>
    </row>
    <row r="770" spans="1:26" ht="12.75" customHeight="1">
      <c r="A770" s="181"/>
      <c r="B770" s="181"/>
      <c r="C770" s="182"/>
      <c r="D770" s="183"/>
      <c r="E770" s="182"/>
      <c r="F770" s="182"/>
      <c r="G770" s="64"/>
      <c r="H770" s="64"/>
      <c r="I770" s="64"/>
      <c r="J770" s="64"/>
      <c r="K770" s="64"/>
      <c r="L770" s="64"/>
      <c r="M770" s="64"/>
      <c r="N770" s="64"/>
      <c r="O770" s="64"/>
      <c r="P770" s="64"/>
      <c r="Q770" s="64"/>
      <c r="R770" s="64"/>
      <c r="S770" s="64"/>
      <c r="T770" s="64"/>
      <c r="U770" s="64"/>
      <c r="V770" s="64"/>
      <c r="W770" s="64"/>
      <c r="X770" s="64"/>
      <c r="Y770" s="64"/>
      <c r="Z770" s="64"/>
    </row>
    <row r="771" spans="1:26" ht="12.75" customHeight="1">
      <c r="A771" s="181"/>
      <c r="B771" s="181"/>
      <c r="C771" s="182"/>
      <c r="D771" s="183"/>
      <c r="E771" s="182"/>
      <c r="F771" s="182"/>
      <c r="G771" s="64"/>
      <c r="H771" s="64"/>
      <c r="I771" s="64"/>
      <c r="J771" s="64"/>
      <c r="K771" s="64"/>
      <c r="L771" s="64"/>
      <c r="M771" s="64"/>
      <c r="N771" s="64"/>
      <c r="O771" s="64"/>
      <c r="P771" s="64"/>
      <c r="Q771" s="64"/>
      <c r="R771" s="64"/>
      <c r="S771" s="64"/>
      <c r="T771" s="64"/>
      <c r="U771" s="64"/>
      <c r="V771" s="64"/>
      <c r="W771" s="64"/>
      <c r="X771" s="64"/>
      <c r="Y771" s="64"/>
      <c r="Z771" s="64"/>
    </row>
    <row r="772" spans="1:26" ht="12.75" customHeight="1">
      <c r="A772" s="181"/>
      <c r="B772" s="181"/>
      <c r="C772" s="182"/>
      <c r="D772" s="183"/>
      <c r="E772" s="182"/>
      <c r="F772" s="182"/>
      <c r="G772" s="64"/>
      <c r="H772" s="64"/>
      <c r="I772" s="64"/>
      <c r="J772" s="64"/>
      <c r="K772" s="64"/>
      <c r="L772" s="64"/>
      <c r="M772" s="64"/>
      <c r="N772" s="64"/>
      <c r="O772" s="64"/>
      <c r="P772" s="64"/>
      <c r="Q772" s="64"/>
      <c r="R772" s="64"/>
      <c r="S772" s="64"/>
      <c r="T772" s="64"/>
      <c r="U772" s="64"/>
      <c r="V772" s="64"/>
      <c r="W772" s="64"/>
      <c r="X772" s="64"/>
      <c r="Y772" s="64"/>
      <c r="Z772" s="64"/>
    </row>
    <row r="773" spans="1:26" ht="12.75" customHeight="1">
      <c r="A773" s="181"/>
      <c r="B773" s="181"/>
      <c r="C773" s="182"/>
      <c r="D773" s="183"/>
      <c r="E773" s="182"/>
      <c r="F773" s="182"/>
      <c r="G773" s="64"/>
      <c r="H773" s="64"/>
      <c r="I773" s="64"/>
      <c r="J773" s="64"/>
      <c r="K773" s="64"/>
      <c r="L773" s="64"/>
      <c r="M773" s="64"/>
      <c r="N773" s="64"/>
      <c r="O773" s="64"/>
      <c r="P773" s="64"/>
      <c r="Q773" s="64"/>
      <c r="R773" s="64"/>
      <c r="S773" s="64"/>
      <c r="T773" s="64"/>
      <c r="U773" s="64"/>
      <c r="V773" s="64"/>
      <c r="W773" s="64"/>
      <c r="X773" s="64"/>
      <c r="Y773" s="64"/>
      <c r="Z773" s="64"/>
    </row>
    <row r="774" spans="1:26" ht="12.75" customHeight="1">
      <c r="A774" s="181"/>
      <c r="B774" s="181"/>
      <c r="C774" s="182"/>
      <c r="D774" s="183"/>
      <c r="E774" s="182"/>
      <c r="F774" s="182"/>
      <c r="G774" s="64"/>
      <c r="H774" s="64"/>
      <c r="I774" s="64"/>
      <c r="J774" s="64"/>
      <c r="K774" s="64"/>
      <c r="L774" s="64"/>
      <c r="M774" s="64"/>
      <c r="N774" s="64"/>
      <c r="O774" s="64"/>
      <c r="P774" s="64"/>
      <c r="Q774" s="64"/>
      <c r="R774" s="64"/>
      <c r="S774" s="64"/>
      <c r="T774" s="64"/>
      <c r="U774" s="64"/>
      <c r="V774" s="64"/>
      <c r="W774" s="64"/>
      <c r="X774" s="64"/>
      <c r="Y774" s="64"/>
      <c r="Z774" s="64"/>
    </row>
    <row r="775" spans="1:26" ht="12.75" customHeight="1">
      <c r="A775" s="181"/>
      <c r="B775" s="181"/>
      <c r="C775" s="182"/>
      <c r="D775" s="183"/>
      <c r="E775" s="182"/>
      <c r="F775" s="182"/>
      <c r="G775" s="64"/>
      <c r="H775" s="64"/>
      <c r="I775" s="64"/>
      <c r="J775" s="64"/>
      <c r="K775" s="64"/>
      <c r="L775" s="64"/>
      <c r="M775" s="64"/>
      <c r="N775" s="64"/>
      <c r="O775" s="64"/>
      <c r="P775" s="64"/>
      <c r="Q775" s="64"/>
      <c r="R775" s="64"/>
      <c r="S775" s="64"/>
      <c r="T775" s="64"/>
      <c r="U775" s="64"/>
      <c r="V775" s="64"/>
      <c r="W775" s="64"/>
      <c r="X775" s="64"/>
      <c r="Y775" s="64"/>
      <c r="Z775" s="64"/>
    </row>
    <row r="776" spans="1:26" ht="12.75" customHeight="1">
      <c r="A776" s="181"/>
      <c r="B776" s="181"/>
      <c r="C776" s="182"/>
      <c r="D776" s="183"/>
      <c r="E776" s="182"/>
      <c r="F776" s="182"/>
      <c r="G776" s="64"/>
      <c r="H776" s="64"/>
      <c r="I776" s="64"/>
      <c r="J776" s="64"/>
      <c r="K776" s="64"/>
      <c r="L776" s="64"/>
      <c r="M776" s="64"/>
      <c r="N776" s="64"/>
      <c r="O776" s="64"/>
      <c r="P776" s="64"/>
      <c r="Q776" s="64"/>
      <c r="R776" s="64"/>
      <c r="S776" s="64"/>
      <c r="T776" s="64"/>
      <c r="U776" s="64"/>
      <c r="V776" s="64"/>
      <c r="W776" s="64"/>
      <c r="X776" s="64"/>
      <c r="Y776" s="64"/>
      <c r="Z776" s="64"/>
    </row>
    <row r="777" spans="1:26" ht="12.75" customHeight="1">
      <c r="A777" s="181"/>
      <c r="B777" s="181"/>
      <c r="C777" s="182"/>
      <c r="D777" s="183"/>
      <c r="E777" s="182"/>
      <c r="F777" s="182"/>
      <c r="G777" s="64"/>
      <c r="H777" s="64"/>
      <c r="I777" s="64"/>
      <c r="J777" s="64"/>
      <c r="K777" s="64"/>
      <c r="L777" s="64"/>
      <c r="M777" s="64"/>
      <c r="N777" s="64"/>
      <c r="O777" s="64"/>
      <c r="P777" s="64"/>
      <c r="Q777" s="64"/>
      <c r="R777" s="64"/>
      <c r="S777" s="64"/>
      <c r="T777" s="64"/>
      <c r="U777" s="64"/>
      <c r="V777" s="64"/>
      <c r="W777" s="64"/>
      <c r="X777" s="64"/>
      <c r="Y777" s="64"/>
      <c r="Z777" s="64"/>
    </row>
    <row r="778" spans="1:26" ht="12.75" customHeight="1">
      <c r="A778" s="181"/>
      <c r="B778" s="181"/>
      <c r="C778" s="182"/>
      <c r="D778" s="183"/>
      <c r="E778" s="182"/>
      <c r="F778" s="182"/>
      <c r="G778" s="64"/>
      <c r="H778" s="64"/>
      <c r="I778" s="64"/>
      <c r="J778" s="64"/>
      <c r="K778" s="64"/>
      <c r="L778" s="64"/>
      <c r="M778" s="64"/>
      <c r="N778" s="64"/>
      <c r="O778" s="64"/>
      <c r="P778" s="64"/>
      <c r="Q778" s="64"/>
      <c r="R778" s="64"/>
      <c r="S778" s="64"/>
      <c r="T778" s="64"/>
      <c r="U778" s="64"/>
      <c r="V778" s="64"/>
      <c r="W778" s="64"/>
      <c r="X778" s="64"/>
      <c r="Y778" s="64"/>
      <c r="Z778" s="64"/>
    </row>
    <row r="779" spans="1:26" ht="12.75" customHeight="1">
      <c r="A779" s="181"/>
      <c r="B779" s="181"/>
      <c r="C779" s="182"/>
      <c r="D779" s="183"/>
      <c r="E779" s="182"/>
      <c r="F779" s="182"/>
      <c r="G779" s="64"/>
      <c r="H779" s="64"/>
      <c r="I779" s="64"/>
      <c r="J779" s="64"/>
      <c r="K779" s="64"/>
      <c r="L779" s="64"/>
      <c r="M779" s="64"/>
      <c r="N779" s="64"/>
      <c r="O779" s="64"/>
      <c r="P779" s="64"/>
      <c r="Q779" s="64"/>
      <c r="R779" s="64"/>
      <c r="S779" s="64"/>
      <c r="T779" s="64"/>
      <c r="U779" s="64"/>
      <c r="V779" s="64"/>
      <c r="W779" s="64"/>
      <c r="X779" s="64"/>
      <c r="Y779" s="64"/>
      <c r="Z779" s="64"/>
    </row>
    <row r="780" spans="1:26" ht="12.75" customHeight="1">
      <c r="A780" s="181"/>
      <c r="B780" s="181"/>
      <c r="C780" s="182"/>
      <c r="D780" s="183"/>
      <c r="E780" s="182"/>
      <c r="F780" s="182"/>
      <c r="G780" s="64"/>
      <c r="H780" s="64"/>
      <c r="I780" s="64"/>
      <c r="J780" s="64"/>
      <c r="K780" s="64"/>
      <c r="L780" s="64"/>
      <c r="M780" s="64"/>
      <c r="N780" s="64"/>
      <c r="O780" s="64"/>
      <c r="P780" s="64"/>
      <c r="Q780" s="64"/>
      <c r="R780" s="64"/>
      <c r="S780" s="64"/>
      <c r="T780" s="64"/>
      <c r="U780" s="64"/>
      <c r="V780" s="64"/>
      <c r="W780" s="64"/>
      <c r="X780" s="64"/>
      <c r="Y780" s="64"/>
      <c r="Z780" s="64"/>
    </row>
    <row r="781" spans="1:26" ht="12.75" customHeight="1">
      <c r="A781" s="181"/>
      <c r="B781" s="181"/>
      <c r="C781" s="182"/>
      <c r="D781" s="183"/>
      <c r="E781" s="182"/>
      <c r="F781" s="182"/>
      <c r="G781" s="64"/>
      <c r="H781" s="64"/>
      <c r="I781" s="64"/>
      <c r="J781" s="64"/>
      <c r="K781" s="64"/>
      <c r="L781" s="64"/>
      <c r="M781" s="64"/>
      <c r="N781" s="64"/>
      <c r="O781" s="64"/>
      <c r="P781" s="64"/>
      <c r="Q781" s="64"/>
      <c r="R781" s="64"/>
      <c r="S781" s="64"/>
      <c r="T781" s="64"/>
      <c r="U781" s="64"/>
      <c r="V781" s="64"/>
      <c r="W781" s="64"/>
      <c r="X781" s="64"/>
      <c r="Y781" s="64"/>
      <c r="Z781" s="64"/>
    </row>
    <row r="782" spans="1:26" ht="12.75" customHeight="1">
      <c r="A782" s="181"/>
      <c r="B782" s="181"/>
      <c r="C782" s="182"/>
      <c r="D782" s="183"/>
      <c r="E782" s="182"/>
      <c r="F782" s="182"/>
      <c r="G782" s="64"/>
      <c r="H782" s="64"/>
      <c r="I782" s="64"/>
      <c r="J782" s="64"/>
      <c r="K782" s="64"/>
      <c r="L782" s="64"/>
      <c r="M782" s="64"/>
      <c r="N782" s="64"/>
      <c r="O782" s="64"/>
      <c r="P782" s="64"/>
      <c r="Q782" s="64"/>
      <c r="R782" s="64"/>
      <c r="S782" s="64"/>
      <c r="T782" s="64"/>
      <c r="U782" s="64"/>
      <c r="V782" s="64"/>
      <c r="W782" s="64"/>
      <c r="X782" s="64"/>
      <c r="Y782" s="64"/>
      <c r="Z782" s="64"/>
    </row>
    <row r="783" spans="1:26" ht="12.75" customHeight="1">
      <c r="A783" s="181"/>
      <c r="B783" s="181"/>
      <c r="C783" s="182"/>
      <c r="D783" s="183"/>
      <c r="E783" s="182"/>
      <c r="F783" s="182"/>
      <c r="G783" s="64"/>
      <c r="H783" s="64"/>
      <c r="I783" s="64"/>
      <c r="J783" s="64"/>
      <c r="K783" s="64"/>
      <c r="L783" s="64"/>
      <c r="M783" s="64"/>
      <c r="N783" s="64"/>
      <c r="O783" s="64"/>
      <c r="P783" s="64"/>
      <c r="Q783" s="64"/>
      <c r="R783" s="64"/>
      <c r="S783" s="64"/>
      <c r="T783" s="64"/>
      <c r="U783" s="64"/>
      <c r="V783" s="64"/>
      <c r="W783" s="64"/>
      <c r="X783" s="64"/>
      <c r="Y783" s="64"/>
      <c r="Z783" s="64"/>
    </row>
    <row r="784" spans="1:26" ht="12.75" customHeight="1">
      <c r="A784" s="181"/>
      <c r="B784" s="181"/>
      <c r="C784" s="182"/>
      <c r="D784" s="183"/>
      <c r="E784" s="182"/>
      <c r="F784" s="182"/>
      <c r="G784" s="64"/>
      <c r="H784" s="64"/>
      <c r="I784" s="64"/>
      <c r="J784" s="64"/>
      <c r="K784" s="64"/>
      <c r="L784" s="64"/>
      <c r="M784" s="64"/>
      <c r="N784" s="64"/>
      <c r="O784" s="64"/>
      <c r="P784" s="64"/>
      <c r="Q784" s="64"/>
      <c r="R784" s="64"/>
      <c r="S784" s="64"/>
      <c r="T784" s="64"/>
      <c r="U784" s="64"/>
      <c r="V784" s="64"/>
      <c r="W784" s="64"/>
      <c r="X784" s="64"/>
      <c r="Y784" s="64"/>
      <c r="Z784" s="64"/>
    </row>
    <row r="785" spans="1:26" ht="12.75" customHeight="1">
      <c r="A785" s="181"/>
      <c r="B785" s="181"/>
      <c r="C785" s="182"/>
      <c r="D785" s="183"/>
      <c r="E785" s="182"/>
      <c r="F785" s="182"/>
      <c r="G785" s="64"/>
      <c r="H785" s="64"/>
      <c r="I785" s="64"/>
      <c r="J785" s="64"/>
      <c r="K785" s="64"/>
      <c r="L785" s="64"/>
      <c r="M785" s="64"/>
      <c r="N785" s="64"/>
      <c r="O785" s="64"/>
      <c r="P785" s="64"/>
      <c r="Q785" s="64"/>
      <c r="R785" s="64"/>
      <c r="S785" s="64"/>
      <c r="T785" s="64"/>
      <c r="U785" s="64"/>
      <c r="V785" s="64"/>
      <c r="W785" s="64"/>
      <c r="X785" s="64"/>
      <c r="Y785" s="64"/>
      <c r="Z785" s="64"/>
    </row>
    <row r="786" spans="1:26" ht="12.75" customHeight="1">
      <c r="A786" s="181"/>
      <c r="B786" s="181"/>
      <c r="C786" s="182"/>
      <c r="D786" s="183"/>
      <c r="E786" s="182"/>
      <c r="F786" s="182"/>
      <c r="G786" s="64"/>
      <c r="H786" s="64"/>
      <c r="I786" s="64"/>
      <c r="J786" s="64"/>
      <c r="K786" s="64"/>
      <c r="L786" s="64"/>
      <c r="M786" s="64"/>
      <c r="N786" s="64"/>
      <c r="O786" s="64"/>
      <c r="P786" s="64"/>
      <c r="Q786" s="64"/>
      <c r="R786" s="64"/>
      <c r="S786" s="64"/>
      <c r="T786" s="64"/>
      <c r="U786" s="64"/>
      <c r="V786" s="64"/>
      <c r="W786" s="64"/>
      <c r="X786" s="64"/>
      <c r="Y786" s="64"/>
      <c r="Z786" s="64"/>
    </row>
    <row r="787" spans="1:26" ht="12.75" customHeight="1">
      <c r="A787" s="181"/>
      <c r="B787" s="181"/>
      <c r="C787" s="182"/>
      <c r="D787" s="183"/>
      <c r="E787" s="182"/>
      <c r="F787" s="182"/>
      <c r="G787" s="64"/>
      <c r="H787" s="64"/>
      <c r="I787" s="64"/>
      <c r="J787" s="64"/>
      <c r="K787" s="64"/>
      <c r="L787" s="64"/>
      <c r="M787" s="64"/>
      <c r="N787" s="64"/>
      <c r="O787" s="64"/>
      <c r="P787" s="64"/>
      <c r="Q787" s="64"/>
      <c r="R787" s="64"/>
      <c r="S787" s="64"/>
      <c r="T787" s="64"/>
      <c r="U787" s="64"/>
      <c r="V787" s="64"/>
      <c r="W787" s="64"/>
      <c r="X787" s="64"/>
      <c r="Y787" s="64"/>
      <c r="Z787" s="64"/>
    </row>
    <row r="788" spans="1:26" ht="12.75" customHeight="1">
      <c r="A788" s="181"/>
      <c r="B788" s="181"/>
      <c r="C788" s="182"/>
      <c r="D788" s="183"/>
      <c r="E788" s="182"/>
      <c r="F788" s="182"/>
      <c r="G788" s="64"/>
      <c r="H788" s="64"/>
      <c r="I788" s="64"/>
      <c r="J788" s="64"/>
      <c r="K788" s="64"/>
      <c r="L788" s="64"/>
      <c r="M788" s="64"/>
      <c r="N788" s="64"/>
      <c r="O788" s="64"/>
      <c r="P788" s="64"/>
      <c r="Q788" s="64"/>
      <c r="R788" s="64"/>
      <c r="S788" s="64"/>
      <c r="T788" s="64"/>
      <c r="U788" s="64"/>
      <c r="V788" s="64"/>
      <c r="W788" s="64"/>
      <c r="X788" s="64"/>
      <c r="Y788" s="64"/>
      <c r="Z788" s="64"/>
    </row>
    <row r="789" spans="1:26" ht="12.75" customHeight="1">
      <c r="A789" s="181"/>
      <c r="B789" s="181"/>
      <c r="C789" s="182"/>
      <c r="D789" s="183"/>
      <c r="E789" s="182"/>
      <c r="F789" s="182"/>
      <c r="G789" s="64"/>
      <c r="H789" s="64"/>
      <c r="I789" s="64"/>
      <c r="J789" s="64"/>
      <c r="K789" s="64"/>
      <c r="L789" s="64"/>
      <c r="M789" s="64"/>
      <c r="N789" s="64"/>
      <c r="O789" s="64"/>
      <c r="P789" s="64"/>
      <c r="Q789" s="64"/>
      <c r="R789" s="64"/>
      <c r="S789" s="64"/>
      <c r="T789" s="64"/>
      <c r="U789" s="64"/>
      <c r="V789" s="64"/>
      <c r="W789" s="64"/>
      <c r="X789" s="64"/>
      <c r="Y789" s="64"/>
      <c r="Z789" s="64"/>
    </row>
    <row r="790" spans="1:26" ht="12.75" customHeight="1">
      <c r="A790" s="181"/>
      <c r="B790" s="181"/>
      <c r="C790" s="182"/>
      <c r="D790" s="183"/>
      <c r="E790" s="182"/>
      <c r="F790" s="182"/>
      <c r="G790" s="64"/>
      <c r="H790" s="64"/>
      <c r="I790" s="64"/>
      <c r="J790" s="64"/>
      <c r="K790" s="64"/>
      <c r="L790" s="64"/>
      <c r="M790" s="64"/>
      <c r="N790" s="64"/>
      <c r="O790" s="64"/>
      <c r="P790" s="64"/>
      <c r="Q790" s="64"/>
      <c r="R790" s="64"/>
      <c r="S790" s="64"/>
      <c r="T790" s="64"/>
      <c r="U790" s="64"/>
      <c r="V790" s="64"/>
      <c r="W790" s="64"/>
      <c r="X790" s="64"/>
      <c r="Y790" s="64"/>
      <c r="Z790" s="64"/>
    </row>
    <row r="791" spans="1:26" ht="12.75" customHeight="1">
      <c r="A791" s="181"/>
      <c r="B791" s="181"/>
      <c r="C791" s="182"/>
      <c r="D791" s="183"/>
      <c r="E791" s="182"/>
      <c r="F791" s="182"/>
      <c r="G791" s="64"/>
      <c r="H791" s="64"/>
      <c r="I791" s="64"/>
      <c r="J791" s="64"/>
      <c r="K791" s="64"/>
      <c r="L791" s="64"/>
      <c r="M791" s="64"/>
      <c r="N791" s="64"/>
      <c r="O791" s="64"/>
      <c r="P791" s="64"/>
      <c r="Q791" s="64"/>
      <c r="R791" s="64"/>
      <c r="S791" s="64"/>
      <c r="T791" s="64"/>
      <c r="U791" s="64"/>
      <c r="V791" s="64"/>
      <c r="W791" s="64"/>
      <c r="X791" s="64"/>
      <c r="Y791" s="64"/>
      <c r="Z791" s="64"/>
    </row>
    <row r="792" spans="1:26" ht="12.75" customHeight="1">
      <c r="A792" s="181"/>
      <c r="B792" s="181"/>
      <c r="C792" s="182"/>
      <c r="D792" s="183"/>
      <c r="E792" s="182"/>
      <c r="F792" s="182"/>
      <c r="G792" s="64"/>
      <c r="H792" s="64"/>
      <c r="I792" s="64"/>
      <c r="J792" s="64"/>
      <c r="K792" s="64"/>
      <c r="L792" s="64"/>
      <c r="M792" s="64"/>
      <c r="N792" s="64"/>
      <c r="O792" s="64"/>
      <c r="P792" s="64"/>
      <c r="Q792" s="64"/>
      <c r="R792" s="64"/>
      <c r="S792" s="64"/>
      <c r="T792" s="64"/>
      <c r="U792" s="64"/>
      <c r="V792" s="64"/>
      <c r="W792" s="64"/>
      <c r="X792" s="64"/>
      <c r="Y792" s="64"/>
      <c r="Z792" s="64"/>
    </row>
    <row r="793" spans="1:26" ht="12.75" customHeight="1">
      <c r="A793" s="181"/>
      <c r="B793" s="181"/>
      <c r="C793" s="182"/>
      <c r="D793" s="183"/>
      <c r="E793" s="182"/>
      <c r="F793" s="182"/>
      <c r="G793" s="64"/>
      <c r="H793" s="64"/>
      <c r="I793" s="64"/>
      <c r="J793" s="64"/>
      <c r="K793" s="64"/>
      <c r="L793" s="64"/>
      <c r="M793" s="64"/>
      <c r="N793" s="64"/>
      <c r="O793" s="64"/>
      <c r="P793" s="64"/>
      <c r="Q793" s="64"/>
      <c r="R793" s="64"/>
      <c r="S793" s="64"/>
      <c r="T793" s="64"/>
      <c r="U793" s="64"/>
      <c r="V793" s="64"/>
      <c r="W793" s="64"/>
      <c r="X793" s="64"/>
      <c r="Y793" s="64"/>
      <c r="Z793" s="64"/>
    </row>
    <row r="794" spans="1:26" ht="12.75" customHeight="1">
      <c r="A794" s="181"/>
      <c r="B794" s="181"/>
      <c r="C794" s="182"/>
      <c r="D794" s="183"/>
      <c r="E794" s="182"/>
      <c r="F794" s="182"/>
      <c r="G794" s="64"/>
      <c r="H794" s="64"/>
      <c r="I794" s="64"/>
      <c r="J794" s="64"/>
      <c r="K794" s="64"/>
      <c r="L794" s="64"/>
      <c r="M794" s="64"/>
      <c r="N794" s="64"/>
      <c r="O794" s="64"/>
      <c r="P794" s="64"/>
      <c r="Q794" s="64"/>
      <c r="R794" s="64"/>
      <c r="S794" s="64"/>
      <c r="T794" s="64"/>
      <c r="U794" s="64"/>
      <c r="V794" s="64"/>
      <c r="W794" s="64"/>
      <c r="X794" s="64"/>
      <c r="Y794" s="64"/>
      <c r="Z794" s="64"/>
    </row>
    <row r="795" spans="1:26" ht="12.75" customHeight="1">
      <c r="A795" s="181"/>
      <c r="B795" s="181"/>
      <c r="C795" s="182"/>
      <c r="D795" s="183"/>
      <c r="E795" s="182"/>
      <c r="F795" s="182"/>
      <c r="G795" s="64"/>
      <c r="H795" s="64"/>
      <c r="I795" s="64"/>
      <c r="J795" s="64"/>
      <c r="K795" s="64"/>
      <c r="L795" s="64"/>
      <c r="M795" s="64"/>
      <c r="N795" s="64"/>
      <c r="O795" s="64"/>
      <c r="P795" s="64"/>
      <c r="Q795" s="64"/>
      <c r="R795" s="64"/>
      <c r="S795" s="64"/>
      <c r="T795" s="64"/>
      <c r="U795" s="64"/>
      <c r="V795" s="64"/>
      <c r="W795" s="64"/>
      <c r="X795" s="64"/>
      <c r="Y795" s="64"/>
      <c r="Z795" s="64"/>
    </row>
    <row r="796" spans="1:26" ht="12.75" customHeight="1">
      <c r="A796" s="181"/>
      <c r="B796" s="181"/>
      <c r="C796" s="182"/>
      <c r="D796" s="183"/>
      <c r="E796" s="182"/>
      <c r="F796" s="182"/>
      <c r="G796" s="64"/>
      <c r="H796" s="64"/>
      <c r="I796" s="64"/>
      <c r="J796" s="64"/>
      <c r="K796" s="64"/>
      <c r="L796" s="64"/>
      <c r="M796" s="64"/>
      <c r="N796" s="64"/>
      <c r="O796" s="64"/>
      <c r="P796" s="64"/>
      <c r="Q796" s="64"/>
      <c r="R796" s="64"/>
      <c r="S796" s="64"/>
      <c r="T796" s="64"/>
      <c r="U796" s="64"/>
      <c r="V796" s="64"/>
      <c r="W796" s="64"/>
      <c r="X796" s="64"/>
      <c r="Y796" s="64"/>
      <c r="Z796" s="64"/>
    </row>
    <row r="797" spans="1:26" ht="12.75" customHeight="1">
      <c r="A797" s="181"/>
      <c r="B797" s="181"/>
      <c r="C797" s="182"/>
      <c r="D797" s="183"/>
      <c r="E797" s="182"/>
      <c r="F797" s="182"/>
      <c r="G797" s="64"/>
      <c r="H797" s="64"/>
      <c r="I797" s="64"/>
      <c r="J797" s="64"/>
      <c r="K797" s="64"/>
      <c r="L797" s="64"/>
      <c r="M797" s="64"/>
      <c r="N797" s="64"/>
      <c r="O797" s="64"/>
      <c r="P797" s="64"/>
      <c r="Q797" s="64"/>
      <c r="R797" s="64"/>
      <c r="S797" s="64"/>
      <c r="T797" s="64"/>
      <c r="U797" s="64"/>
      <c r="V797" s="64"/>
      <c r="W797" s="64"/>
      <c r="X797" s="64"/>
      <c r="Y797" s="64"/>
      <c r="Z797" s="64"/>
    </row>
    <row r="798" spans="1:26" ht="12.75" customHeight="1">
      <c r="A798" s="181"/>
      <c r="B798" s="181"/>
      <c r="C798" s="182"/>
      <c r="D798" s="183"/>
      <c r="E798" s="182"/>
      <c r="F798" s="182"/>
      <c r="G798" s="64"/>
      <c r="H798" s="64"/>
      <c r="I798" s="64"/>
      <c r="J798" s="64"/>
      <c r="K798" s="64"/>
      <c r="L798" s="64"/>
      <c r="M798" s="64"/>
      <c r="N798" s="64"/>
      <c r="O798" s="64"/>
      <c r="P798" s="64"/>
      <c r="Q798" s="64"/>
      <c r="R798" s="64"/>
      <c r="S798" s="64"/>
      <c r="T798" s="64"/>
      <c r="U798" s="64"/>
      <c r="V798" s="64"/>
      <c r="W798" s="64"/>
      <c r="X798" s="64"/>
      <c r="Y798" s="64"/>
      <c r="Z798" s="64"/>
    </row>
    <row r="799" spans="1:26" ht="12.75" customHeight="1">
      <c r="A799" s="181"/>
      <c r="B799" s="181"/>
      <c r="C799" s="182"/>
      <c r="D799" s="183"/>
      <c r="E799" s="182"/>
      <c r="F799" s="182"/>
      <c r="G799" s="64"/>
      <c r="H799" s="64"/>
      <c r="I799" s="64"/>
      <c r="J799" s="64"/>
      <c r="K799" s="64"/>
      <c r="L799" s="64"/>
      <c r="M799" s="64"/>
      <c r="N799" s="64"/>
      <c r="O799" s="64"/>
      <c r="P799" s="64"/>
      <c r="Q799" s="64"/>
      <c r="R799" s="64"/>
      <c r="S799" s="64"/>
      <c r="T799" s="64"/>
      <c r="U799" s="64"/>
      <c r="V799" s="64"/>
      <c r="W799" s="64"/>
      <c r="X799" s="64"/>
      <c r="Y799" s="64"/>
      <c r="Z799" s="64"/>
    </row>
    <row r="800" spans="1:26" ht="12.75" customHeight="1">
      <c r="A800" s="181"/>
      <c r="B800" s="181"/>
      <c r="C800" s="182"/>
      <c r="D800" s="183"/>
      <c r="E800" s="182"/>
      <c r="F800" s="182"/>
      <c r="G800" s="64"/>
      <c r="H800" s="64"/>
      <c r="I800" s="64"/>
      <c r="J800" s="64"/>
      <c r="K800" s="64"/>
      <c r="L800" s="64"/>
      <c r="M800" s="64"/>
      <c r="N800" s="64"/>
      <c r="O800" s="64"/>
      <c r="P800" s="64"/>
      <c r="Q800" s="64"/>
      <c r="R800" s="64"/>
      <c r="S800" s="64"/>
      <c r="T800" s="64"/>
      <c r="U800" s="64"/>
      <c r="V800" s="64"/>
      <c r="W800" s="64"/>
      <c r="X800" s="64"/>
      <c r="Y800" s="64"/>
      <c r="Z800" s="64"/>
    </row>
    <row r="801" spans="1:26" ht="12.75" customHeight="1">
      <c r="A801" s="181"/>
      <c r="B801" s="181"/>
      <c r="C801" s="182"/>
      <c r="D801" s="183"/>
      <c r="E801" s="182"/>
      <c r="F801" s="182"/>
      <c r="G801" s="64"/>
      <c r="H801" s="64"/>
      <c r="I801" s="64"/>
      <c r="J801" s="64"/>
      <c r="K801" s="64"/>
      <c r="L801" s="64"/>
      <c r="M801" s="64"/>
      <c r="N801" s="64"/>
      <c r="O801" s="64"/>
      <c r="P801" s="64"/>
      <c r="Q801" s="64"/>
      <c r="R801" s="64"/>
      <c r="S801" s="64"/>
      <c r="T801" s="64"/>
      <c r="U801" s="64"/>
      <c r="V801" s="64"/>
      <c r="W801" s="64"/>
      <c r="X801" s="64"/>
      <c r="Y801" s="64"/>
      <c r="Z801" s="64"/>
    </row>
    <row r="802" spans="1:26" ht="12.75" customHeight="1">
      <c r="A802" s="181"/>
      <c r="B802" s="181"/>
      <c r="C802" s="182"/>
      <c r="D802" s="183"/>
      <c r="E802" s="182"/>
      <c r="F802" s="182"/>
      <c r="G802" s="64"/>
      <c r="H802" s="64"/>
      <c r="I802" s="64"/>
      <c r="J802" s="64"/>
      <c r="K802" s="64"/>
      <c r="L802" s="64"/>
      <c r="M802" s="64"/>
      <c r="N802" s="64"/>
      <c r="O802" s="64"/>
      <c r="P802" s="64"/>
      <c r="Q802" s="64"/>
      <c r="R802" s="64"/>
      <c r="S802" s="64"/>
      <c r="T802" s="64"/>
      <c r="U802" s="64"/>
      <c r="V802" s="64"/>
      <c r="W802" s="64"/>
      <c r="X802" s="64"/>
      <c r="Y802" s="64"/>
      <c r="Z802" s="64"/>
    </row>
    <row r="803" spans="1:26" ht="12.75" customHeight="1">
      <c r="A803" s="181"/>
      <c r="B803" s="181"/>
      <c r="C803" s="182"/>
      <c r="D803" s="183"/>
      <c r="E803" s="182"/>
      <c r="F803" s="182"/>
      <c r="G803" s="64"/>
      <c r="H803" s="64"/>
      <c r="I803" s="64"/>
      <c r="J803" s="64"/>
      <c r="K803" s="64"/>
      <c r="L803" s="64"/>
      <c r="M803" s="64"/>
      <c r="N803" s="64"/>
      <c r="O803" s="64"/>
      <c r="P803" s="64"/>
      <c r="Q803" s="64"/>
      <c r="R803" s="64"/>
      <c r="S803" s="64"/>
      <c r="T803" s="64"/>
      <c r="U803" s="64"/>
      <c r="V803" s="64"/>
      <c r="W803" s="64"/>
      <c r="X803" s="64"/>
      <c r="Y803" s="64"/>
      <c r="Z803" s="64"/>
    </row>
    <row r="804" spans="1:26" ht="12.75" customHeight="1">
      <c r="A804" s="181"/>
      <c r="B804" s="181"/>
      <c r="C804" s="182"/>
      <c r="D804" s="183"/>
      <c r="E804" s="182"/>
      <c r="F804" s="182"/>
      <c r="G804" s="64"/>
      <c r="H804" s="64"/>
      <c r="I804" s="64"/>
      <c r="J804" s="64"/>
      <c r="K804" s="64"/>
      <c r="L804" s="64"/>
      <c r="M804" s="64"/>
      <c r="N804" s="64"/>
      <c r="O804" s="64"/>
      <c r="P804" s="64"/>
      <c r="Q804" s="64"/>
      <c r="R804" s="64"/>
      <c r="S804" s="64"/>
      <c r="T804" s="64"/>
      <c r="U804" s="64"/>
      <c r="V804" s="64"/>
      <c r="W804" s="64"/>
      <c r="X804" s="64"/>
      <c r="Y804" s="64"/>
      <c r="Z804" s="64"/>
    </row>
    <row r="805" spans="1:26" ht="12.75" customHeight="1">
      <c r="A805" s="181"/>
      <c r="B805" s="181"/>
      <c r="C805" s="182"/>
      <c r="D805" s="183"/>
      <c r="E805" s="182"/>
      <c r="F805" s="182"/>
      <c r="G805" s="64"/>
      <c r="H805" s="64"/>
      <c r="I805" s="64"/>
      <c r="J805" s="64"/>
      <c r="K805" s="64"/>
      <c r="L805" s="64"/>
      <c r="M805" s="64"/>
      <c r="N805" s="64"/>
      <c r="O805" s="64"/>
      <c r="P805" s="64"/>
      <c r="Q805" s="64"/>
      <c r="R805" s="64"/>
      <c r="S805" s="64"/>
      <c r="T805" s="64"/>
      <c r="U805" s="64"/>
      <c r="V805" s="64"/>
      <c r="W805" s="64"/>
      <c r="X805" s="64"/>
      <c r="Y805" s="64"/>
      <c r="Z805" s="64"/>
    </row>
    <row r="806" spans="1:26" ht="12.75" customHeight="1">
      <c r="A806" s="181"/>
      <c r="B806" s="181"/>
      <c r="C806" s="182"/>
      <c r="D806" s="183"/>
      <c r="E806" s="182"/>
      <c r="F806" s="182"/>
      <c r="G806" s="64"/>
      <c r="H806" s="64"/>
      <c r="I806" s="64"/>
      <c r="J806" s="64"/>
      <c r="K806" s="64"/>
      <c r="L806" s="64"/>
      <c r="M806" s="64"/>
      <c r="N806" s="64"/>
      <c r="O806" s="64"/>
      <c r="P806" s="64"/>
      <c r="Q806" s="64"/>
      <c r="R806" s="64"/>
      <c r="S806" s="64"/>
      <c r="T806" s="64"/>
      <c r="U806" s="64"/>
      <c r="V806" s="64"/>
      <c r="W806" s="64"/>
      <c r="X806" s="64"/>
      <c r="Y806" s="64"/>
      <c r="Z806" s="64"/>
    </row>
    <row r="807" spans="1:26" ht="12.75" customHeight="1">
      <c r="A807" s="181"/>
      <c r="B807" s="181"/>
      <c r="C807" s="182"/>
      <c r="D807" s="183"/>
      <c r="E807" s="182"/>
      <c r="F807" s="182"/>
      <c r="G807" s="64"/>
      <c r="H807" s="64"/>
      <c r="I807" s="64"/>
      <c r="J807" s="64"/>
      <c r="K807" s="64"/>
      <c r="L807" s="64"/>
      <c r="M807" s="64"/>
      <c r="N807" s="64"/>
      <c r="O807" s="64"/>
      <c r="P807" s="64"/>
      <c r="Q807" s="64"/>
      <c r="R807" s="64"/>
      <c r="S807" s="64"/>
      <c r="T807" s="64"/>
      <c r="U807" s="64"/>
      <c r="V807" s="64"/>
      <c r="W807" s="64"/>
      <c r="X807" s="64"/>
      <c r="Y807" s="64"/>
      <c r="Z807" s="64"/>
    </row>
    <row r="808" spans="1:26" ht="12.75" customHeight="1">
      <c r="A808" s="181"/>
      <c r="B808" s="181"/>
      <c r="C808" s="182"/>
      <c r="D808" s="183"/>
      <c r="E808" s="182"/>
      <c r="F808" s="182"/>
      <c r="G808" s="64"/>
      <c r="H808" s="64"/>
      <c r="I808" s="64"/>
      <c r="J808" s="64"/>
      <c r="K808" s="64"/>
      <c r="L808" s="64"/>
      <c r="M808" s="64"/>
      <c r="N808" s="64"/>
      <c r="O808" s="64"/>
      <c r="P808" s="64"/>
      <c r="Q808" s="64"/>
      <c r="R808" s="64"/>
      <c r="S808" s="64"/>
      <c r="T808" s="64"/>
      <c r="U808" s="64"/>
      <c r="V808" s="64"/>
      <c r="W808" s="64"/>
      <c r="X808" s="64"/>
      <c r="Y808" s="64"/>
      <c r="Z808" s="64"/>
    </row>
    <row r="809" spans="1:26" ht="12.75" customHeight="1">
      <c r="A809" s="181"/>
      <c r="B809" s="181"/>
      <c r="C809" s="182"/>
      <c r="D809" s="183"/>
      <c r="E809" s="182"/>
      <c r="F809" s="182"/>
      <c r="G809" s="64"/>
      <c r="H809" s="64"/>
      <c r="I809" s="64"/>
      <c r="J809" s="64"/>
      <c r="K809" s="64"/>
      <c r="L809" s="64"/>
      <c r="M809" s="64"/>
      <c r="N809" s="64"/>
      <c r="O809" s="64"/>
      <c r="P809" s="64"/>
      <c r="Q809" s="64"/>
      <c r="R809" s="64"/>
      <c r="S809" s="64"/>
      <c r="T809" s="64"/>
      <c r="U809" s="64"/>
      <c r="V809" s="64"/>
      <c r="W809" s="64"/>
      <c r="X809" s="64"/>
      <c r="Y809" s="64"/>
      <c r="Z809" s="64"/>
    </row>
    <row r="810" spans="1:26" ht="12.75" customHeight="1">
      <c r="A810" s="181"/>
      <c r="B810" s="181"/>
      <c r="C810" s="182"/>
      <c r="D810" s="183"/>
      <c r="E810" s="182"/>
      <c r="F810" s="182"/>
      <c r="G810" s="64"/>
      <c r="H810" s="64"/>
      <c r="I810" s="64"/>
      <c r="J810" s="64"/>
      <c r="K810" s="64"/>
      <c r="L810" s="64"/>
      <c r="M810" s="64"/>
      <c r="N810" s="64"/>
      <c r="O810" s="64"/>
      <c r="P810" s="64"/>
      <c r="Q810" s="64"/>
      <c r="R810" s="64"/>
      <c r="S810" s="64"/>
      <c r="T810" s="64"/>
      <c r="U810" s="64"/>
      <c r="V810" s="64"/>
      <c r="W810" s="64"/>
      <c r="X810" s="64"/>
      <c r="Y810" s="64"/>
      <c r="Z810" s="64"/>
    </row>
    <row r="811" spans="1:26" ht="12.75" customHeight="1">
      <c r="A811" s="181"/>
      <c r="B811" s="181"/>
      <c r="C811" s="182"/>
      <c r="D811" s="183"/>
      <c r="E811" s="182"/>
      <c r="F811" s="182"/>
      <c r="G811" s="64"/>
      <c r="H811" s="64"/>
      <c r="I811" s="64"/>
      <c r="J811" s="64"/>
      <c r="K811" s="64"/>
      <c r="L811" s="64"/>
      <c r="M811" s="64"/>
      <c r="N811" s="64"/>
      <c r="O811" s="64"/>
      <c r="P811" s="64"/>
      <c r="Q811" s="64"/>
      <c r="R811" s="64"/>
      <c r="S811" s="64"/>
      <c r="T811" s="64"/>
      <c r="U811" s="64"/>
      <c r="V811" s="64"/>
      <c r="W811" s="64"/>
      <c r="X811" s="64"/>
      <c r="Y811" s="64"/>
      <c r="Z811" s="64"/>
    </row>
    <row r="812" spans="1:26" ht="12.75" customHeight="1">
      <c r="A812" s="181"/>
      <c r="B812" s="181"/>
      <c r="C812" s="182"/>
      <c r="D812" s="183"/>
      <c r="E812" s="182"/>
      <c r="F812" s="182"/>
      <c r="G812" s="64"/>
      <c r="H812" s="64"/>
      <c r="I812" s="64"/>
      <c r="J812" s="64"/>
      <c r="K812" s="64"/>
      <c r="L812" s="64"/>
      <c r="M812" s="64"/>
      <c r="N812" s="64"/>
      <c r="O812" s="64"/>
      <c r="P812" s="64"/>
      <c r="Q812" s="64"/>
      <c r="R812" s="64"/>
      <c r="S812" s="64"/>
      <c r="T812" s="64"/>
      <c r="U812" s="64"/>
      <c r="V812" s="64"/>
      <c r="W812" s="64"/>
      <c r="X812" s="64"/>
      <c r="Y812" s="64"/>
      <c r="Z812" s="64"/>
    </row>
    <row r="813" spans="1:26" ht="12.75" customHeight="1">
      <c r="A813" s="181"/>
      <c r="B813" s="181"/>
      <c r="C813" s="182"/>
      <c r="D813" s="183"/>
      <c r="E813" s="182"/>
      <c r="F813" s="182"/>
      <c r="G813" s="64"/>
      <c r="H813" s="64"/>
      <c r="I813" s="64"/>
      <c r="J813" s="64"/>
      <c r="K813" s="64"/>
      <c r="L813" s="64"/>
      <c r="M813" s="64"/>
      <c r="N813" s="64"/>
      <c r="O813" s="64"/>
      <c r="P813" s="64"/>
      <c r="Q813" s="64"/>
      <c r="R813" s="64"/>
      <c r="S813" s="64"/>
      <c r="T813" s="64"/>
      <c r="U813" s="64"/>
      <c r="V813" s="64"/>
      <c r="W813" s="64"/>
      <c r="X813" s="64"/>
      <c r="Y813" s="64"/>
      <c r="Z813" s="64"/>
    </row>
    <row r="814" spans="1:26" ht="12.75" customHeight="1">
      <c r="A814" s="181"/>
      <c r="B814" s="181"/>
      <c r="C814" s="182"/>
      <c r="D814" s="183"/>
      <c r="E814" s="182"/>
      <c r="F814" s="182"/>
      <c r="G814" s="64"/>
      <c r="H814" s="64"/>
      <c r="I814" s="64"/>
      <c r="J814" s="64"/>
      <c r="K814" s="64"/>
      <c r="L814" s="64"/>
      <c r="M814" s="64"/>
      <c r="N814" s="64"/>
      <c r="O814" s="64"/>
      <c r="P814" s="64"/>
      <c r="Q814" s="64"/>
      <c r="R814" s="64"/>
      <c r="S814" s="64"/>
      <c r="T814" s="64"/>
      <c r="U814" s="64"/>
      <c r="V814" s="64"/>
      <c r="W814" s="64"/>
      <c r="X814" s="64"/>
      <c r="Y814" s="64"/>
      <c r="Z814" s="64"/>
    </row>
    <row r="815" spans="1:26" ht="12.75" customHeight="1">
      <c r="A815" s="181"/>
      <c r="B815" s="181"/>
      <c r="C815" s="182"/>
      <c r="D815" s="183"/>
      <c r="E815" s="182"/>
      <c r="F815" s="182"/>
      <c r="G815" s="64"/>
      <c r="H815" s="64"/>
      <c r="I815" s="64"/>
      <c r="J815" s="64"/>
      <c r="K815" s="64"/>
      <c r="L815" s="64"/>
      <c r="M815" s="64"/>
      <c r="N815" s="64"/>
      <c r="O815" s="64"/>
      <c r="P815" s="64"/>
      <c r="Q815" s="64"/>
      <c r="R815" s="64"/>
      <c r="S815" s="64"/>
      <c r="T815" s="64"/>
      <c r="U815" s="64"/>
      <c r="V815" s="64"/>
      <c r="W815" s="64"/>
      <c r="X815" s="64"/>
      <c r="Y815" s="64"/>
      <c r="Z815" s="64"/>
    </row>
    <row r="816" spans="1:26" ht="12.75" customHeight="1">
      <c r="A816" s="181"/>
      <c r="B816" s="181"/>
      <c r="C816" s="182"/>
      <c r="D816" s="183"/>
      <c r="E816" s="182"/>
      <c r="F816" s="182"/>
      <c r="G816" s="64"/>
      <c r="H816" s="64"/>
      <c r="I816" s="64"/>
      <c r="J816" s="64"/>
      <c r="K816" s="64"/>
      <c r="L816" s="64"/>
      <c r="M816" s="64"/>
      <c r="N816" s="64"/>
      <c r="O816" s="64"/>
      <c r="P816" s="64"/>
      <c r="Q816" s="64"/>
      <c r="R816" s="64"/>
      <c r="S816" s="64"/>
      <c r="T816" s="64"/>
      <c r="U816" s="64"/>
      <c r="V816" s="64"/>
      <c r="W816" s="64"/>
      <c r="X816" s="64"/>
      <c r="Y816" s="64"/>
      <c r="Z816" s="64"/>
    </row>
    <row r="817" spans="1:26" ht="12.75" customHeight="1">
      <c r="A817" s="181"/>
      <c r="B817" s="181"/>
      <c r="C817" s="182"/>
      <c r="D817" s="183"/>
      <c r="E817" s="182"/>
      <c r="F817" s="182"/>
      <c r="G817" s="64"/>
      <c r="H817" s="64"/>
      <c r="I817" s="64"/>
      <c r="J817" s="64"/>
      <c r="K817" s="64"/>
      <c r="L817" s="64"/>
      <c r="M817" s="64"/>
      <c r="N817" s="64"/>
      <c r="O817" s="64"/>
      <c r="P817" s="64"/>
      <c r="Q817" s="64"/>
      <c r="R817" s="64"/>
      <c r="S817" s="64"/>
      <c r="T817" s="64"/>
      <c r="U817" s="64"/>
      <c r="V817" s="64"/>
      <c r="W817" s="64"/>
      <c r="X817" s="64"/>
      <c r="Y817" s="64"/>
      <c r="Z817" s="64"/>
    </row>
    <row r="818" spans="1:26" ht="12.75" customHeight="1">
      <c r="A818" s="181"/>
      <c r="B818" s="181"/>
      <c r="C818" s="182"/>
      <c r="D818" s="183"/>
      <c r="E818" s="182"/>
      <c r="F818" s="182"/>
      <c r="G818" s="64"/>
      <c r="H818" s="64"/>
      <c r="I818" s="64"/>
      <c r="J818" s="64"/>
      <c r="K818" s="64"/>
      <c r="L818" s="64"/>
      <c r="M818" s="64"/>
      <c r="N818" s="64"/>
      <c r="O818" s="64"/>
      <c r="P818" s="64"/>
      <c r="Q818" s="64"/>
      <c r="R818" s="64"/>
      <c r="S818" s="64"/>
      <c r="T818" s="64"/>
      <c r="U818" s="64"/>
      <c r="V818" s="64"/>
      <c r="W818" s="64"/>
      <c r="X818" s="64"/>
      <c r="Y818" s="64"/>
      <c r="Z818" s="64"/>
    </row>
    <row r="819" spans="1:26" ht="12.75" customHeight="1">
      <c r="A819" s="181"/>
      <c r="B819" s="181"/>
      <c r="C819" s="182"/>
      <c r="D819" s="183"/>
      <c r="E819" s="182"/>
      <c r="F819" s="182"/>
      <c r="G819" s="64"/>
      <c r="H819" s="64"/>
      <c r="I819" s="64"/>
      <c r="J819" s="64"/>
      <c r="K819" s="64"/>
      <c r="L819" s="64"/>
      <c r="M819" s="64"/>
      <c r="N819" s="64"/>
      <c r="O819" s="64"/>
      <c r="P819" s="64"/>
      <c r="Q819" s="64"/>
      <c r="R819" s="64"/>
      <c r="S819" s="64"/>
      <c r="T819" s="64"/>
      <c r="U819" s="64"/>
      <c r="V819" s="64"/>
      <c r="W819" s="64"/>
      <c r="X819" s="64"/>
      <c r="Y819" s="64"/>
      <c r="Z819" s="64"/>
    </row>
    <row r="820" spans="1:26" ht="12.75" customHeight="1">
      <c r="A820" s="181"/>
      <c r="B820" s="181"/>
      <c r="C820" s="182"/>
      <c r="D820" s="183"/>
      <c r="E820" s="182"/>
      <c r="F820" s="182"/>
      <c r="G820" s="64"/>
      <c r="H820" s="64"/>
      <c r="I820" s="64"/>
      <c r="J820" s="64"/>
      <c r="K820" s="64"/>
      <c r="L820" s="64"/>
      <c r="M820" s="64"/>
      <c r="N820" s="64"/>
      <c r="O820" s="64"/>
      <c r="P820" s="64"/>
      <c r="Q820" s="64"/>
      <c r="R820" s="64"/>
      <c r="S820" s="64"/>
      <c r="T820" s="64"/>
      <c r="U820" s="64"/>
      <c r="V820" s="64"/>
      <c r="W820" s="64"/>
      <c r="X820" s="64"/>
      <c r="Y820" s="64"/>
      <c r="Z820" s="64"/>
    </row>
    <row r="821" spans="1:26" ht="12.75" customHeight="1">
      <c r="A821" s="181"/>
      <c r="B821" s="181"/>
      <c r="C821" s="182"/>
      <c r="D821" s="183"/>
      <c r="E821" s="182"/>
      <c r="F821" s="182"/>
      <c r="G821" s="64"/>
      <c r="H821" s="64"/>
      <c r="I821" s="64"/>
      <c r="J821" s="64"/>
      <c r="K821" s="64"/>
      <c r="L821" s="64"/>
      <c r="M821" s="64"/>
      <c r="N821" s="64"/>
      <c r="O821" s="64"/>
      <c r="P821" s="64"/>
      <c r="Q821" s="64"/>
      <c r="R821" s="64"/>
      <c r="S821" s="64"/>
      <c r="T821" s="64"/>
      <c r="U821" s="64"/>
      <c r="V821" s="64"/>
      <c r="W821" s="64"/>
      <c r="X821" s="64"/>
      <c r="Y821" s="64"/>
      <c r="Z821" s="64"/>
    </row>
    <row r="822" spans="1:26" ht="12.75" customHeight="1">
      <c r="A822" s="181"/>
      <c r="B822" s="181"/>
      <c r="C822" s="182"/>
      <c r="D822" s="183"/>
      <c r="E822" s="182"/>
      <c r="F822" s="182"/>
      <c r="G822" s="64"/>
      <c r="H822" s="64"/>
      <c r="I822" s="64"/>
      <c r="J822" s="64"/>
      <c r="K822" s="64"/>
      <c r="L822" s="64"/>
      <c r="M822" s="64"/>
      <c r="N822" s="64"/>
      <c r="O822" s="64"/>
      <c r="P822" s="64"/>
      <c r="Q822" s="64"/>
      <c r="R822" s="64"/>
      <c r="S822" s="64"/>
      <c r="T822" s="64"/>
      <c r="U822" s="64"/>
      <c r="V822" s="64"/>
      <c r="W822" s="64"/>
      <c r="X822" s="64"/>
      <c r="Y822" s="64"/>
      <c r="Z822" s="64"/>
    </row>
    <row r="823" spans="1:26" ht="12.75" customHeight="1">
      <c r="A823" s="181"/>
      <c r="B823" s="181"/>
      <c r="C823" s="182"/>
      <c r="D823" s="183"/>
      <c r="E823" s="182"/>
      <c r="F823" s="182"/>
      <c r="G823" s="64"/>
      <c r="H823" s="64"/>
      <c r="I823" s="64"/>
      <c r="J823" s="64"/>
      <c r="K823" s="64"/>
      <c r="L823" s="64"/>
      <c r="M823" s="64"/>
      <c r="N823" s="64"/>
      <c r="O823" s="64"/>
      <c r="P823" s="64"/>
      <c r="Q823" s="64"/>
      <c r="R823" s="64"/>
      <c r="S823" s="64"/>
      <c r="T823" s="64"/>
      <c r="U823" s="64"/>
      <c r="V823" s="64"/>
      <c r="W823" s="64"/>
      <c r="X823" s="64"/>
      <c r="Y823" s="64"/>
      <c r="Z823" s="64"/>
    </row>
    <row r="824" spans="1:26" ht="12.75" customHeight="1">
      <c r="A824" s="181"/>
      <c r="B824" s="181"/>
      <c r="C824" s="182"/>
      <c r="D824" s="183"/>
      <c r="E824" s="182"/>
      <c r="F824" s="182"/>
      <c r="G824" s="64"/>
      <c r="H824" s="64"/>
      <c r="I824" s="64"/>
      <c r="J824" s="64"/>
      <c r="K824" s="64"/>
      <c r="L824" s="64"/>
      <c r="M824" s="64"/>
      <c r="N824" s="64"/>
      <c r="O824" s="64"/>
      <c r="P824" s="64"/>
      <c r="Q824" s="64"/>
      <c r="R824" s="64"/>
      <c r="S824" s="64"/>
      <c r="T824" s="64"/>
      <c r="U824" s="64"/>
      <c r="V824" s="64"/>
      <c r="W824" s="64"/>
      <c r="X824" s="64"/>
      <c r="Y824" s="64"/>
      <c r="Z824" s="64"/>
    </row>
    <row r="825" spans="1:26" ht="12.75" customHeight="1">
      <c r="A825" s="181"/>
      <c r="B825" s="181"/>
      <c r="C825" s="182"/>
      <c r="D825" s="183"/>
      <c r="E825" s="182"/>
      <c r="F825" s="182"/>
      <c r="G825" s="64"/>
      <c r="H825" s="64"/>
      <c r="I825" s="64"/>
      <c r="J825" s="64"/>
      <c r="K825" s="64"/>
      <c r="L825" s="64"/>
      <c r="M825" s="64"/>
      <c r="N825" s="64"/>
      <c r="O825" s="64"/>
      <c r="P825" s="64"/>
      <c r="Q825" s="64"/>
      <c r="R825" s="64"/>
      <c r="S825" s="64"/>
      <c r="T825" s="64"/>
      <c r="U825" s="64"/>
      <c r="V825" s="64"/>
      <c r="W825" s="64"/>
      <c r="X825" s="64"/>
      <c r="Y825" s="64"/>
      <c r="Z825" s="64"/>
    </row>
    <row r="826" spans="1:26" ht="12.75" customHeight="1">
      <c r="A826" s="181"/>
      <c r="B826" s="181"/>
      <c r="C826" s="182"/>
      <c r="D826" s="183"/>
      <c r="E826" s="182"/>
      <c r="F826" s="182"/>
      <c r="G826" s="64"/>
      <c r="H826" s="64"/>
      <c r="I826" s="64"/>
      <c r="J826" s="64"/>
      <c r="K826" s="64"/>
      <c r="L826" s="64"/>
      <c r="M826" s="64"/>
      <c r="N826" s="64"/>
      <c r="O826" s="64"/>
      <c r="P826" s="64"/>
      <c r="Q826" s="64"/>
      <c r="R826" s="64"/>
      <c r="S826" s="64"/>
      <c r="T826" s="64"/>
      <c r="U826" s="64"/>
      <c r="V826" s="64"/>
      <c r="W826" s="64"/>
      <c r="X826" s="64"/>
      <c r="Y826" s="64"/>
      <c r="Z826" s="64"/>
    </row>
    <row r="827" spans="1:26" ht="12.75" customHeight="1">
      <c r="A827" s="181"/>
      <c r="B827" s="181"/>
      <c r="C827" s="182"/>
      <c r="D827" s="183"/>
      <c r="E827" s="182"/>
      <c r="F827" s="182"/>
      <c r="G827" s="64"/>
      <c r="H827" s="64"/>
      <c r="I827" s="64"/>
      <c r="J827" s="64"/>
      <c r="K827" s="64"/>
      <c r="L827" s="64"/>
      <c r="M827" s="64"/>
      <c r="N827" s="64"/>
      <c r="O827" s="64"/>
      <c r="P827" s="64"/>
      <c r="Q827" s="64"/>
      <c r="R827" s="64"/>
      <c r="S827" s="64"/>
      <c r="T827" s="64"/>
      <c r="U827" s="64"/>
      <c r="V827" s="64"/>
      <c r="W827" s="64"/>
      <c r="X827" s="64"/>
      <c r="Y827" s="64"/>
      <c r="Z827" s="64"/>
    </row>
    <row r="828" spans="1:26" ht="12.75" customHeight="1">
      <c r="A828" s="181"/>
      <c r="B828" s="181"/>
      <c r="C828" s="182"/>
      <c r="D828" s="183"/>
      <c r="E828" s="182"/>
      <c r="F828" s="182"/>
      <c r="G828" s="64"/>
      <c r="H828" s="64"/>
      <c r="I828" s="64"/>
      <c r="J828" s="64"/>
      <c r="K828" s="64"/>
      <c r="L828" s="64"/>
      <c r="M828" s="64"/>
      <c r="N828" s="64"/>
      <c r="O828" s="64"/>
      <c r="P828" s="64"/>
      <c r="Q828" s="64"/>
      <c r="R828" s="64"/>
      <c r="S828" s="64"/>
      <c r="T828" s="64"/>
      <c r="U828" s="64"/>
      <c r="V828" s="64"/>
      <c r="W828" s="64"/>
      <c r="X828" s="64"/>
      <c r="Y828" s="64"/>
      <c r="Z828" s="64"/>
    </row>
    <row r="829" spans="1:26" ht="12.75" customHeight="1">
      <c r="A829" s="181"/>
      <c r="B829" s="181"/>
      <c r="C829" s="182"/>
      <c r="D829" s="183"/>
      <c r="E829" s="182"/>
      <c r="F829" s="182"/>
      <c r="G829" s="64"/>
      <c r="H829" s="64"/>
      <c r="I829" s="64"/>
      <c r="J829" s="64"/>
      <c r="K829" s="64"/>
      <c r="L829" s="64"/>
      <c r="M829" s="64"/>
      <c r="N829" s="64"/>
      <c r="O829" s="64"/>
      <c r="P829" s="64"/>
      <c r="Q829" s="64"/>
      <c r="R829" s="64"/>
      <c r="S829" s="64"/>
      <c r="T829" s="64"/>
      <c r="U829" s="64"/>
      <c r="V829" s="64"/>
      <c r="W829" s="64"/>
      <c r="X829" s="64"/>
      <c r="Y829" s="64"/>
      <c r="Z829" s="64"/>
    </row>
    <row r="830" spans="1:26" ht="12.75" customHeight="1">
      <c r="A830" s="181"/>
      <c r="B830" s="181"/>
      <c r="C830" s="182"/>
      <c r="D830" s="183"/>
      <c r="E830" s="182"/>
      <c r="F830" s="182"/>
      <c r="G830" s="64"/>
      <c r="H830" s="64"/>
      <c r="I830" s="64"/>
      <c r="J830" s="64"/>
      <c r="K830" s="64"/>
      <c r="L830" s="64"/>
      <c r="M830" s="64"/>
      <c r="N830" s="64"/>
      <c r="O830" s="64"/>
      <c r="P830" s="64"/>
      <c r="Q830" s="64"/>
      <c r="R830" s="64"/>
      <c r="S830" s="64"/>
      <c r="T830" s="64"/>
      <c r="U830" s="64"/>
      <c r="V830" s="64"/>
      <c r="W830" s="64"/>
      <c r="X830" s="64"/>
      <c r="Y830" s="64"/>
      <c r="Z830" s="64"/>
    </row>
    <row r="831" spans="1:26" ht="12.75" customHeight="1">
      <c r="A831" s="181"/>
      <c r="B831" s="181"/>
      <c r="C831" s="182"/>
      <c r="D831" s="183"/>
      <c r="E831" s="182"/>
      <c r="F831" s="182"/>
      <c r="G831" s="64"/>
      <c r="H831" s="64"/>
      <c r="I831" s="64"/>
      <c r="J831" s="64"/>
      <c r="K831" s="64"/>
      <c r="L831" s="64"/>
      <c r="M831" s="64"/>
      <c r="N831" s="64"/>
      <c r="O831" s="64"/>
      <c r="P831" s="64"/>
      <c r="Q831" s="64"/>
      <c r="R831" s="64"/>
      <c r="S831" s="64"/>
      <c r="T831" s="64"/>
      <c r="U831" s="64"/>
      <c r="V831" s="64"/>
      <c r="W831" s="64"/>
      <c r="X831" s="64"/>
      <c r="Y831" s="64"/>
      <c r="Z831" s="64"/>
    </row>
    <row r="832" spans="1:26" ht="12.75" customHeight="1">
      <c r="A832" s="181"/>
      <c r="B832" s="181"/>
      <c r="C832" s="182"/>
      <c r="D832" s="183"/>
      <c r="E832" s="182"/>
      <c r="F832" s="182"/>
      <c r="G832" s="64"/>
      <c r="H832" s="64"/>
      <c r="I832" s="64"/>
      <c r="J832" s="64"/>
      <c r="K832" s="64"/>
      <c r="L832" s="64"/>
      <c r="M832" s="64"/>
      <c r="N832" s="64"/>
      <c r="O832" s="64"/>
      <c r="P832" s="64"/>
      <c r="Q832" s="64"/>
      <c r="R832" s="64"/>
      <c r="S832" s="64"/>
      <c r="T832" s="64"/>
      <c r="U832" s="64"/>
      <c r="V832" s="64"/>
      <c r="W832" s="64"/>
      <c r="X832" s="64"/>
      <c r="Y832" s="64"/>
      <c r="Z832" s="64"/>
    </row>
    <row r="833" spans="1:26" ht="12.75" customHeight="1">
      <c r="A833" s="181"/>
      <c r="B833" s="181"/>
      <c r="C833" s="182"/>
      <c r="D833" s="183"/>
      <c r="E833" s="182"/>
      <c r="F833" s="182"/>
      <c r="G833" s="64"/>
      <c r="H833" s="64"/>
      <c r="I833" s="64"/>
      <c r="J833" s="64"/>
      <c r="K833" s="64"/>
      <c r="L833" s="64"/>
      <c r="M833" s="64"/>
      <c r="N833" s="64"/>
      <c r="O833" s="64"/>
      <c r="P833" s="64"/>
      <c r="Q833" s="64"/>
      <c r="R833" s="64"/>
      <c r="S833" s="64"/>
      <c r="T833" s="64"/>
      <c r="U833" s="64"/>
      <c r="V833" s="64"/>
      <c r="W833" s="64"/>
      <c r="X833" s="64"/>
      <c r="Y833" s="64"/>
      <c r="Z833" s="64"/>
    </row>
    <row r="834" spans="1:26" ht="12.75" customHeight="1">
      <c r="A834" s="181"/>
      <c r="B834" s="181"/>
      <c r="C834" s="182"/>
      <c r="D834" s="183"/>
      <c r="E834" s="182"/>
      <c r="F834" s="182"/>
      <c r="G834" s="64"/>
      <c r="H834" s="64"/>
      <c r="I834" s="64"/>
      <c r="J834" s="64"/>
      <c r="K834" s="64"/>
      <c r="L834" s="64"/>
      <c r="M834" s="64"/>
      <c r="N834" s="64"/>
      <c r="O834" s="64"/>
      <c r="P834" s="64"/>
      <c r="Q834" s="64"/>
      <c r="R834" s="64"/>
      <c r="S834" s="64"/>
      <c r="T834" s="64"/>
      <c r="U834" s="64"/>
      <c r="V834" s="64"/>
      <c r="W834" s="64"/>
      <c r="X834" s="64"/>
      <c r="Y834" s="64"/>
      <c r="Z834" s="64"/>
    </row>
    <row r="835" spans="1:26" ht="12.75" customHeight="1">
      <c r="A835" s="181"/>
      <c r="B835" s="181"/>
      <c r="C835" s="182"/>
      <c r="D835" s="183"/>
      <c r="E835" s="182"/>
      <c r="F835" s="182"/>
      <c r="G835" s="64"/>
      <c r="H835" s="64"/>
      <c r="I835" s="64"/>
      <c r="J835" s="64"/>
      <c r="K835" s="64"/>
      <c r="L835" s="64"/>
      <c r="M835" s="64"/>
      <c r="N835" s="64"/>
      <c r="O835" s="64"/>
      <c r="P835" s="64"/>
      <c r="Q835" s="64"/>
      <c r="R835" s="64"/>
      <c r="S835" s="64"/>
      <c r="T835" s="64"/>
      <c r="U835" s="64"/>
      <c r="V835" s="64"/>
      <c r="W835" s="64"/>
      <c r="X835" s="64"/>
      <c r="Y835" s="64"/>
      <c r="Z835" s="64"/>
    </row>
    <row r="836" spans="1:26" ht="12.75" customHeight="1">
      <c r="A836" s="181"/>
      <c r="B836" s="181"/>
      <c r="C836" s="182"/>
      <c r="D836" s="183"/>
      <c r="E836" s="182"/>
      <c r="F836" s="182"/>
      <c r="G836" s="64"/>
      <c r="H836" s="64"/>
      <c r="I836" s="64"/>
      <c r="J836" s="64"/>
      <c r="K836" s="64"/>
      <c r="L836" s="64"/>
      <c r="M836" s="64"/>
      <c r="N836" s="64"/>
      <c r="O836" s="64"/>
      <c r="P836" s="64"/>
      <c r="Q836" s="64"/>
      <c r="R836" s="64"/>
      <c r="S836" s="64"/>
      <c r="T836" s="64"/>
      <c r="U836" s="64"/>
      <c r="V836" s="64"/>
      <c r="W836" s="64"/>
      <c r="X836" s="64"/>
      <c r="Y836" s="64"/>
      <c r="Z836" s="64"/>
    </row>
    <row r="837" spans="1:26" ht="12.75" customHeight="1">
      <c r="A837" s="181"/>
      <c r="B837" s="181"/>
      <c r="C837" s="182"/>
      <c r="D837" s="183"/>
      <c r="E837" s="182"/>
      <c r="F837" s="182"/>
      <c r="G837" s="64"/>
      <c r="H837" s="64"/>
      <c r="I837" s="64"/>
      <c r="J837" s="64"/>
      <c r="K837" s="64"/>
      <c r="L837" s="64"/>
      <c r="M837" s="64"/>
      <c r="N837" s="64"/>
      <c r="O837" s="64"/>
      <c r="P837" s="64"/>
      <c r="Q837" s="64"/>
      <c r="R837" s="64"/>
      <c r="S837" s="64"/>
      <c r="T837" s="64"/>
      <c r="U837" s="64"/>
      <c r="V837" s="64"/>
      <c r="W837" s="64"/>
      <c r="X837" s="64"/>
      <c r="Y837" s="64"/>
      <c r="Z837" s="64"/>
    </row>
    <row r="838" spans="1:26" ht="12.75" customHeight="1">
      <c r="A838" s="181"/>
      <c r="B838" s="181"/>
      <c r="C838" s="182"/>
      <c r="D838" s="183"/>
      <c r="E838" s="182"/>
      <c r="F838" s="182"/>
      <c r="G838" s="64"/>
      <c r="H838" s="64"/>
      <c r="I838" s="64"/>
      <c r="J838" s="64"/>
      <c r="K838" s="64"/>
      <c r="L838" s="64"/>
      <c r="M838" s="64"/>
      <c r="N838" s="64"/>
      <c r="O838" s="64"/>
      <c r="P838" s="64"/>
      <c r="Q838" s="64"/>
      <c r="R838" s="64"/>
      <c r="S838" s="64"/>
      <c r="T838" s="64"/>
      <c r="U838" s="64"/>
      <c r="V838" s="64"/>
      <c r="W838" s="64"/>
      <c r="X838" s="64"/>
      <c r="Y838" s="64"/>
      <c r="Z838" s="64"/>
    </row>
    <row r="839" spans="1:26" ht="12.75" customHeight="1">
      <c r="A839" s="181"/>
      <c r="B839" s="181"/>
      <c r="C839" s="182"/>
      <c r="D839" s="183"/>
      <c r="E839" s="182"/>
      <c r="F839" s="182"/>
      <c r="G839" s="64"/>
      <c r="H839" s="64"/>
      <c r="I839" s="64"/>
      <c r="J839" s="64"/>
      <c r="K839" s="64"/>
      <c r="L839" s="64"/>
      <c r="M839" s="64"/>
      <c r="N839" s="64"/>
      <c r="O839" s="64"/>
      <c r="P839" s="64"/>
      <c r="Q839" s="64"/>
      <c r="R839" s="64"/>
      <c r="S839" s="64"/>
      <c r="T839" s="64"/>
      <c r="U839" s="64"/>
      <c r="V839" s="64"/>
      <c r="W839" s="64"/>
      <c r="X839" s="64"/>
      <c r="Y839" s="64"/>
      <c r="Z839" s="64"/>
    </row>
    <row r="840" spans="1:26" ht="12.75" customHeight="1">
      <c r="A840" s="181"/>
      <c r="B840" s="181"/>
      <c r="C840" s="182"/>
      <c r="D840" s="183"/>
      <c r="E840" s="182"/>
      <c r="F840" s="182"/>
      <c r="G840" s="64"/>
      <c r="H840" s="64"/>
      <c r="I840" s="64"/>
      <c r="J840" s="64"/>
      <c r="K840" s="64"/>
      <c r="L840" s="64"/>
      <c r="M840" s="64"/>
      <c r="N840" s="64"/>
      <c r="O840" s="64"/>
      <c r="P840" s="64"/>
      <c r="Q840" s="64"/>
      <c r="R840" s="64"/>
      <c r="S840" s="64"/>
      <c r="T840" s="64"/>
      <c r="U840" s="64"/>
      <c r="V840" s="64"/>
      <c r="W840" s="64"/>
      <c r="X840" s="64"/>
      <c r="Y840" s="64"/>
      <c r="Z840" s="64"/>
    </row>
    <row r="841" spans="1:26" ht="12.75" customHeight="1">
      <c r="A841" s="181"/>
      <c r="B841" s="181"/>
      <c r="C841" s="182"/>
      <c r="D841" s="183"/>
      <c r="E841" s="182"/>
      <c r="F841" s="182"/>
      <c r="G841" s="64"/>
      <c r="H841" s="64"/>
      <c r="I841" s="64"/>
      <c r="J841" s="64"/>
      <c r="K841" s="64"/>
      <c r="L841" s="64"/>
      <c r="M841" s="64"/>
      <c r="N841" s="64"/>
      <c r="O841" s="64"/>
      <c r="P841" s="64"/>
      <c r="Q841" s="64"/>
      <c r="R841" s="64"/>
      <c r="S841" s="64"/>
      <c r="T841" s="64"/>
      <c r="U841" s="64"/>
      <c r="V841" s="64"/>
      <c r="W841" s="64"/>
      <c r="X841" s="64"/>
      <c r="Y841" s="64"/>
      <c r="Z841" s="64"/>
    </row>
    <row r="842" spans="1:26" ht="12.75" customHeight="1">
      <c r="A842" s="181"/>
      <c r="B842" s="181"/>
      <c r="C842" s="182"/>
      <c r="D842" s="183"/>
      <c r="E842" s="182"/>
      <c r="F842" s="182"/>
      <c r="G842" s="64"/>
      <c r="H842" s="64"/>
      <c r="I842" s="64"/>
      <c r="J842" s="64"/>
      <c r="K842" s="64"/>
      <c r="L842" s="64"/>
      <c r="M842" s="64"/>
      <c r="N842" s="64"/>
      <c r="O842" s="64"/>
      <c r="P842" s="64"/>
      <c r="Q842" s="64"/>
      <c r="R842" s="64"/>
      <c r="S842" s="64"/>
      <c r="T842" s="64"/>
      <c r="U842" s="64"/>
      <c r="V842" s="64"/>
      <c r="W842" s="64"/>
      <c r="X842" s="64"/>
      <c r="Y842" s="64"/>
      <c r="Z842" s="64"/>
    </row>
    <row r="843" spans="1:26" ht="12.75" customHeight="1">
      <c r="A843" s="181"/>
      <c r="B843" s="181"/>
      <c r="C843" s="182"/>
      <c r="D843" s="183"/>
      <c r="E843" s="182"/>
      <c r="F843" s="182"/>
      <c r="G843" s="64"/>
      <c r="H843" s="64"/>
      <c r="I843" s="64"/>
      <c r="J843" s="64"/>
      <c r="K843" s="64"/>
      <c r="L843" s="64"/>
      <c r="M843" s="64"/>
      <c r="N843" s="64"/>
      <c r="O843" s="64"/>
      <c r="P843" s="64"/>
      <c r="Q843" s="64"/>
      <c r="R843" s="64"/>
      <c r="S843" s="64"/>
      <c r="T843" s="64"/>
      <c r="U843" s="64"/>
      <c r="V843" s="64"/>
      <c r="W843" s="64"/>
      <c r="X843" s="64"/>
      <c r="Y843" s="64"/>
      <c r="Z843" s="64"/>
    </row>
    <row r="844" spans="1:26" ht="12.75" customHeight="1">
      <c r="A844" s="181"/>
      <c r="B844" s="181"/>
      <c r="C844" s="182"/>
      <c r="D844" s="183"/>
      <c r="E844" s="182"/>
      <c r="F844" s="182"/>
      <c r="G844" s="64"/>
      <c r="H844" s="64"/>
      <c r="I844" s="64"/>
      <c r="J844" s="64"/>
      <c r="K844" s="64"/>
      <c r="L844" s="64"/>
      <c r="M844" s="64"/>
      <c r="N844" s="64"/>
      <c r="O844" s="64"/>
      <c r="P844" s="64"/>
      <c r="Q844" s="64"/>
      <c r="R844" s="64"/>
      <c r="S844" s="64"/>
      <c r="T844" s="64"/>
      <c r="U844" s="64"/>
      <c r="V844" s="64"/>
      <c r="W844" s="64"/>
      <c r="X844" s="64"/>
      <c r="Y844" s="64"/>
      <c r="Z844" s="64"/>
    </row>
    <row r="845" spans="1:26" ht="12.75" customHeight="1">
      <c r="A845" s="181"/>
      <c r="B845" s="181"/>
      <c r="C845" s="182"/>
      <c r="D845" s="183"/>
      <c r="E845" s="182"/>
      <c r="F845" s="182"/>
      <c r="G845" s="64"/>
      <c r="H845" s="64"/>
      <c r="I845" s="64"/>
      <c r="J845" s="64"/>
      <c r="K845" s="64"/>
      <c r="L845" s="64"/>
      <c r="M845" s="64"/>
      <c r="N845" s="64"/>
      <c r="O845" s="64"/>
      <c r="P845" s="64"/>
      <c r="Q845" s="64"/>
      <c r="R845" s="64"/>
      <c r="S845" s="64"/>
      <c r="T845" s="64"/>
      <c r="U845" s="64"/>
      <c r="V845" s="64"/>
      <c r="W845" s="64"/>
      <c r="X845" s="64"/>
      <c r="Y845" s="64"/>
      <c r="Z845" s="64"/>
    </row>
    <row r="846" spans="1:26" ht="12.75" customHeight="1">
      <c r="A846" s="181"/>
      <c r="B846" s="181"/>
      <c r="C846" s="182"/>
      <c r="D846" s="183"/>
      <c r="E846" s="182"/>
      <c r="F846" s="182"/>
      <c r="G846" s="64"/>
      <c r="H846" s="64"/>
      <c r="I846" s="64"/>
      <c r="J846" s="64"/>
      <c r="K846" s="64"/>
      <c r="L846" s="64"/>
      <c r="M846" s="64"/>
      <c r="N846" s="64"/>
      <c r="O846" s="64"/>
      <c r="P846" s="64"/>
      <c r="Q846" s="64"/>
      <c r="R846" s="64"/>
      <c r="S846" s="64"/>
      <c r="T846" s="64"/>
      <c r="U846" s="64"/>
      <c r="V846" s="64"/>
      <c r="W846" s="64"/>
      <c r="X846" s="64"/>
      <c r="Y846" s="64"/>
      <c r="Z846" s="64"/>
    </row>
    <row r="847" spans="1:26" ht="12.75" customHeight="1">
      <c r="A847" s="181"/>
      <c r="B847" s="181"/>
      <c r="C847" s="182"/>
      <c r="D847" s="183"/>
      <c r="E847" s="182"/>
      <c r="F847" s="182"/>
      <c r="G847" s="64"/>
      <c r="H847" s="64"/>
      <c r="I847" s="64"/>
      <c r="J847" s="64"/>
      <c r="K847" s="64"/>
      <c r="L847" s="64"/>
      <c r="M847" s="64"/>
      <c r="N847" s="64"/>
      <c r="O847" s="64"/>
      <c r="P847" s="64"/>
      <c r="Q847" s="64"/>
      <c r="R847" s="64"/>
      <c r="S847" s="64"/>
      <c r="T847" s="64"/>
      <c r="U847" s="64"/>
      <c r="V847" s="64"/>
      <c r="W847" s="64"/>
      <c r="X847" s="64"/>
      <c r="Y847" s="64"/>
      <c r="Z847" s="64"/>
    </row>
    <row r="848" spans="1:26" ht="12.75" customHeight="1">
      <c r="A848" s="181"/>
      <c r="B848" s="181"/>
      <c r="C848" s="182"/>
      <c r="D848" s="183"/>
      <c r="E848" s="182"/>
      <c r="F848" s="182"/>
      <c r="G848" s="64"/>
      <c r="H848" s="64"/>
      <c r="I848" s="64"/>
      <c r="J848" s="64"/>
      <c r="K848" s="64"/>
      <c r="L848" s="64"/>
      <c r="M848" s="64"/>
      <c r="N848" s="64"/>
      <c r="O848" s="64"/>
      <c r="P848" s="64"/>
      <c r="Q848" s="64"/>
      <c r="R848" s="64"/>
      <c r="S848" s="64"/>
      <c r="T848" s="64"/>
      <c r="U848" s="64"/>
      <c r="V848" s="64"/>
      <c r="W848" s="64"/>
      <c r="X848" s="64"/>
      <c r="Y848" s="64"/>
      <c r="Z848" s="64"/>
    </row>
    <row r="849" spans="1:26" ht="12.75" customHeight="1">
      <c r="A849" s="181"/>
      <c r="B849" s="181"/>
      <c r="C849" s="182"/>
      <c r="D849" s="183"/>
      <c r="E849" s="182"/>
      <c r="F849" s="182"/>
      <c r="G849" s="64"/>
      <c r="H849" s="64"/>
      <c r="I849" s="64"/>
      <c r="J849" s="64"/>
      <c r="K849" s="64"/>
      <c r="L849" s="64"/>
      <c r="M849" s="64"/>
      <c r="N849" s="64"/>
      <c r="O849" s="64"/>
      <c r="P849" s="64"/>
      <c r="Q849" s="64"/>
      <c r="R849" s="64"/>
      <c r="S849" s="64"/>
      <c r="T849" s="64"/>
      <c r="U849" s="64"/>
      <c r="V849" s="64"/>
      <c r="W849" s="64"/>
      <c r="X849" s="64"/>
      <c r="Y849" s="64"/>
      <c r="Z849" s="64"/>
    </row>
    <row r="850" spans="1:26" ht="12.75" customHeight="1">
      <c r="A850" s="181"/>
      <c r="B850" s="181"/>
      <c r="C850" s="182"/>
      <c r="D850" s="183"/>
      <c r="E850" s="182"/>
      <c r="F850" s="182"/>
      <c r="G850" s="64"/>
      <c r="H850" s="64"/>
      <c r="I850" s="64"/>
      <c r="J850" s="64"/>
      <c r="K850" s="64"/>
      <c r="L850" s="64"/>
      <c r="M850" s="64"/>
      <c r="N850" s="64"/>
      <c r="O850" s="64"/>
      <c r="P850" s="64"/>
      <c r="Q850" s="64"/>
      <c r="R850" s="64"/>
      <c r="S850" s="64"/>
      <c r="T850" s="64"/>
      <c r="U850" s="64"/>
      <c r="V850" s="64"/>
      <c r="W850" s="64"/>
      <c r="X850" s="64"/>
      <c r="Y850" s="64"/>
      <c r="Z850" s="64"/>
    </row>
    <row r="851" spans="1:26" ht="12.75" customHeight="1">
      <c r="A851" s="181"/>
      <c r="B851" s="181"/>
      <c r="C851" s="182"/>
      <c r="D851" s="183"/>
      <c r="E851" s="182"/>
      <c r="F851" s="182"/>
      <c r="G851" s="64"/>
      <c r="H851" s="64"/>
      <c r="I851" s="64"/>
      <c r="J851" s="64"/>
      <c r="K851" s="64"/>
      <c r="L851" s="64"/>
      <c r="M851" s="64"/>
      <c r="N851" s="64"/>
      <c r="O851" s="64"/>
      <c r="P851" s="64"/>
      <c r="Q851" s="64"/>
      <c r="R851" s="64"/>
      <c r="S851" s="64"/>
      <c r="T851" s="64"/>
      <c r="U851" s="64"/>
      <c r="V851" s="64"/>
      <c r="W851" s="64"/>
      <c r="X851" s="64"/>
      <c r="Y851" s="64"/>
      <c r="Z851" s="64"/>
    </row>
    <row r="852" spans="1:26" ht="12.75" customHeight="1">
      <c r="A852" s="181"/>
      <c r="B852" s="181"/>
      <c r="C852" s="182"/>
      <c r="D852" s="183"/>
      <c r="E852" s="182"/>
      <c r="F852" s="182"/>
      <c r="G852" s="64"/>
      <c r="H852" s="64"/>
      <c r="I852" s="64"/>
      <c r="J852" s="64"/>
      <c r="K852" s="64"/>
      <c r="L852" s="64"/>
      <c r="M852" s="64"/>
      <c r="N852" s="64"/>
      <c r="O852" s="64"/>
      <c r="P852" s="64"/>
      <c r="Q852" s="64"/>
      <c r="R852" s="64"/>
      <c r="S852" s="64"/>
      <c r="T852" s="64"/>
      <c r="U852" s="64"/>
      <c r="V852" s="64"/>
      <c r="W852" s="64"/>
      <c r="X852" s="64"/>
      <c r="Y852" s="64"/>
      <c r="Z852" s="64"/>
    </row>
    <row r="853" spans="1:26" ht="12.75" customHeight="1">
      <c r="A853" s="181"/>
      <c r="B853" s="181"/>
      <c r="C853" s="182"/>
      <c r="D853" s="183"/>
      <c r="E853" s="182"/>
      <c r="F853" s="182"/>
      <c r="G853" s="64"/>
      <c r="H853" s="64"/>
      <c r="I853" s="64"/>
      <c r="J853" s="64"/>
      <c r="K853" s="64"/>
      <c r="L853" s="64"/>
      <c r="M853" s="64"/>
      <c r="N853" s="64"/>
      <c r="O853" s="64"/>
      <c r="P853" s="64"/>
      <c r="Q853" s="64"/>
      <c r="R853" s="64"/>
      <c r="S853" s="64"/>
      <c r="T853" s="64"/>
      <c r="U853" s="64"/>
      <c r="V853" s="64"/>
      <c r="W853" s="64"/>
      <c r="X853" s="64"/>
      <c r="Y853" s="64"/>
      <c r="Z853" s="64"/>
    </row>
    <row r="854" spans="1:26" ht="12.75" customHeight="1">
      <c r="A854" s="181"/>
      <c r="B854" s="181"/>
      <c r="C854" s="182"/>
      <c r="D854" s="183"/>
      <c r="E854" s="182"/>
      <c r="F854" s="182"/>
      <c r="G854" s="64"/>
      <c r="H854" s="64"/>
      <c r="I854" s="64"/>
      <c r="J854" s="64"/>
      <c r="K854" s="64"/>
      <c r="L854" s="64"/>
      <c r="M854" s="64"/>
      <c r="N854" s="64"/>
      <c r="O854" s="64"/>
      <c r="P854" s="64"/>
      <c r="Q854" s="64"/>
      <c r="R854" s="64"/>
      <c r="S854" s="64"/>
      <c r="T854" s="64"/>
      <c r="U854" s="64"/>
      <c r="V854" s="64"/>
      <c r="W854" s="64"/>
      <c r="X854" s="64"/>
      <c r="Y854" s="64"/>
      <c r="Z854" s="64"/>
    </row>
    <row r="855" spans="1:26" ht="12.75" customHeight="1">
      <c r="A855" s="181"/>
      <c r="B855" s="181"/>
      <c r="C855" s="182"/>
      <c r="D855" s="183"/>
      <c r="E855" s="182"/>
      <c r="F855" s="182"/>
      <c r="G855" s="64"/>
      <c r="H855" s="64"/>
      <c r="I855" s="64"/>
      <c r="J855" s="64"/>
      <c r="K855" s="64"/>
      <c r="L855" s="64"/>
      <c r="M855" s="64"/>
      <c r="N855" s="64"/>
      <c r="O855" s="64"/>
      <c r="P855" s="64"/>
      <c r="Q855" s="64"/>
      <c r="R855" s="64"/>
      <c r="S855" s="64"/>
      <c r="T855" s="64"/>
      <c r="U855" s="64"/>
      <c r="V855" s="64"/>
      <c r="W855" s="64"/>
      <c r="X855" s="64"/>
      <c r="Y855" s="64"/>
      <c r="Z855" s="64"/>
    </row>
    <row r="856" spans="1:26" ht="12.75" customHeight="1">
      <c r="A856" s="181"/>
      <c r="B856" s="181"/>
      <c r="C856" s="182"/>
      <c r="D856" s="183"/>
      <c r="E856" s="182"/>
      <c r="F856" s="182"/>
      <c r="G856" s="64"/>
      <c r="H856" s="64"/>
      <c r="I856" s="64"/>
      <c r="J856" s="64"/>
      <c r="K856" s="64"/>
      <c r="L856" s="64"/>
      <c r="M856" s="64"/>
      <c r="N856" s="64"/>
      <c r="O856" s="64"/>
      <c r="P856" s="64"/>
      <c r="Q856" s="64"/>
      <c r="R856" s="64"/>
      <c r="S856" s="64"/>
      <c r="T856" s="64"/>
      <c r="U856" s="64"/>
      <c r="V856" s="64"/>
      <c r="W856" s="64"/>
      <c r="X856" s="64"/>
      <c r="Y856" s="64"/>
      <c r="Z856" s="64"/>
    </row>
    <row r="857" spans="1:26" ht="12.75" customHeight="1">
      <c r="A857" s="181"/>
      <c r="B857" s="181"/>
      <c r="C857" s="182"/>
      <c r="D857" s="183"/>
      <c r="E857" s="182"/>
      <c r="F857" s="182"/>
      <c r="G857" s="64"/>
      <c r="H857" s="64"/>
      <c r="I857" s="64"/>
      <c r="J857" s="64"/>
      <c r="K857" s="64"/>
      <c r="L857" s="64"/>
      <c r="M857" s="64"/>
      <c r="N857" s="64"/>
      <c r="O857" s="64"/>
      <c r="P857" s="64"/>
      <c r="Q857" s="64"/>
      <c r="R857" s="64"/>
      <c r="S857" s="64"/>
      <c r="T857" s="64"/>
      <c r="U857" s="64"/>
      <c r="V857" s="64"/>
      <c r="W857" s="64"/>
      <c r="X857" s="64"/>
      <c r="Y857" s="64"/>
      <c r="Z857" s="64"/>
    </row>
    <row r="858" spans="1:26" ht="12.75" customHeight="1">
      <c r="A858" s="181"/>
      <c r="B858" s="181"/>
      <c r="C858" s="182"/>
      <c r="D858" s="183"/>
      <c r="E858" s="182"/>
      <c r="F858" s="182"/>
      <c r="G858" s="64"/>
      <c r="H858" s="64"/>
      <c r="I858" s="64"/>
      <c r="J858" s="64"/>
      <c r="K858" s="64"/>
      <c r="L858" s="64"/>
      <c r="M858" s="64"/>
      <c r="N858" s="64"/>
      <c r="O858" s="64"/>
      <c r="P858" s="64"/>
      <c r="Q858" s="64"/>
      <c r="R858" s="64"/>
      <c r="S858" s="64"/>
      <c r="T858" s="64"/>
      <c r="U858" s="64"/>
      <c r="V858" s="64"/>
      <c r="W858" s="64"/>
      <c r="X858" s="64"/>
      <c r="Y858" s="64"/>
      <c r="Z858" s="64"/>
    </row>
    <row r="859" spans="1:26" ht="12.75" customHeight="1">
      <c r="A859" s="181"/>
      <c r="B859" s="181"/>
      <c r="C859" s="182"/>
      <c r="D859" s="183"/>
      <c r="E859" s="182"/>
      <c r="F859" s="182"/>
      <c r="G859" s="64"/>
      <c r="H859" s="64"/>
      <c r="I859" s="64"/>
      <c r="J859" s="64"/>
      <c r="K859" s="64"/>
      <c r="L859" s="64"/>
      <c r="M859" s="64"/>
      <c r="N859" s="64"/>
      <c r="O859" s="64"/>
      <c r="P859" s="64"/>
      <c r="Q859" s="64"/>
      <c r="R859" s="64"/>
      <c r="S859" s="64"/>
      <c r="T859" s="64"/>
      <c r="U859" s="64"/>
      <c r="V859" s="64"/>
      <c r="W859" s="64"/>
      <c r="X859" s="64"/>
      <c r="Y859" s="64"/>
      <c r="Z859" s="64"/>
    </row>
    <row r="860" spans="1:26" ht="12.75" customHeight="1">
      <c r="A860" s="181"/>
      <c r="B860" s="181"/>
      <c r="C860" s="182"/>
      <c r="D860" s="183"/>
      <c r="E860" s="182"/>
      <c r="F860" s="182"/>
      <c r="G860" s="64"/>
      <c r="H860" s="64"/>
      <c r="I860" s="64"/>
      <c r="J860" s="64"/>
      <c r="K860" s="64"/>
      <c r="L860" s="64"/>
      <c r="M860" s="64"/>
      <c r="N860" s="64"/>
      <c r="O860" s="64"/>
      <c r="P860" s="64"/>
      <c r="Q860" s="64"/>
      <c r="R860" s="64"/>
      <c r="S860" s="64"/>
      <c r="T860" s="64"/>
      <c r="U860" s="64"/>
      <c r="V860" s="64"/>
      <c r="W860" s="64"/>
      <c r="X860" s="64"/>
      <c r="Y860" s="64"/>
      <c r="Z860" s="64"/>
    </row>
    <row r="861" spans="1:26" ht="12.75" customHeight="1">
      <c r="A861" s="181"/>
      <c r="B861" s="181"/>
      <c r="C861" s="182"/>
      <c r="D861" s="183"/>
      <c r="E861" s="182"/>
      <c r="F861" s="182"/>
      <c r="G861" s="64"/>
      <c r="H861" s="64"/>
      <c r="I861" s="64"/>
      <c r="J861" s="64"/>
      <c r="K861" s="64"/>
      <c r="L861" s="64"/>
      <c r="M861" s="64"/>
      <c r="N861" s="64"/>
      <c r="O861" s="64"/>
      <c r="P861" s="64"/>
      <c r="Q861" s="64"/>
      <c r="R861" s="64"/>
      <c r="S861" s="64"/>
      <c r="T861" s="64"/>
      <c r="U861" s="64"/>
      <c r="V861" s="64"/>
      <c r="W861" s="64"/>
      <c r="X861" s="64"/>
      <c r="Y861" s="64"/>
      <c r="Z861" s="64"/>
    </row>
    <row r="862" spans="1:26" ht="12.75" customHeight="1">
      <c r="A862" s="181"/>
      <c r="B862" s="181"/>
      <c r="C862" s="182"/>
      <c r="D862" s="183"/>
      <c r="E862" s="182"/>
      <c r="F862" s="182"/>
      <c r="G862" s="64"/>
      <c r="H862" s="64"/>
      <c r="I862" s="64"/>
      <c r="J862" s="64"/>
      <c r="K862" s="64"/>
      <c r="L862" s="64"/>
      <c r="M862" s="64"/>
      <c r="N862" s="64"/>
      <c r="O862" s="64"/>
      <c r="P862" s="64"/>
      <c r="Q862" s="64"/>
      <c r="R862" s="64"/>
      <c r="S862" s="64"/>
      <c r="T862" s="64"/>
      <c r="U862" s="64"/>
      <c r="V862" s="64"/>
      <c r="W862" s="64"/>
      <c r="X862" s="64"/>
      <c r="Y862" s="64"/>
      <c r="Z862" s="64"/>
    </row>
    <row r="863" spans="1:26" ht="12.75" customHeight="1">
      <c r="A863" s="181"/>
      <c r="B863" s="181"/>
      <c r="C863" s="182"/>
      <c r="D863" s="183"/>
      <c r="E863" s="182"/>
      <c r="F863" s="182"/>
      <c r="G863" s="64"/>
      <c r="H863" s="64"/>
      <c r="I863" s="64"/>
      <c r="J863" s="64"/>
      <c r="K863" s="64"/>
      <c r="L863" s="64"/>
      <c r="M863" s="64"/>
      <c r="N863" s="64"/>
      <c r="O863" s="64"/>
      <c r="P863" s="64"/>
      <c r="Q863" s="64"/>
      <c r="R863" s="64"/>
      <c r="S863" s="64"/>
      <c r="T863" s="64"/>
      <c r="U863" s="64"/>
      <c r="V863" s="64"/>
      <c r="W863" s="64"/>
      <c r="X863" s="64"/>
      <c r="Y863" s="64"/>
      <c r="Z863" s="64"/>
    </row>
    <row r="864" spans="1:26" ht="12.75" customHeight="1">
      <c r="A864" s="181"/>
      <c r="B864" s="181"/>
      <c r="C864" s="182"/>
      <c r="D864" s="183"/>
      <c r="E864" s="182"/>
      <c r="F864" s="182"/>
      <c r="G864" s="64"/>
      <c r="H864" s="64"/>
      <c r="I864" s="64"/>
      <c r="J864" s="64"/>
      <c r="K864" s="64"/>
      <c r="L864" s="64"/>
      <c r="M864" s="64"/>
      <c r="N864" s="64"/>
      <c r="O864" s="64"/>
      <c r="P864" s="64"/>
      <c r="Q864" s="64"/>
      <c r="R864" s="64"/>
      <c r="S864" s="64"/>
      <c r="T864" s="64"/>
      <c r="U864" s="64"/>
      <c r="V864" s="64"/>
      <c r="W864" s="64"/>
      <c r="X864" s="64"/>
      <c r="Y864" s="64"/>
      <c r="Z864" s="64"/>
    </row>
    <row r="865" spans="1:26" ht="12.75" customHeight="1">
      <c r="A865" s="181"/>
      <c r="B865" s="181"/>
      <c r="C865" s="182"/>
      <c r="D865" s="183"/>
      <c r="E865" s="182"/>
      <c r="F865" s="182"/>
      <c r="G865" s="64"/>
      <c r="H865" s="64"/>
      <c r="I865" s="64"/>
      <c r="J865" s="64"/>
      <c r="K865" s="64"/>
      <c r="L865" s="64"/>
      <c r="M865" s="64"/>
      <c r="N865" s="64"/>
      <c r="O865" s="64"/>
      <c r="P865" s="64"/>
      <c r="Q865" s="64"/>
      <c r="R865" s="64"/>
      <c r="S865" s="64"/>
      <c r="T865" s="64"/>
      <c r="U865" s="64"/>
      <c r="V865" s="64"/>
      <c r="W865" s="64"/>
      <c r="X865" s="64"/>
      <c r="Y865" s="64"/>
      <c r="Z865" s="64"/>
    </row>
    <row r="866" spans="1:26" ht="12.75" customHeight="1">
      <c r="A866" s="181"/>
      <c r="B866" s="181"/>
      <c r="C866" s="182"/>
      <c r="D866" s="183"/>
      <c r="E866" s="182"/>
      <c r="F866" s="182"/>
      <c r="G866" s="64"/>
      <c r="H866" s="64"/>
      <c r="I866" s="64"/>
      <c r="J866" s="64"/>
      <c r="K866" s="64"/>
      <c r="L866" s="64"/>
      <c r="M866" s="64"/>
      <c r="N866" s="64"/>
      <c r="O866" s="64"/>
      <c r="P866" s="64"/>
      <c r="Q866" s="64"/>
      <c r="R866" s="64"/>
      <c r="S866" s="64"/>
      <c r="T866" s="64"/>
      <c r="U866" s="64"/>
      <c r="V866" s="64"/>
      <c r="W866" s="64"/>
      <c r="X866" s="64"/>
      <c r="Y866" s="64"/>
      <c r="Z866" s="64"/>
    </row>
    <row r="867" spans="1:26" ht="12.75" customHeight="1">
      <c r="A867" s="181"/>
      <c r="B867" s="181"/>
      <c r="C867" s="182"/>
      <c r="D867" s="183"/>
      <c r="E867" s="182"/>
      <c r="F867" s="182"/>
      <c r="G867" s="64"/>
      <c r="H867" s="64"/>
      <c r="I867" s="64"/>
      <c r="J867" s="64"/>
      <c r="K867" s="64"/>
      <c r="L867" s="64"/>
      <c r="M867" s="64"/>
      <c r="N867" s="64"/>
      <c r="O867" s="64"/>
      <c r="P867" s="64"/>
      <c r="Q867" s="64"/>
      <c r="R867" s="64"/>
      <c r="S867" s="64"/>
      <c r="T867" s="64"/>
      <c r="U867" s="64"/>
      <c r="V867" s="64"/>
      <c r="W867" s="64"/>
      <c r="X867" s="64"/>
      <c r="Y867" s="64"/>
      <c r="Z867" s="64"/>
    </row>
    <row r="868" spans="1:26" ht="12.75" customHeight="1">
      <c r="A868" s="181"/>
      <c r="B868" s="181"/>
      <c r="C868" s="182"/>
      <c r="D868" s="183"/>
      <c r="E868" s="182"/>
      <c r="F868" s="182"/>
      <c r="G868" s="64"/>
      <c r="H868" s="64"/>
      <c r="I868" s="64"/>
      <c r="J868" s="64"/>
      <c r="K868" s="64"/>
      <c r="L868" s="64"/>
      <c r="M868" s="64"/>
      <c r="N868" s="64"/>
      <c r="O868" s="64"/>
      <c r="P868" s="64"/>
      <c r="Q868" s="64"/>
      <c r="R868" s="64"/>
      <c r="S868" s="64"/>
      <c r="T868" s="64"/>
      <c r="U868" s="64"/>
      <c r="V868" s="64"/>
      <c r="W868" s="64"/>
      <c r="X868" s="64"/>
      <c r="Y868" s="64"/>
      <c r="Z868" s="64"/>
    </row>
    <row r="869" spans="1:26" ht="12.75" customHeight="1">
      <c r="A869" s="181"/>
      <c r="B869" s="181"/>
      <c r="C869" s="182"/>
      <c r="D869" s="183"/>
      <c r="E869" s="182"/>
      <c r="F869" s="182"/>
      <c r="G869" s="64"/>
      <c r="H869" s="64"/>
      <c r="I869" s="64"/>
      <c r="J869" s="64"/>
      <c r="K869" s="64"/>
      <c r="L869" s="64"/>
      <c r="M869" s="64"/>
      <c r="N869" s="64"/>
      <c r="O869" s="64"/>
      <c r="P869" s="64"/>
      <c r="Q869" s="64"/>
      <c r="R869" s="64"/>
      <c r="S869" s="64"/>
      <c r="T869" s="64"/>
      <c r="U869" s="64"/>
      <c r="V869" s="64"/>
      <c r="W869" s="64"/>
      <c r="X869" s="64"/>
      <c r="Y869" s="64"/>
      <c r="Z869" s="64"/>
    </row>
    <row r="870" spans="1:26" ht="12.75" customHeight="1">
      <c r="A870" s="181"/>
      <c r="B870" s="181"/>
      <c r="C870" s="182"/>
      <c r="D870" s="183"/>
      <c r="E870" s="182"/>
      <c r="F870" s="182"/>
      <c r="G870" s="64"/>
      <c r="H870" s="64"/>
      <c r="I870" s="64"/>
      <c r="J870" s="64"/>
      <c r="K870" s="64"/>
      <c r="L870" s="64"/>
      <c r="M870" s="64"/>
      <c r="N870" s="64"/>
      <c r="O870" s="64"/>
      <c r="P870" s="64"/>
      <c r="Q870" s="64"/>
      <c r="R870" s="64"/>
      <c r="S870" s="64"/>
      <c r="T870" s="64"/>
      <c r="U870" s="64"/>
      <c r="V870" s="64"/>
      <c r="W870" s="64"/>
      <c r="X870" s="64"/>
      <c r="Y870" s="64"/>
      <c r="Z870" s="64"/>
    </row>
    <row r="871" spans="1:26" ht="12.75" customHeight="1">
      <c r="A871" s="181"/>
      <c r="B871" s="181"/>
      <c r="C871" s="182"/>
      <c r="D871" s="183"/>
      <c r="E871" s="182"/>
      <c r="F871" s="182"/>
      <c r="G871" s="64"/>
      <c r="H871" s="64"/>
      <c r="I871" s="64"/>
      <c r="J871" s="64"/>
      <c r="K871" s="64"/>
      <c r="L871" s="64"/>
      <c r="M871" s="64"/>
      <c r="N871" s="64"/>
      <c r="O871" s="64"/>
      <c r="P871" s="64"/>
      <c r="Q871" s="64"/>
      <c r="R871" s="64"/>
      <c r="S871" s="64"/>
      <c r="T871" s="64"/>
      <c r="U871" s="64"/>
      <c r="V871" s="64"/>
      <c r="W871" s="64"/>
      <c r="X871" s="64"/>
      <c r="Y871" s="64"/>
      <c r="Z871" s="64"/>
    </row>
    <row r="872" spans="1:26" ht="12.75" customHeight="1">
      <c r="A872" s="181"/>
      <c r="B872" s="181"/>
      <c r="C872" s="182"/>
      <c r="D872" s="183"/>
      <c r="E872" s="182"/>
      <c r="F872" s="182"/>
      <c r="G872" s="64"/>
      <c r="H872" s="64"/>
      <c r="I872" s="64"/>
      <c r="J872" s="64"/>
      <c r="K872" s="64"/>
      <c r="L872" s="64"/>
      <c r="M872" s="64"/>
      <c r="N872" s="64"/>
      <c r="O872" s="64"/>
      <c r="P872" s="64"/>
      <c r="Q872" s="64"/>
      <c r="R872" s="64"/>
      <c r="S872" s="64"/>
      <c r="T872" s="64"/>
      <c r="U872" s="64"/>
      <c r="V872" s="64"/>
      <c r="W872" s="64"/>
      <c r="X872" s="64"/>
      <c r="Y872" s="64"/>
      <c r="Z872" s="64"/>
    </row>
    <row r="873" spans="1:26" ht="12.75" customHeight="1">
      <c r="A873" s="181"/>
      <c r="B873" s="181"/>
      <c r="C873" s="182"/>
      <c r="D873" s="183"/>
      <c r="E873" s="182"/>
      <c r="F873" s="182"/>
      <c r="G873" s="64"/>
      <c r="H873" s="64"/>
      <c r="I873" s="64"/>
      <c r="J873" s="64"/>
      <c r="K873" s="64"/>
      <c r="L873" s="64"/>
      <c r="M873" s="64"/>
      <c r="N873" s="64"/>
      <c r="O873" s="64"/>
      <c r="P873" s="64"/>
      <c r="Q873" s="64"/>
      <c r="R873" s="64"/>
      <c r="S873" s="64"/>
      <c r="T873" s="64"/>
      <c r="U873" s="64"/>
      <c r="V873" s="64"/>
      <c r="W873" s="64"/>
      <c r="X873" s="64"/>
      <c r="Y873" s="64"/>
      <c r="Z873" s="64"/>
    </row>
    <row r="874" spans="1:26" ht="12.75" customHeight="1">
      <c r="A874" s="181"/>
      <c r="B874" s="181"/>
      <c r="C874" s="182"/>
      <c r="D874" s="183"/>
      <c r="E874" s="182"/>
      <c r="F874" s="182"/>
      <c r="G874" s="64"/>
      <c r="H874" s="64"/>
      <c r="I874" s="64"/>
      <c r="J874" s="64"/>
      <c r="K874" s="64"/>
      <c r="L874" s="64"/>
      <c r="M874" s="64"/>
      <c r="N874" s="64"/>
      <c r="O874" s="64"/>
      <c r="P874" s="64"/>
      <c r="Q874" s="64"/>
      <c r="R874" s="64"/>
      <c r="S874" s="64"/>
      <c r="T874" s="64"/>
      <c r="U874" s="64"/>
      <c r="V874" s="64"/>
      <c r="W874" s="64"/>
      <c r="X874" s="64"/>
      <c r="Y874" s="64"/>
      <c r="Z874" s="64"/>
    </row>
    <row r="875" spans="1:26" ht="12.75" customHeight="1">
      <c r="A875" s="181"/>
      <c r="B875" s="181"/>
      <c r="C875" s="182"/>
      <c r="D875" s="183"/>
      <c r="E875" s="182"/>
      <c r="F875" s="182"/>
      <c r="G875" s="64"/>
      <c r="H875" s="64"/>
      <c r="I875" s="64"/>
      <c r="J875" s="64"/>
      <c r="K875" s="64"/>
      <c r="L875" s="64"/>
      <c r="M875" s="64"/>
      <c r="N875" s="64"/>
      <c r="O875" s="64"/>
      <c r="P875" s="64"/>
      <c r="Q875" s="64"/>
      <c r="R875" s="64"/>
      <c r="S875" s="64"/>
      <c r="T875" s="64"/>
      <c r="U875" s="64"/>
      <c r="V875" s="64"/>
      <c r="W875" s="64"/>
      <c r="X875" s="64"/>
      <c r="Y875" s="64"/>
      <c r="Z875" s="64"/>
    </row>
    <row r="876" spans="1:26" ht="12.75" customHeight="1">
      <c r="A876" s="181"/>
      <c r="B876" s="181"/>
      <c r="C876" s="182"/>
      <c r="D876" s="183"/>
      <c r="E876" s="182"/>
      <c r="F876" s="182"/>
      <c r="G876" s="64"/>
      <c r="H876" s="64"/>
      <c r="I876" s="64"/>
      <c r="J876" s="64"/>
      <c r="K876" s="64"/>
      <c r="L876" s="64"/>
      <c r="M876" s="64"/>
      <c r="N876" s="64"/>
      <c r="O876" s="64"/>
      <c r="P876" s="64"/>
      <c r="Q876" s="64"/>
      <c r="R876" s="64"/>
      <c r="S876" s="64"/>
      <c r="T876" s="64"/>
      <c r="U876" s="64"/>
      <c r="V876" s="64"/>
      <c r="W876" s="64"/>
      <c r="X876" s="64"/>
      <c r="Y876" s="64"/>
      <c r="Z876" s="64"/>
    </row>
    <row r="877" spans="1:26" ht="12.75" customHeight="1">
      <c r="A877" s="181"/>
      <c r="B877" s="181"/>
      <c r="C877" s="182"/>
      <c r="D877" s="183"/>
      <c r="E877" s="182"/>
      <c r="F877" s="182"/>
      <c r="G877" s="64"/>
      <c r="H877" s="64"/>
      <c r="I877" s="64"/>
      <c r="J877" s="64"/>
      <c r="K877" s="64"/>
      <c r="L877" s="64"/>
      <c r="M877" s="64"/>
      <c r="N877" s="64"/>
      <c r="O877" s="64"/>
      <c r="P877" s="64"/>
      <c r="Q877" s="64"/>
      <c r="R877" s="64"/>
      <c r="S877" s="64"/>
      <c r="T877" s="64"/>
      <c r="U877" s="64"/>
      <c r="V877" s="64"/>
      <c r="W877" s="64"/>
      <c r="X877" s="64"/>
      <c r="Y877" s="64"/>
      <c r="Z877" s="64"/>
    </row>
    <row r="878" spans="1:26" ht="12.75" customHeight="1">
      <c r="A878" s="181"/>
      <c r="B878" s="181"/>
      <c r="C878" s="182"/>
      <c r="D878" s="183"/>
      <c r="E878" s="182"/>
      <c r="F878" s="182"/>
      <c r="G878" s="64"/>
      <c r="H878" s="64"/>
      <c r="I878" s="64"/>
      <c r="J878" s="64"/>
      <c r="K878" s="64"/>
      <c r="L878" s="64"/>
      <c r="M878" s="64"/>
      <c r="N878" s="64"/>
      <c r="O878" s="64"/>
      <c r="P878" s="64"/>
      <c r="Q878" s="64"/>
      <c r="R878" s="64"/>
      <c r="S878" s="64"/>
      <c r="T878" s="64"/>
      <c r="U878" s="64"/>
      <c r="V878" s="64"/>
      <c r="W878" s="64"/>
      <c r="X878" s="64"/>
      <c r="Y878" s="64"/>
      <c r="Z878" s="64"/>
    </row>
    <row r="879" spans="1:26" ht="12.75" customHeight="1">
      <c r="A879" s="181"/>
      <c r="B879" s="181"/>
      <c r="C879" s="182"/>
      <c r="D879" s="183"/>
      <c r="E879" s="182"/>
      <c r="F879" s="182"/>
      <c r="G879" s="64"/>
      <c r="H879" s="64"/>
      <c r="I879" s="64"/>
      <c r="J879" s="64"/>
      <c r="K879" s="64"/>
      <c r="L879" s="64"/>
      <c r="M879" s="64"/>
      <c r="N879" s="64"/>
      <c r="O879" s="64"/>
      <c r="P879" s="64"/>
      <c r="Q879" s="64"/>
      <c r="R879" s="64"/>
      <c r="S879" s="64"/>
      <c r="T879" s="64"/>
      <c r="U879" s="64"/>
      <c r="V879" s="64"/>
      <c r="W879" s="64"/>
      <c r="X879" s="64"/>
      <c r="Y879" s="64"/>
      <c r="Z879" s="64"/>
    </row>
    <row r="880" spans="1:26" ht="12.75" customHeight="1">
      <c r="A880" s="181"/>
      <c r="B880" s="181"/>
      <c r="C880" s="182"/>
      <c r="D880" s="183"/>
      <c r="E880" s="182"/>
      <c r="F880" s="182"/>
      <c r="G880" s="64"/>
      <c r="H880" s="64"/>
      <c r="I880" s="64"/>
      <c r="J880" s="64"/>
      <c r="K880" s="64"/>
      <c r="L880" s="64"/>
      <c r="M880" s="64"/>
      <c r="N880" s="64"/>
      <c r="O880" s="64"/>
      <c r="P880" s="64"/>
      <c r="Q880" s="64"/>
      <c r="R880" s="64"/>
      <c r="S880" s="64"/>
      <c r="T880" s="64"/>
      <c r="U880" s="64"/>
      <c r="V880" s="64"/>
      <c r="W880" s="64"/>
      <c r="X880" s="64"/>
      <c r="Y880" s="64"/>
      <c r="Z880" s="64"/>
    </row>
    <row r="881" spans="1:26" ht="12.75" customHeight="1">
      <c r="A881" s="181"/>
      <c r="B881" s="181"/>
      <c r="C881" s="182"/>
      <c r="D881" s="183"/>
      <c r="E881" s="182"/>
      <c r="F881" s="182"/>
      <c r="G881" s="64"/>
      <c r="H881" s="64"/>
      <c r="I881" s="64"/>
      <c r="J881" s="64"/>
      <c r="K881" s="64"/>
      <c r="L881" s="64"/>
      <c r="M881" s="64"/>
      <c r="N881" s="64"/>
      <c r="O881" s="64"/>
      <c r="P881" s="64"/>
      <c r="Q881" s="64"/>
      <c r="R881" s="64"/>
      <c r="S881" s="64"/>
      <c r="T881" s="64"/>
      <c r="U881" s="64"/>
      <c r="V881" s="64"/>
      <c r="W881" s="64"/>
      <c r="X881" s="64"/>
      <c r="Y881" s="64"/>
      <c r="Z881" s="64"/>
    </row>
    <row r="882" spans="1:26" ht="12.75" customHeight="1">
      <c r="A882" s="181"/>
      <c r="B882" s="181"/>
      <c r="C882" s="182"/>
      <c r="D882" s="183"/>
      <c r="E882" s="182"/>
      <c r="F882" s="182"/>
      <c r="G882" s="64"/>
      <c r="H882" s="64"/>
      <c r="I882" s="64"/>
      <c r="J882" s="64"/>
      <c r="K882" s="64"/>
      <c r="L882" s="64"/>
      <c r="M882" s="64"/>
      <c r="N882" s="64"/>
      <c r="O882" s="64"/>
      <c r="P882" s="64"/>
      <c r="Q882" s="64"/>
      <c r="R882" s="64"/>
      <c r="S882" s="64"/>
      <c r="T882" s="64"/>
      <c r="U882" s="64"/>
      <c r="V882" s="64"/>
      <c r="W882" s="64"/>
      <c r="X882" s="64"/>
      <c r="Y882" s="64"/>
      <c r="Z882" s="64"/>
    </row>
    <row r="883" spans="1:26" ht="12.75" customHeight="1">
      <c r="A883" s="181"/>
      <c r="B883" s="181"/>
      <c r="C883" s="182"/>
      <c r="D883" s="183"/>
      <c r="E883" s="182"/>
      <c r="F883" s="182"/>
      <c r="G883" s="64"/>
      <c r="H883" s="64"/>
      <c r="I883" s="64"/>
      <c r="J883" s="64"/>
      <c r="K883" s="64"/>
      <c r="L883" s="64"/>
      <c r="M883" s="64"/>
      <c r="N883" s="64"/>
      <c r="O883" s="64"/>
      <c r="P883" s="64"/>
      <c r="Q883" s="64"/>
      <c r="R883" s="64"/>
      <c r="S883" s="64"/>
      <c r="T883" s="64"/>
      <c r="U883" s="64"/>
      <c r="V883" s="64"/>
      <c r="W883" s="64"/>
      <c r="X883" s="64"/>
      <c r="Y883" s="64"/>
      <c r="Z883" s="64"/>
    </row>
    <row r="884" spans="1:26" ht="12.75" customHeight="1">
      <c r="A884" s="181"/>
      <c r="B884" s="181"/>
      <c r="C884" s="182"/>
      <c r="D884" s="183"/>
      <c r="E884" s="182"/>
      <c r="F884" s="182"/>
      <c r="G884" s="64"/>
      <c r="H884" s="64"/>
      <c r="I884" s="64"/>
      <c r="J884" s="64"/>
      <c r="K884" s="64"/>
      <c r="L884" s="64"/>
      <c r="M884" s="64"/>
      <c r="N884" s="64"/>
      <c r="O884" s="64"/>
      <c r="P884" s="64"/>
      <c r="Q884" s="64"/>
      <c r="R884" s="64"/>
      <c r="S884" s="64"/>
      <c r="T884" s="64"/>
      <c r="U884" s="64"/>
      <c r="V884" s="64"/>
      <c r="W884" s="64"/>
      <c r="X884" s="64"/>
      <c r="Y884" s="64"/>
      <c r="Z884" s="64"/>
    </row>
    <row r="885" spans="1:26" ht="12.75" customHeight="1">
      <c r="A885" s="181"/>
      <c r="B885" s="181"/>
      <c r="C885" s="182"/>
      <c r="D885" s="183"/>
      <c r="E885" s="182"/>
      <c r="F885" s="182"/>
      <c r="G885" s="64"/>
      <c r="H885" s="64"/>
      <c r="I885" s="64"/>
      <c r="J885" s="64"/>
      <c r="K885" s="64"/>
      <c r="L885" s="64"/>
      <c r="M885" s="64"/>
      <c r="N885" s="64"/>
      <c r="O885" s="64"/>
      <c r="P885" s="64"/>
      <c r="Q885" s="64"/>
      <c r="R885" s="64"/>
      <c r="S885" s="64"/>
      <c r="T885" s="64"/>
      <c r="U885" s="64"/>
      <c r="V885" s="64"/>
      <c r="W885" s="64"/>
      <c r="X885" s="64"/>
      <c r="Y885" s="64"/>
      <c r="Z885" s="64"/>
    </row>
    <row r="886" spans="1:26" ht="12.75" customHeight="1">
      <c r="A886" s="181"/>
      <c r="B886" s="181"/>
      <c r="C886" s="182"/>
      <c r="D886" s="183"/>
      <c r="E886" s="182"/>
      <c r="F886" s="182"/>
      <c r="G886" s="64"/>
      <c r="H886" s="64"/>
      <c r="I886" s="64"/>
      <c r="J886" s="64"/>
      <c r="K886" s="64"/>
      <c r="L886" s="64"/>
      <c r="M886" s="64"/>
      <c r="N886" s="64"/>
      <c r="O886" s="64"/>
      <c r="P886" s="64"/>
      <c r="Q886" s="64"/>
      <c r="R886" s="64"/>
      <c r="S886" s="64"/>
      <c r="T886" s="64"/>
      <c r="U886" s="64"/>
      <c r="V886" s="64"/>
      <c r="W886" s="64"/>
      <c r="X886" s="64"/>
      <c r="Y886" s="64"/>
      <c r="Z886" s="64"/>
    </row>
    <row r="887" spans="1:26" ht="12.75" customHeight="1">
      <c r="A887" s="181"/>
      <c r="B887" s="181"/>
      <c r="C887" s="182"/>
      <c r="D887" s="183"/>
      <c r="E887" s="182"/>
      <c r="F887" s="182"/>
      <c r="G887" s="64"/>
      <c r="H887" s="64"/>
      <c r="I887" s="64"/>
      <c r="J887" s="64"/>
      <c r="K887" s="64"/>
      <c r="L887" s="64"/>
      <c r="M887" s="64"/>
      <c r="N887" s="64"/>
      <c r="O887" s="64"/>
      <c r="P887" s="64"/>
      <c r="Q887" s="64"/>
      <c r="R887" s="64"/>
      <c r="S887" s="64"/>
      <c r="T887" s="64"/>
      <c r="U887" s="64"/>
      <c r="V887" s="64"/>
      <c r="W887" s="64"/>
      <c r="X887" s="64"/>
      <c r="Y887" s="64"/>
      <c r="Z887" s="64"/>
    </row>
    <row r="888" spans="1:26" ht="12.75" customHeight="1">
      <c r="A888" s="181"/>
      <c r="B888" s="181"/>
      <c r="C888" s="182"/>
      <c r="D888" s="183"/>
      <c r="E888" s="182"/>
      <c r="F888" s="182"/>
      <c r="G888" s="64"/>
      <c r="H888" s="64"/>
      <c r="I888" s="64"/>
      <c r="J888" s="64"/>
      <c r="K888" s="64"/>
      <c r="L888" s="64"/>
      <c r="M888" s="64"/>
      <c r="N888" s="64"/>
      <c r="O888" s="64"/>
      <c r="P888" s="64"/>
      <c r="Q888" s="64"/>
      <c r="R888" s="64"/>
      <c r="S888" s="64"/>
      <c r="T888" s="64"/>
      <c r="U888" s="64"/>
      <c r="V888" s="64"/>
      <c r="W888" s="64"/>
      <c r="X888" s="64"/>
      <c r="Y888" s="64"/>
      <c r="Z888" s="64"/>
    </row>
    <row r="889" spans="1:26" ht="12.75" customHeight="1">
      <c r="A889" s="181"/>
      <c r="B889" s="181"/>
      <c r="C889" s="182"/>
      <c r="D889" s="183"/>
      <c r="E889" s="182"/>
      <c r="F889" s="182"/>
      <c r="G889" s="64"/>
      <c r="H889" s="64"/>
      <c r="I889" s="64"/>
      <c r="J889" s="64"/>
      <c r="K889" s="64"/>
      <c r="L889" s="64"/>
      <c r="M889" s="64"/>
      <c r="N889" s="64"/>
      <c r="O889" s="64"/>
      <c r="P889" s="64"/>
      <c r="Q889" s="64"/>
      <c r="R889" s="64"/>
      <c r="S889" s="64"/>
      <c r="T889" s="64"/>
      <c r="U889" s="64"/>
      <c r="V889" s="64"/>
      <c r="W889" s="64"/>
      <c r="X889" s="64"/>
      <c r="Y889" s="64"/>
      <c r="Z889" s="64"/>
    </row>
    <row r="890" spans="1:26" ht="12.75" customHeight="1">
      <c r="A890" s="181"/>
      <c r="B890" s="181"/>
      <c r="C890" s="182"/>
      <c r="D890" s="183"/>
      <c r="E890" s="182"/>
      <c r="F890" s="182"/>
      <c r="G890" s="64"/>
      <c r="H890" s="64"/>
      <c r="I890" s="64"/>
      <c r="J890" s="64"/>
      <c r="K890" s="64"/>
      <c r="L890" s="64"/>
      <c r="M890" s="64"/>
      <c r="N890" s="64"/>
      <c r="O890" s="64"/>
      <c r="P890" s="64"/>
      <c r="Q890" s="64"/>
      <c r="R890" s="64"/>
      <c r="S890" s="64"/>
      <c r="T890" s="64"/>
      <c r="U890" s="64"/>
      <c r="V890" s="64"/>
      <c r="W890" s="64"/>
      <c r="X890" s="64"/>
      <c r="Y890" s="64"/>
      <c r="Z890" s="64"/>
    </row>
    <row r="891" spans="1:26" ht="12.75" customHeight="1">
      <c r="A891" s="181"/>
      <c r="B891" s="181"/>
      <c r="C891" s="182"/>
      <c r="D891" s="183"/>
      <c r="E891" s="182"/>
      <c r="F891" s="182"/>
      <c r="G891" s="64"/>
      <c r="H891" s="64"/>
      <c r="I891" s="64"/>
      <c r="J891" s="64"/>
      <c r="K891" s="64"/>
      <c r="L891" s="64"/>
      <c r="M891" s="64"/>
      <c r="N891" s="64"/>
      <c r="O891" s="64"/>
      <c r="P891" s="64"/>
      <c r="Q891" s="64"/>
      <c r="R891" s="64"/>
      <c r="S891" s="64"/>
      <c r="T891" s="64"/>
      <c r="U891" s="64"/>
      <c r="V891" s="64"/>
      <c r="W891" s="64"/>
      <c r="X891" s="64"/>
      <c r="Y891" s="64"/>
      <c r="Z891" s="64"/>
    </row>
    <row r="892" spans="1:26" ht="12.75" customHeight="1">
      <c r="A892" s="181"/>
      <c r="B892" s="181"/>
      <c r="C892" s="182"/>
      <c r="D892" s="183"/>
      <c r="E892" s="182"/>
      <c r="F892" s="182"/>
      <c r="G892" s="64"/>
      <c r="H892" s="64"/>
      <c r="I892" s="64"/>
      <c r="J892" s="64"/>
      <c r="K892" s="64"/>
      <c r="L892" s="64"/>
      <c r="M892" s="64"/>
      <c r="N892" s="64"/>
      <c r="O892" s="64"/>
      <c r="P892" s="64"/>
      <c r="Q892" s="64"/>
      <c r="R892" s="64"/>
      <c r="S892" s="64"/>
      <c r="T892" s="64"/>
      <c r="U892" s="64"/>
      <c r="V892" s="64"/>
      <c r="W892" s="64"/>
      <c r="X892" s="64"/>
      <c r="Y892" s="64"/>
      <c r="Z892" s="64"/>
    </row>
    <row r="893" spans="1:26" ht="12.75" customHeight="1">
      <c r="A893" s="181"/>
      <c r="B893" s="181"/>
      <c r="C893" s="182"/>
      <c r="D893" s="183"/>
      <c r="E893" s="182"/>
      <c r="F893" s="182"/>
      <c r="G893" s="64"/>
      <c r="H893" s="64"/>
      <c r="I893" s="64"/>
      <c r="J893" s="64"/>
      <c r="K893" s="64"/>
      <c r="L893" s="64"/>
      <c r="M893" s="64"/>
      <c r="N893" s="64"/>
      <c r="O893" s="64"/>
      <c r="P893" s="64"/>
      <c r="Q893" s="64"/>
      <c r="R893" s="64"/>
      <c r="S893" s="64"/>
      <c r="T893" s="64"/>
      <c r="U893" s="64"/>
      <c r="V893" s="64"/>
      <c r="W893" s="64"/>
      <c r="X893" s="64"/>
      <c r="Y893" s="64"/>
      <c r="Z893" s="64"/>
    </row>
    <row r="894" spans="1:26" ht="12.75" customHeight="1">
      <c r="A894" s="181"/>
      <c r="B894" s="181"/>
      <c r="C894" s="182"/>
      <c r="D894" s="183"/>
      <c r="E894" s="182"/>
      <c r="F894" s="182"/>
      <c r="G894" s="64"/>
      <c r="H894" s="64"/>
      <c r="I894" s="64"/>
      <c r="J894" s="64"/>
      <c r="K894" s="64"/>
      <c r="L894" s="64"/>
      <c r="M894" s="64"/>
      <c r="N894" s="64"/>
      <c r="O894" s="64"/>
      <c r="P894" s="64"/>
      <c r="Q894" s="64"/>
      <c r="R894" s="64"/>
      <c r="S894" s="64"/>
      <c r="T894" s="64"/>
      <c r="U894" s="64"/>
      <c r="V894" s="64"/>
      <c r="W894" s="64"/>
      <c r="X894" s="64"/>
      <c r="Y894" s="64"/>
      <c r="Z894" s="64"/>
    </row>
    <row r="895" spans="1:26" ht="12.75" customHeight="1">
      <c r="A895" s="181"/>
      <c r="B895" s="181"/>
      <c r="C895" s="182"/>
      <c r="D895" s="183"/>
      <c r="E895" s="182"/>
      <c r="F895" s="182"/>
      <c r="G895" s="64"/>
      <c r="H895" s="64"/>
      <c r="I895" s="64"/>
      <c r="J895" s="64"/>
      <c r="K895" s="64"/>
      <c r="L895" s="64"/>
      <c r="M895" s="64"/>
      <c r="N895" s="64"/>
      <c r="O895" s="64"/>
      <c r="P895" s="64"/>
      <c r="Q895" s="64"/>
      <c r="R895" s="64"/>
      <c r="S895" s="64"/>
      <c r="T895" s="64"/>
      <c r="U895" s="64"/>
      <c r="V895" s="64"/>
      <c r="W895" s="64"/>
      <c r="X895" s="64"/>
      <c r="Y895" s="64"/>
      <c r="Z895" s="64"/>
    </row>
    <row r="896" spans="1:26" ht="12.75" customHeight="1">
      <c r="A896" s="181"/>
      <c r="B896" s="181"/>
      <c r="C896" s="182"/>
      <c r="D896" s="183"/>
      <c r="E896" s="182"/>
      <c r="F896" s="182"/>
      <c r="G896" s="64"/>
      <c r="H896" s="64"/>
      <c r="I896" s="64"/>
      <c r="J896" s="64"/>
      <c r="K896" s="64"/>
      <c r="L896" s="64"/>
      <c r="M896" s="64"/>
      <c r="N896" s="64"/>
      <c r="O896" s="64"/>
      <c r="P896" s="64"/>
      <c r="Q896" s="64"/>
      <c r="R896" s="64"/>
      <c r="S896" s="64"/>
      <c r="T896" s="64"/>
      <c r="U896" s="64"/>
      <c r="V896" s="64"/>
      <c r="W896" s="64"/>
      <c r="X896" s="64"/>
      <c r="Y896" s="64"/>
      <c r="Z896" s="64"/>
    </row>
    <row r="897" spans="1:26" ht="12.75" customHeight="1">
      <c r="A897" s="181"/>
      <c r="B897" s="181"/>
      <c r="C897" s="182"/>
      <c r="D897" s="183"/>
      <c r="E897" s="182"/>
      <c r="F897" s="182"/>
      <c r="G897" s="64"/>
      <c r="H897" s="64"/>
      <c r="I897" s="64"/>
      <c r="J897" s="64"/>
      <c r="K897" s="64"/>
      <c r="L897" s="64"/>
      <c r="M897" s="64"/>
      <c r="N897" s="64"/>
      <c r="O897" s="64"/>
      <c r="P897" s="64"/>
      <c r="Q897" s="64"/>
      <c r="R897" s="64"/>
      <c r="S897" s="64"/>
      <c r="T897" s="64"/>
      <c r="U897" s="64"/>
      <c r="V897" s="64"/>
      <c r="W897" s="64"/>
      <c r="X897" s="64"/>
      <c r="Y897" s="64"/>
      <c r="Z897" s="64"/>
    </row>
    <row r="898" spans="1:26" ht="12.75" customHeight="1">
      <c r="A898" s="181"/>
      <c r="B898" s="181"/>
      <c r="C898" s="182"/>
      <c r="D898" s="183"/>
      <c r="E898" s="182"/>
      <c r="F898" s="182"/>
      <c r="G898" s="64"/>
      <c r="H898" s="64"/>
      <c r="I898" s="64"/>
      <c r="J898" s="64"/>
      <c r="K898" s="64"/>
      <c r="L898" s="64"/>
      <c r="M898" s="64"/>
      <c r="N898" s="64"/>
      <c r="O898" s="64"/>
      <c r="P898" s="64"/>
      <c r="Q898" s="64"/>
      <c r="R898" s="64"/>
      <c r="S898" s="64"/>
      <c r="T898" s="64"/>
      <c r="U898" s="64"/>
      <c r="V898" s="64"/>
      <c r="W898" s="64"/>
      <c r="X898" s="64"/>
      <c r="Y898" s="64"/>
      <c r="Z898" s="64"/>
    </row>
    <row r="899" spans="1:26" ht="12.75" customHeight="1">
      <c r="A899" s="181"/>
      <c r="B899" s="181"/>
      <c r="C899" s="182"/>
      <c r="D899" s="183"/>
      <c r="E899" s="182"/>
      <c r="F899" s="182"/>
      <c r="G899" s="64"/>
      <c r="H899" s="64"/>
      <c r="I899" s="64"/>
      <c r="J899" s="64"/>
      <c r="K899" s="64"/>
      <c r="L899" s="64"/>
      <c r="M899" s="64"/>
      <c r="N899" s="64"/>
      <c r="O899" s="64"/>
      <c r="P899" s="64"/>
      <c r="Q899" s="64"/>
      <c r="R899" s="64"/>
      <c r="S899" s="64"/>
      <c r="T899" s="64"/>
      <c r="U899" s="64"/>
      <c r="V899" s="64"/>
      <c r="W899" s="64"/>
      <c r="X899" s="64"/>
      <c r="Y899" s="64"/>
      <c r="Z899" s="64"/>
    </row>
    <row r="900" spans="1:26" ht="12.75" customHeight="1">
      <c r="A900" s="181"/>
      <c r="B900" s="181"/>
      <c r="C900" s="182"/>
      <c r="D900" s="183"/>
      <c r="E900" s="182"/>
      <c r="F900" s="182"/>
      <c r="G900" s="64"/>
      <c r="H900" s="64"/>
      <c r="I900" s="64"/>
      <c r="J900" s="64"/>
      <c r="K900" s="64"/>
      <c r="L900" s="64"/>
      <c r="M900" s="64"/>
      <c r="N900" s="64"/>
      <c r="O900" s="64"/>
      <c r="P900" s="64"/>
      <c r="Q900" s="64"/>
      <c r="R900" s="64"/>
      <c r="S900" s="64"/>
      <c r="T900" s="64"/>
      <c r="U900" s="64"/>
      <c r="V900" s="64"/>
      <c r="W900" s="64"/>
      <c r="X900" s="64"/>
      <c r="Y900" s="64"/>
      <c r="Z900" s="64"/>
    </row>
    <row r="901" spans="1:26" ht="12.75" customHeight="1">
      <c r="A901" s="181"/>
      <c r="B901" s="181"/>
      <c r="C901" s="182"/>
      <c r="D901" s="183"/>
      <c r="E901" s="182"/>
      <c r="F901" s="182"/>
      <c r="G901" s="64"/>
      <c r="H901" s="64"/>
      <c r="I901" s="64"/>
      <c r="J901" s="64"/>
      <c r="K901" s="64"/>
      <c r="L901" s="64"/>
      <c r="M901" s="64"/>
      <c r="N901" s="64"/>
      <c r="O901" s="64"/>
      <c r="P901" s="64"/>
      <c r="Q901" s="64"/>
      <c r="R901" s="64"/>
      <c r="S901" s="64"/>
      <c r="T901" s="64"/>
      <c r="U901" s="64"/>
      <c r="V901" s="64"/>
      <c r="W901" s="64"/>
      <c r="X901" s="64"/>
      <c r="Y901" s="64"/>
      <c r="Z901" s="64"/>
    </row>
    <row r="902" spans="1:26" ht="12.75" customHeight="1">
      <c r="A902" s="181"/>
      <c r="B902" s="181"/>
      <c r="C902" s="182"/>
      <c r="D902" s="183"/>
      <c r="E902" s="182"/>
      <c r="F902" s="182"/>
      <c r="G902" s="64"/>
      <c r="H902" s="64"/>
      <c r="I902" s="64"/>
      <c r="J902" s="64"/>
      <c r="K902" s="64"/>
      <c r="L902" s="64"/>
      <c r="M902" s="64"/>
      <c r="N902" s="64"/>
      <c r="O902" s="64"/>
      <c r="P902" s="64"/>
      <c r="Q902" s="64"/>
      <c r="R902" s="64"/>
      <c r="S902" s="64"/>
      <c r="T902" s="64"/>
      <c r="U902" s="64"/>
      <c r="V902" s="64"/>
      <c r="W902" s="64"/>
      <c r="X902" s="64"/>
      <c r="Y902" s="64"/>
      <c r="Z902" s="64"/>
    </row>
    <row r="903" spans="1:26" ht="12.75" customHeight="1">
      <c r="A903" s="181"/>
      <c r="B903" s="181"/>
      <c r="C903" s="182"/>
      <c r="D903" s="183"/>
      <c r="E903" s="182"/>
      <c r="F903" s="182"/>
      <c r="G903" s="64"/>
      <c r="H903" s="64"/>
      <c r="I903" s="64"/>
      <c r="J903" s="64"/>
      <c r="K903" s="64"/>
      <c r="L903" s="64"/>
      <c r="M903" s="64"/>
      <c r="N903" s="64"/>
      <c r="O903" s="64"/>
      <c r="P903" s="64"/>
      <c r="Q903" s="64"/>
      <c r="R903" s="64"/>
      <c r="S903" s="64"/>
      <c r="T903" s="64"/>
      <c r="U903" s="64"/>
      <c r="V903" s="64"/>
      <c r="W903" s="64"/>
      <c r="X903" s="64"/>
      <c r="Y903" s="64"/>
      <c r="Z903" s="64"/>
    </row>
    <row r="904" spans="1:26" ht="12.75" customHeight="1">
      <c r="A904" s="181"/>
      <c r="B904" s="181"/>
      <c r="C904" s="182"/>
      <c r="D904" s="183"/>
      <c r="E904" s="182"/>
      <c r="F904" s="182"/>
      <c r="G904" s="64"/>
      <c r="H904" s="64"/>
      <c r="I904" s="64"/>
      <c r="J904" s="64"/>
      <c r="K904" s="64"/>
      <c r="L904" s="64"/>
      <c r="M904" s="64"/>
      <c r="N904" s="64"/>
      <c r="O904" s="64"/>
      <c r="P904" s="64"/>
      <c r="Q904" s="64"/>
      <c r="R904" s="64"/>
      <c r="S904" s="64"/>
      <c r="T904" s="64"/>
      <c r="U904" s="64"/>
      <c r="V904" s="64"/>
      <c r="W904" s="64"/>
      <c r="X904" s="64"/>
      <c r="Y904" s="64"/>
      <c r="Z904" s="64"/>
    </row>
    <row r="905" spans="1:26" ht="12.75" customHeight="1">
      <c r="A905" s="181"/>
      <c r="B905" s="181"/>
      <c r="C905" s="182"/>
      <c r="D905" s="183"/>
      <c r="E905" s="182"/>
      <c r="F905" s="182"/>
      <c r="G905" s="64"/>
      <c r="H905" s="64"/>
      <c r="I905" s="64"/>
      <c r="J905" s="64"/>
      <c r="K905" s="64"/>
      <c r="L905" s="64"/>
      <c r="M905" s="64"/>
      <c r="N905" s="64"/>
      <c r="O905" s="64"/>
      <c r="P905" s="64"/>
      <c r="Q905" s="64"/>
      <c r="R905" s="64"/>
      <c r="S905" s="64"/>
      <c r="T905" s="64"/>
      <c r="U905" s="64"/>
      <c r="V905" s="64"/>
      <c r="W905" s="64"/>
      <c r="X905" s="64"/>
      <c r="Y905" s="64"/>
      <c r="Z905" s="64"/>
    </row>
    <row r="906" spans="1:26" ht="12.75" customHeight="1">
      <c r="A906" s="181"/>
      <c r="B906" s="181"/>
      <c r="C906" s="182"/>
      <c r="D906" s="183"/>
      <c r="E906" s="182"/>
      <c r="F906" s="182"/>
      <c r="G906" s="64"/>
      <c r="H906" s="64"/>
      <c r="I906" s="64"/>
      <c r="J906" s="64"/>
      <c r="K906" s="64"/>
      <c r="L906" s="64"/>
      <c r="M906" s="64"/>
      <c r="N906" s="64"/>
      <c r="O906" s="64"/>
      <c r="P906" s="64"/>
      <c r="Q906" s="64"/>
      <c r="R906" s="64"/>
      <c r="S906" s="64"/>
      <c r="T906" s="64"/>
      <c r="U906" s="64"/>
      <c r="V906" s="64"/>
      <c r="W906" s="64"/>
      <c r="X906" s="64"/>
      <c r="Y906" s="64"/>
      <c r="Z906" s="64"/>
    </row>
    <row r="907" spans="1:26" ht="12.75" customHeight="1">
      <c r="A907" s="181"/>
      <c r="B907" s="181"/>
      <c r="C907" s="182"/>
      <c r="D907" s="183"/>
      <c r="E907" s="182"/>
      <c r="F907" s="182"/>
      <c r="G907" s="64"/>
      <c r="H907" s="64"/>
      <c r="I907" s="64"/>
      <c r="J907" s="64"/>
      <c r="K907" s="64"/>
      <c r="L907" s="64"/>
      <c r="M907" s="64"/>
      <c r="N907" s="64"/>
      <c r="O907" s="64"/>
      <c r="P907" s="64"/>
      <c r="Q907" s="64"/>
      <c r="R907" s="64"/>
      <c r="S907" s="64"/>
      <c r="T907" s="64"/>
      <c r="U907" s="64"/>
      <c r="V907" s="64"/>
      <c r="W907" s="64"/>
      <c r="X907" s="64"/>
      <c r="Y907" s="64"/>
      <c r="Z907" s="64"/>
    </row>
    <row r="908" spans="1:26" ht="12.75" customHeight="1">
      <c r="A908" s="181"/>
      <c r="B908" s="181"/>
      <c r="C908" s="182"/>
      <c r="D908" s="183"/>
      <c r="E908" s="182"/>
      <c r="F908" s="182"/>
      <c r="G908" s="64"/>
      <c r="H908" s="64"/>
      <c r="I908" s="64"/>
      <c r="J908" s="64"/>
      <c r="K908" s="64"/>
      <c r="L908" s="64"/>
      <c r="M908" s="64"/>
      <c r="N908" s="64"/>
      <c r="O908" s="64"/>
      <c r="P908" s="64"/>
      <c r="Q908" s="64"/>
      <c r="R908" s="64"/>
      <c r="S908" s="64"/>
      <c r="T908" s="64"/>
      <c r="U908" s="64"/>
      <c r="V908" s="64"/>
      <c r="W908" s="64"/>
      <c r="X908" s="64"/>
      <c r="Y908" s="64"/>
      <c r="Z908" s="64"/>
    </row>
    <row r="909" spans="1:26" ht="12.75" customHeight="1">
      <c r="A909" s="181"/>
      <c r="B909" s="181"/>
      <c r="C909" s="182"/>
      <c r="D909" s="183"/>
      <c r="E909" s="182"/>
      <c r="F909" s="182"/>
      <c r="G909" s="64"/>
      <c r="H909" s="64"/>
      <c r="I909" s="64"/>
      <c r="J909" s="64"/>
      <c r="K909" s="64"/>
      <c r="L909" s="64"/>
      <c r="M909" s="64"/>
      <c r="N909" s="64"/>
      <c r="O909" s="64"/>
      <c r="P909" s="64"/>
      <c r="Q909" s="64"/>
      <c r="R909" s="64"/>
      <c r="S909" s="64"/>
      <c r="T909" s="64"/>
      <c r="U909" s="64"/>
      <c r="V909" s="64"/>
      <c r="W909" s="64"/>
      <c r="X909" s="64"/>
      <c r="Y909" s="64"/>
      <c r="Z909" s="64"/>
    </row>
    <row r="910" spans="1:26" ht="12.75" customHeight="1">
      <c r="A910" s="181"/>
      <c r="B910" s="181"/>
      <c r="C910" s="182"/>
      <c r="D910" s="183"/>
      <c r="E910" s="182"/>
      <c r="F910" s="182"/>
      <c r="G910" s="64"/>
      <c r="H910" s="64"/>
      <c r="I910" s="64"/>
      <c r="J910" s="64"/>
      <c r="K910" s="64"/>
      <c r="L910" s="64"/>
      <c r="M910" s="64"/>
      <c r="N910" s="64"/>
      <c r="O910" s="64"/>
      <c r="P910" s="64"/>
      <c r="Q910" s="64"/>
      <c r="R910" s="64"/>
      <c r="S910" s="64"/>
      <c r="T910" s="64"/>
      <c r="U910" s="64"/>
      <c r="V910" s="64"/>
      <c r="W910" s="64"/>
      <c r="X910" s="64"/>
      <c r="Y910" s="64"/>
      <c r="Z910" s="64"/>
    </row>
    <row r="911" spans="1:26" ht="12.75" customHeight="1">
      <c r="A911" s="181"/>
      <c r="B911" s="181"/>
      <c r="C911" s="182"/>
      <c r="D911" s="183"/>
      <c r="E911" s="182"/>
      <c r="F911" s="182"/>
      <c r="G911" s="64"/>
      <c r="H911" s="64"/>
      <c r="I911" s="64"/>
      <c r="J911" s="64"/>
      <c r="K911" s="64"/>
      <c r="L911" s="64"/>
      <c r="M911" s="64"/>
      <c r="N911" s="64"/>
      <c r="O911" s="64"/>
      <c r="P911" s="64"/>
      <c r="Q911" s="64"/>
      <c r="R911" s="64"/>
      <c r="S911" s="64"/>
      <c r="T911" s="64"/>
      <c r="U911" s="64"/>
      <c r="V911" s="64"/>
      <c r="W911" s="64"/>
      <c r="X911" s="64"/>
      <c r="Y911" s="64"/>
      <c r="Z911" s="64"/>
    </row>
    <row r="912" spans="1:26" ht="12.75" customHeight="1">
      <c r="A912" s="181"/>
      <c r="B912" s="181"/>
      <c r="C912" s="182"/>
      <c r="D912" s="183"/>
      <c r="E912" s="182"/>
      <c r="F912" s="182"/>
      <c r="G912" s="64"/>
      <c r="H912" s="64"/>
      <c r="I912" s="64"/>
      <c r="J912" s="64"/>
      <c r="K912" s="64"/>
      <c r="L912" s="64"/>
      <c r="M912" s="64"/>
      <c r="N912" s="64"/>
      <c r="O912" s="64"/>
      <c r="P912" s="64"/>
      <c r="Q912" s="64"/>
      <c r="R912" s="64"/>
      <c r="S912" s="64"/>
      <c r="T912" s="64"/>
      <c r="U912" s="64"/>
      <c r="V912" s="64"/>
      <c r="W912" s="64"/>
      <c r="X912" s="64"/>
      <c r="Y912" s="64"/>
      <c r="Z912" s="64"/>
    </row>
    <row r="913" spans="1:26" ht="12.75" customHeight="1">
      <c r="A913" s="181"/>
      <c r="B913" s="181"/>
      <c r="C913" s="182"/>
      <c r="D913" s="183"/>
      <c r="E913" s="182"/>
      <c r="F913" s="182"/>
      <c r="G913" s="64"/>
      <c r="H913" s="64"/>
      <c r="I913" s="64"/>
      <c r="J913" s="64"/>
      <c r="K913" s="64"/>
      <c r="L913" s="64"/>
      <c r="M913" s="64"/>
      <c r="N913" s="64"/>
      <c r="O913" s="64"/>
      <c r="P913" s="64"/>
      <c r="Q913" s="64"/>
      <c r="R913" s="64"/>
      <c r="S913" s="64"/>
      <c r="T913" s="64"/>
      <c r="U913" s="64"/>
      <c r="V913" s="64"/>
      <c r="W913" s="64"/>
      <c r="X913" s="64"/>
      <c r="Y913" s="64"/>
      <c r="Z913" s="64"/>
    </row>
    <row r="914" spans="1:26" ht="12.75" customHeight="1">
      <c r="A914" s="181"/>
      <c r="B914" s="181"/>
      <c r="C914" s="182"/>
      <c r="D914" s="183"/>
      <c r="E914" s="182"/>
      <c r="F914" s="182"/>
      <c r="G914" s="64"/>
      <c r="H914" s="64"/>
      <c r="I914" s="64"/>
      <c r="J914" s="64"/>
      <c r="K914" s="64"/>
      <c r="L914" s="64"/>
      <c r="M914" s="64"/>
      <c r="N914" s="64"/>
      <c r="O914" s="64"/>
      <c r="P914" s="64"/>
      <c r="Q914" s="64"/>
      <c r="R914" s="64"/>
      <c r="S914" s="64"/>
      <c r="T914" s="64"/>
      <c r="U914" s="64"/>
      <c r="V914" s="64"/>
      <c r="W914" s="64"/>
      <c r="X914" s="64"/>
      <c r="Y914" s="64"/>
      <c r="Z914" s="64"/>
    </row>
    <row r="915" spans="1:26" ht="12.75" customHeight="1">
      <c r="A915" s="181"/>
      <c r="B915" s="181"/>
      <c r="C915" s="182"/>
      <c r="D915" s="183"/>
      <c r="E915" s="182"/>
      <c r="F915" s="182"/>
      <c r="G915" s="64"/>
      <c r="H915" s="64"/>
      <c r="I915" s="64"/>
      <c r="J915" s="64"/>
      <c r="K915" s="64"/>
      <c r="L915" s="64"/>
      <c r="M915" s="64"/>
      <c r="N915" s="64"/>
      <c r="O915" s="64"/>
      <c r="P915" s="64"/>
      <c r="Q915" s="64"/>
      <c r="R915" s="64"/>
      <c r="S915" s="64"/>
      <c r="T915" s="64"/>
      <c r="U915" s="64"/>
      <c r="V915" s="64"/>
      <c r="W915" s="64"/>
      <c r="X915" s="64"/>
      <c r="Y915" s="64"/>
      <c r="Z915" s="64"/>
    </row>
    <row r="916" spans="1:26" ht="12.75" customHeight="1">
      <c r="A916" s="181"/>
      <c r="B916" s="181"/>
      <c r="C916" s="182"/>
      <c r="D916" s="183"/>
      <c r="E916" s="182"/>
      <c r="F916" s="182"/>
      <c r="G916" s="64"/>
      <c r="H916" s="64"/>
      <c r="I916" s="64"/>
      <c r="J916" s="64"/>
      <c r="K916" s="64"/>
      <c r="L916" s="64"/>
      <c r="M916" s="64"/>
      <c r="N916" s="64"/>
      <c r="O916" s="64"/>
      <c r="P916" s="64"/>
      <c r="Q916" s="64"/>
      <c r="R916" s="64"/>
      <c r="S916" s="64"/>
      <c r="T916" s="64"/>
      <c r="U916" s="64"/>
      <c r="V916" s="64"/>
      <c r="W916" s="64"/>
      <c r="X916" s="64"/>
      <c r="Y916" s="64"/>
      <c r="Z916" s="64"/>
    </row>
    <row r="917" spans="1:26" ht="12.75" customHeight="1">
      <c r="A917" s="181"/>
      <c r="B917" s="181"/>
      <c r="C917" s="182"/>
      <c r="D917" s="183"/>
      <c r="E917" s="182"/>
      <c r="F917" s="182"/>
      <c r="G917" s="64"/>
      <c r="H917" s="64"/>
      <c r="I917" s="64"/>
      <c r="J917" s="64"/>
      <c r="K917" s="64"/>
      <c r="L917" s="64"/>
      <c r="M917" s="64"/>
      <c r="N917" s="64"/>
      <c r="O917" s="64"/>
      <c r="P917" s="64"/>
      <c r="Q917" s="64"/>
      <c r="R917" s="64"/>
      <c r="S917" s="64"/>
      <c r="T917" s="64"/>
      <c r="U917" s="64"/>
      <c r="V917" s="64"/>
      <c r="W917" s="64"/>
      <c r="X917" s="64"/>
      <c r="Y917" s="64"/>
      <c r="Z917" s="64"/>
    </row>
    <row r="918" spans="1:26" ht="12.75" customHeight="1">
      <c r="A918" s="181"/>
      <c r="B918" s="181"/>
      <c r="C918" s="182"/>
      <c r="D918" s="183"/>
      <c r="E918" s="182"/>
      <c r="F918" s="182"/>
      <c r="G918" s="64"/>
      <c r="H918" s="64"/>
      <c r="I918" s="64"/>
      <c r="J918" s="64"/>
      <c r="K918" s="64"/>
      <c r="L918" s="64"/>
      <c r="M918" s="64"/>
      <c r="N918" s="64"/>
      <c r="O918" s="64"/>
      <c r="P918" s="64"/>
      <c r="Q918" s="64"/>
      <c r="R918" s="64"/>
      <c r="S918" s="64"/>
      <c r="T918" s="64"/>
      <c r="U918" s="64"/>
      <c r="V918" s="64"/>
      <c r="W918" s="64"/>
      <c r="X918" s="64"/>
      <c r="Y918" s="64"/>
      <c r="Z918" s="64"/>
    </row>
    <row r="919" spans="1:26" ht="12.75" customHeight="1">
      <c r="A919" s="181"/>
      <c r="B919" s="181"/>
      <c r="C919" s="182"/>
      <c r="D919" s="183"/>
      <c r="E919" s="182"/>
      <c r="F919" s="182"/>
      <c r="G919" s="64"/>
      <c r="H919" s="64"/>
      <c r="I919" s="64"/>
      <c r="J919" s="64"/>
      <c r="K919" s="64"/>
      <c r="L919" s="64"/>
      <c r="M919" s="64"/>
      <c r="N919" s="64"/>
      <c r="O919" s="64"/>
      <c r="P919" s="64"/>
      <c r="Q919" s="64"/>
      <c r="R919" s="64"/>
      <c r="S919" s="64"/>
      <c r="T919" s="64"/>
      <c r="U919" s="64"/>
      <c r="V919" s="64"/>
      <c r="W919" s="64"/>
      <c r="X919" s="64"/>
      <c r="Y919" s="64"/>
      <c r="Z919" s="64"/>
    </row>
    <row r="920" spans="1:26" ht="12.75" customHeight="1">
      <c r="A920" s="181"/>
      <c r="B920" s="181"/>
      <c r="C920" s="182"/>
      <c r="D920" s="183"/>
      <c r="E920" s="182"/>
      <c r="F920" s="182"/>
      <c r="G920" s="64"/>
      <c r="H920" s="64"/>
      <c r="I920" s="64"/>
      <c r="J920" s="64"/>
      <c r="K920" s="64"/>
      <c r="L920" s="64"/>
      <c r="M920" s="64"/>
      <c r="N920" s="64"/>
      <c r="O920" s="64"/>
      <c r="P920" s="64"/>
      <c r="Q920" s="64"/>
      <c r="R920" s="64"/>
      <c r="S920" s="64"/>
      <c r="T920" s="64"/>
      <c r="U920" s="64"/>
      <c r="V920" s="64"/>
      <c r="W920" s="64"/>
      <c r="X920" s="64"/>
      <c r="Y920" s="64"/>
      <c r="Z920" s="64"/>
    </row>
    <row r="921" spans="1:26" ht="12.75" customHeight="1">
      <c r="A921" s="181"/>
      <c r="B921" s="181"/>
      <c r="C921" s="182"/>
      <c r="D921" s="183"/>
      <c r="E921" s="182"/>
      <c r="F921" s="182"/>
      <c r="G921" s="64"/>
      <c r="H921" s="64"/>
      <c r="I921" s="64"/>
      <c r="J921" s="64"/>
      <c r="K921" s="64"/>
      <c r="L921" s="64"/>
      <c r="M921" s="64"/>
      <c r="N921" s="64"/>
      <c r="O921" s="64"/>
      <c r="P921" s="64"/>
      <c r="Q921" s="64"/>
      <c r="R921" s="64"/>
      <c r="S921" s="64"/>
      <c r="T921" s="64"/>
      <c r="U921" s="64"/>
      <c r="V921" s="64"/>
      <c r="W921" s="64"/>
      <c r="X921" s="64"/>
      <c r="Y921" s="64"/>
      <c r="Z921" s="64"/>
    </row>
    <row r="922" spans="1:26" ht="12.75" customHeight="1">
      <c r="A922" s="181"/>
      <c r="B922" s="181"/>
      <c r="C922" s="182"/>
      <c r="D922" s="183"/>
      <c r="E922" s="182"/>
      <c r="F922" s="182"/>
      <c r="G922" s="64"/>
      <c r="H922" s="64"/>
      <c r="I922" s="64"/>
      <c r="J922" s="64"/>
      <c r="K922" s="64"/>
      <c r="L922" s="64"/>
      <c r="M922" s="64"/>
      <c r="N922" s="64"/>
      <c r="O922" s="64"/>
      <c r="P922" s="64"/>
      <c r="Q922" s="64"/>
      <c r="R922" s="64"/>
      <c r="S922" s="64"/>
      <c r="T922" s="64"/>
      <c r="U922" s="64"/>
      <c r="V922" s="64"/>
      <c r="W922" s="64"/>
      <c r="X922" s="64"/>
      <c r="Y922" s="64"/>
      <c r="Z922" s="64"/>
    </row>
    <row r="923" spans="1:26" ht="12.75" customHeight="1">
      <c r="A923" s="181"/>
      <c r="B923" s="181"/>
      <c r="C923" s="182"/>
      <c r="D923" s="183"/>
      <c r="E923" s="182"/>
      <c r="F923" s="182"/>
      <c r="G923" s="64"/>
      <c r="H923" s="64"/>
      <c r="I923" s="64"/>
      <c r="J923" s="64"/>
      <c r="K923" s="64"/>
      <c r="L923" s="64"/>
      <c r="M923" s="64"/>
      <c r="N923" s="64"/>
      <c r="O923" s="64"/>
      <c r="P923" s="64"/>
      <c r="Q923" s="64"/>
      <c r="R923" s="64"/>
      <c r="S923" s="64"/>
      <c r="T923" s="64"/>
      <c r="U923" s="64"/>
      <c r="V923" s="64"/>
      <c r="W923" s="64"/>
      <c r="X923" s="64"/>
      <c r="Y923" s="64"/>
      <c r="Z923" s="64"/>
    </row>
    <row r="924" spans="1:26" ht="12.75" customHeight="1">
      <c r="A924" s="181"/>
      <c r="B924" s="181"/>
      <c r="C924" s="182"/>
      <c r="D924" s="183"/>
      <c r="E924" s="182"/>
      <c r="F924" s="182"/>
      <c r="G924" s="64"/>
      <c r="H924" s="64"/>
      <c r="I924" s="64"/>
      <c r="J924" s="64"/>
      <c r="K924" s="64"/>
      <c r="L924" s="64"/>
      <c r="M924" s="64"/>
      <c r="N924" s="64"/>
      <c r="O924" s="64"/>
      <c r="P924" s="64"/>
      <c r="Q924" s="64"/>
      <c r="R924" s="64"/>
      <c r="S924" s="64"/>
      <c r="T924" s="64"/>
      <c r="U924" s="64"/>
      <c r="V924" s="64"/>
      <c r="W924" s="64"/>
      <c r="X924" s="64"/>
      <c r="Y924" s="64"/>
      <c r="Z924" s="64"/>
    </row>
    <row r="925" spans="1:26" ht="12.75" customHeight="1">
      <c r="A925" s="181"/>
      <c r="B925" s="181"/>
      <c r="C925" s="182"/>
      <c r="D925" s="183"/>
      <c r="E925" s="182"/>
      <c r="F925" s="182"/>
      <c r="G925" s="64"/>
      <c r="H925" s="64"/>
      <c r="I925" s="64"/>
      <c r="J925" s="64"/>
      <c r="K925" s="64"/>
      <c r="L925" s="64"/>
      <c r="M925" s="64"/>
      <c r="N925" s="64"/>
      <c r="O925" s="64"/>
      <c r="P925" s="64"/>
      <c r="Q925" s="64"/>
      <c r="R925" s="64"/>
      <c r="S925" s="64"/>
      <c r="T925" s="64"/>
      <c r="U925" s="64"/>
      <c r="V925" s="64"/>
      <c r="W925" s="64"/>
      <c r="X925" s="64"/>
      <c r="Y925" s="64"/>
      <c r="Z925" s="64"/>
    </row>
    <row r="926" spans="1:26" ht="12.75" customHeight="1">
      <c r="A926" s="181"/>
      <c r="B926" s="181"/>
      <c r="C926" s="182"/>
      <c r="D926" s="183"/>
      <c r="E926" s="182"/>
      <c r="F926" s="182"/>
      <c r="G926" s="64"/>
      <c r="H926" s="64"/>
      <c r="I926" s="64"/>
      <c r="J926" s="64"/>
      <c r="K926" s="64"/>
      <c r="L926" s="64"/>
      <c r="M926" s="64"/>
      <c r="N926" s="64"/>
      <c r="O926" s="64"/>
      <c r="P926" s="64"/>
      <c r="Q926" s="64"/>
      <c r="R926" s="64"/>
      <c r="S926" s="64"/>
      <c r="T926" s="64"/>
      <c r="U926" s="64"/>
      <c r="V926" s="64"/>
      <c r="W926" s="64"/>
      <c r="X926" s="64"/>
      <c r="Y926" s="64"/>
      <c r="Z926" s="64"/>
    </row>
    <row r="927" spans="1:26" ht="12.75" customHeight="1">
      <c r="A927" s="181"/>
      <c r="B927" s="181"/>
      <c r="C927" s="182"/>
      <c r="D927" s="183"/>
      <c r="E927" s="182"/>
      <c r="F927" s="182"/>
      <c r="G927" s="64"/>
      <c r="H927" s="64"/>
      <c r="I927" s="64"/>
      <c r="J927" s="64"/>
      <c r="K927" s="64"/>
      <c r="L927" s="64"/>
      <c r="M927" s="64"/>
      <c r="N927" s="64"/>
      <c r="O927" s="64"/>
      <c r="P927" s="64"/>
      <c r="Q927" s="64"/>
      <c r="R927" s="64"/>
      <c r="S927" s="64"/>
      <c r="T927" s="64"/>
      <c r="U927" s="64"/>
      <c r="V927" s="64"/>
      <c r="W927" s="64"/>
      <c r="X927" s="64"/>
      <c r="Y927" s="64"/>
      <c r="Z927" s="64"/>
    </row>
    <row r="928" spans="1:26" ht="12.75" customHeight="1">
      <c r="A928" s="181"/>
      <c r="B928" s="181"/>
      <c r="C928" s="182"/>
      <c r="D928" s="183"/>
      <c r="E928" s="182"/>
      <c r="F928" s="182"/>
      <c r="G928" s="64"/>
      <c r="H928" s="64"/>
      <c r="I928" s="64"/>
      <c r="J928" s="64"/>
      <c r="K928" s="64"/>
      <c r="L928" s="64"/>
      <c r="M928" s="64"/>
      <c r="N928" s="64"/>
      <c r="O928" s="64"/>
      <c r="P928" s="64"/>
      <c r="Q928" s="64"/>
      <c r="R928" s="64"/>
      <c r="S928" s="64"/>
      <c r="T928" s="64"/>
      <c r="U928" s="64"/>
      <c r="V928" s="64"/>
      <c r="W928" s="64"/>
      <c r="X928" s="64"/>
      <c r="Y928" s="64"/>
      <c r="Z928" s="64"/>
    </row>
    <row r="929" spans="1:26" ht="12.75" customHeight="1">
      <c r="A929" s="181"/>
      <c r="B929" s="181"/>
      <c r="C929" s="182"/>
      <c r="D929" s="183"/>
      <c r="E929" s="182"/>
      <c r="F929" s="182"/>
      <c r="G929" s="64"/>
      <c r="H929" s="64"/>
      <c r="I929" s="64"/>
      <c r="J929" s="64"/>
      <c r="K929" s="64"/>
      <c r="L929" s="64"/>
      <c r="M929" s="64"/>
      <c r="N929" s="64"/>
      <c r="O929" s="64"/>
      <c r="P929" s="64"/>
      <c r="Q929" s="64"/>
      <c r="R929" s="64"/>
      <c r="S929" s="64"/>
      <c r="T929" s="64"/>
      <c r="U929" s="64"/>
      <c r="V929" s="64"/>
      <c r="W929" s="64"/>
      <c r="X929" s="64"/>
      <c r="Y929" s="64"/>
      <c r="Z929" s="64"/>
    </row>
    <row r="930" spans="1:26" ht="12.75" customHeight="1">
      <c r="A930" s="181"/>
      <c r="B930" s="181"/>
      <c r="C930" s="182"/>
      <c r="D930" s="183"/>
      <c r="E930" s="182"/>
      <c r="F930" s="182"/>
      <c r="G930" s="64"/>
      <c r="H930" s="64"/>
      <c r="I930" s="64"/>
      <c r="J930" s="64"/>
      <c r="K930" s="64"/>
      <c r="L930" s="64"/>
      <c r="M930" s="64"/>
      <c r="N930" s="64"/>
      <c r="O930" s="64"/>
      <c r="P930" s="64"/>
      <c r="Q930" s="64"/>
      <c r="R930" s="64"/>
      <c r="S930" s="64"/>
      <c r="T930" s="64"/>
      <c r="U930" s="64"/>
      <c r="V930" s="64"/>
      <c r="W930" s="64"/>
      <c r="X930" s="64"/>
      <c r="Y930" s="64"/>
      <c r="Z930" s="64"/>
    </row>
    <row r="931" spans="1:26" ht="12.75" customHeight="1">
      <c r="A931" s="181"/>
      <c r="B931" s="181"/>
      <c r="C931" s="182"/>
      <c r="D931" s="183"/>
      <c r="E931" s="182"/>
      <c r="F931" s="182"/>
      <c r="G931" s="64"/>
      <c r="H931" s="64"/>
      <c r="I931" s="64"/>
      <c r="J931" s="64"/>
      <c r="K931" s="64"/>
      <c r="L931" s="64"/>
      <c r="M931" s="64"/>
      <c r="N931" s="64"/>
      <c r="O931" s="64"/>
      <c r="P931" s="64"/>
      <c r="Q931" s="64"/>
      <c r="R931" s="64"/>
      <c r="S931" s="64"/>
      <c r="T931" s="64"/>
      <c r="U931" s="64"/>
      <c r="V931" s="64"/>
      <c r="W931" s="64"/>
      <c r="X931" s="64"/>
      <c r="Y931" s="64"/>
      <c r="Z931" s="64"/>
    </row>
    <row r="932" spans="1:26" ht="12.75" customHeight="1">
      <c r="A932" s="181"/>
      <c r="B932" s="181"/>
      <c r="C932" s="182"/>
      <c r="D932" s="183"/>
      <c r="E932" s="182"/>
      <c r="F932" s="182"/>
      <c r="G932" s="64"/>
      <c r="H932" s="64"/>
      <c r="I932" s="64"/>
      <c r="J932" s="64"/>
      <c r="K932" s="64"/>
      <c r="L932" s="64"/>
      <c r="M932" s="64"/>
      <c r="N932" s="64"/>
      <c r="O932" s="64"/>
      <c r="P932" s="64"/>
      <c r="Q932" s="64"/>
      <c r="R932" s="64"/>
      <c r="S932" s="64"/>
      <c r="T932" s="64"/>
      <c r="U932" s="64"/>
      <c r="V932" s="64"/>
      <c r="W932" s="64"/>
      <c r="X932" s="64"/>
      <c r="Y932" s="64"/>
      <c r="Z932" s="64"/>
    </row>
    <row r="933" spans="1:26" ht="12.75" customHeight="1">
      <c r="A933" s="181"/>
      <c r="B933" s="181"/>
      <c r="C933" s="182"/>
      <c r="D933" s="183"/>
      <c r="E933" s="182"/>
      <c r="F933" s="182"/>
      <c r="G933" s="64"/>
      <c r="H933" s="64"/>
      <c r="I933" s="64"/>
      <c r="J933" s="64"/>
      <c r="K933" s="64"/>
      <c r="L933" s="64"/>
      <c r="M933" s="64"/>
      <c r="N933" s="64"/>
      <c r="O933" s="64"/>
      <c r="P933" s="64"/>
      <c r="Q933" s="64"/>
      <c r="R933" s="64"/>
      <c r="S933" s="64"/>
      <c r="T933" s="64"/>
      <c r="U933" s="64"/>
      <c r="V933" s="64"/>
      <c r="W933" s="64"/>
      <c r="X933" s="64"/>
      <c r="Y933" s="64"/>
      <c r="Z933" s="64"/>
    </row>
    <row r="934" spans="1:26" ht="12.75" customHeight="1">
      <c r="A934" s="181"/>
      <c r="B934" s="181"/>
      <c r="C934" s="182"/>
      <c r="D934" s="183"/>
      <c r="E934" s="182"/>
      <c r="F934" s="182"/>
      <c r="G934" s="64"/>
      <c r="H934" s="64"/>
      <c r="I934" s="64"/>
      <c r="J934" s="64"/>
      <c r="K934" s="64"/>
      <c r="L934" s="64"/>
      <c r="M934" s="64"/>
      <c r="N934" s="64"/>
      <c r="O934" s="64"/>
      <c r="P934" s="64"/>
      <c r="Q934" s="64"/>
      <c r="R934" s="64"/>
      <c r="S934" s="64"/>
      <c r="T934" s="64"/>
      <c r="U934" s="64"/>
      <c r="V934" s="64"/>
      <c r="W934" s="64"/>
      <c r="X934" s="64"/>
      <c r="Y934" s="64"/>
      <c r="Z934" s="64"/>
    </row>
    <row r="935" spans="1:26" ht="12.75" customHeight="1">
      <c r="A935" s="181"/>
      <c r="B935" s="181"/>
      <c r="C935" s="182"/>
      <c r="D935" s="183"/>
      <c r="E935" s="182"/>
      <c r="F935" s="182"/>
      <c r="G935" s="64"/>
      <c r="H935" s="64"/>
      <c r="I935" s="64"/>
      <c r="J935" s="64"/>
      <c r="K935" s="64"/>
      <c r="L935" s="64"/>
      <c r="M935" s="64"/>
      <c r="N935" s="64"/>
      <c r="O935" s="64"/>
      <c r="P935" s="64"/>
      <c r="Q935" s="64"/>
      <c r="R935" s="64"/>
      <c r="S935" s="64"/>
      <c r="T935" s="64"/>
      <c r="U935" s="64"/>
      <c r="V935" s="64"/>
      <c r="W935" s="64"/>
      <c r="X935" s="64"/>
      <c r="Y935" s="64"/>
      <c r="Z935" s="64"/>
    </row>
    <row r="936" spans="1:26" ht="12.75" customHeight="1">
      <c r="A936" s="181"/>
      <c r="B936" s="181"/>
      <c r="C936" s="182"/>
      <c r="D936" s="183"/>
      <c r="E936" s="182"/>
      <c r="F936" s="182"/>
      <c r="G936" s="64"/>
      <c r="H936" s="64"/>
      <c r="I936" s="64"/>
      <c r="J936" s="64"/>
      <c r="K936" s="64"/>
      <c r="L936" s="64"/>
      <c r="M936" s="64"/>
      <c r="N936" s="64"/>
      <c r="O936" s="64"/>
      <c r="P936" s="64"/>
      <c r="Q936" s="64"/>
      <c r="R936" s="64"/>
      <c r="S936" s="64"/>
      <c r="T936" s="64"/>
      <c r="U936" s="64"/>
      <c r="V936" s="64"/>
      <c r="W936" s="64"/>
      <c r="X936" s="64"/>
      <c r="Y936" s="64"/>
      <c r="Z936" s="64"/>
    </row>
    <row r="937" spans="1:26" ht="12.75" customHeight="1">
      <c r="A937" s="181"/>
      <c r="B937" s="181"/>
      <c r="C937" s="182"/>
      <c r="D937" s="183"/>
      <c r="E937" s="182"/>
      <c r="F937" s="182"/>
      <c r="G937" s="64"/>
      <c r="H937" s="64"/>
      <c r="I937" s="64"/>
      <c r="J937" s="64"/>
      <c r="K937" s="64"/>
      <c r="L937" s="64"/>
      <c r="M937" s="64"/>
      <c r="N937" s="64"/>
      <c r="O937" s="64"/>
      <c r="P937" s="64"/>
      <c r="Q937" s="64"/>
      <c r="R937" s="64"/>
      <c r="S937" s="64"/>
      <c r="T937" s="64"/>
      <c r="U937" s="64"/>
      <c r="V937" s="64"/>
      <c r="W937" s="64"/>
      <c r="X937" s="64"/>
      <c r="Y937" s="64"/>
      <c r="Z937" s="64"/>
    </row>
    <row r="938" spans="1:26" ht="12.75" customHeight="1">
      <c r="A938" s="181"/>
      <c r="B938" s="181"/>
      <c r="C938" s="182"/>
      <c r="D938" s="183"/>
      <c r="E938" s="182"/>
      <c r="F938" s="182"/>
      <c r="G938" s="64"/>
      <c r="H938" s="64"/>
      <c r="I938" s="64"/>
      <c r="J938" s="64"/>
      <c r="K938" s="64"/>
      <c r="L938" s="64"/>
      <c r="M938" s="64"/>
      <c r="N938" s="64"/>
      <c r="O938" s="64"/>
      <c r="P938" s="64"/>
      <c r="Q938" s="64"/>
      <c r="R938" s="64"/>
      <c r="S938" s="64"/>
      <c r="T938" s="64"/>
      <c r="U938" s="64"/>
      <c r="V938" s="64"/>
      <c r="W938" s="64"/>
      <c r="X938" s="64"/>
      <c r="Y938" s="64"/>
      <c r="Z938" s="64"/>
    </row>
    <row r="939" spans="1:26" ht="12.75" customHeight="1">
      <c r="A939" s="181"/>
      <c r="B939" s="181"/>
      <c r="C939" s="182"/>
      <c r="D939" s="183"/>
      <c r="E939" s="182"/>
      <c r="F939" s="182"/>
      <c r="G939" s="64"/>
      <c r="H939" s="64"/>
      <c r="I939" s="64"/>
      <c r="J939" s="64"/>
      <c r="K939" s="64"/>
      <c r="L939" s="64"/>
      <c r="M939" s="64"/>
      <c r="N939" s="64"/>
      <c r="O939" s="64"/>
      <c r="P939" s="64"/>
      <c r="Q939" s="64"/>
      <c r="R939" s="64"/>
      <c r="S939" s="64"/>
      <c r="T939" s="64"/>
      <c r="U939" s="64"/>
      <c r="V939" s="64"/>
      <c r="W939" s="64"/>
      <c r="X939" s="64"/>
      <c r="Y939" s="64"/>
      <c r="Z939" s="64"/>
    </row>
    <row r="940" spans="1:26" ht="12.75" customHeight="1">
      <c r="A940" s="181"/>
      <c r="B940" s="181"/>
      <c r="C940" s="182"/>
      <c r="D940" s="183"/>
      <c r="E940" s="182"/>
      <c r="F940" s="182"/>
      <c r="G940" s="64"/>
      <c r="H940" s="64"/>
      <c r="I940" s="64"/>
      <c r="J940" s="64"/>
      <c r="K940" s="64"/>
      <c r="L940" s="64"/>
      <c r="M940" s="64"/>
      <c r="N940" s="64"/>
      <c r="O940" s="64"/>
      <c r="P940" s="64"/>
      <c r="Q940" s="64"/>
      <c r="R940" s="64"/>
      <c r="S940" s="64"/>
      <c r="T940" s="64"/>
      <c r="U940" s="64"/>
      <c r="V940" s="64"/>
      <c r="W940" s="64"/>
      <c r="X940" s="64"/>
      <c r="Y940" s="64"/>
      <c r="Z940" s="64"/>
    </row>
    <row r="941" spans="1:26" ht="12.75" customHeight="1">
      <c r="A941" s="181"/>
      <c r="B941" s="181"/>
      <c r="C941" s="182"/>
      <c r="D941" s="183"/>
      <c r="E941" s="182"/>
      <c r="F941" s="182"/>
      <c r="G941" s="64"/>
      <c r="H941" s="64"/>
      <c r="I941" s="64"/>
      <c r="J941" s="64"/>
      <c r="K941" s="64"/>
      <c r="L941" s="64"/>
      <c r="M941" s="64"/>
      <c r="N941" s="64"/>
      <c r="O941" s="64"/>
      <c r="P941" s="64"/>
      <c r="Q941" s="64"/>
      <c r="R941" s="64"/>
      <c r="S941" s="64"/>
      <c r="T941" s="64"/>
      <c r="U941" s="64"/>
      <c r="V941" s="64"/>
      <c r="W941" s="64"/>
      <c r="X941" s="64"/>
      <c r="Y941" s="64"/>
      <c r="Z941" s="64"/>
    </row>
    <row r="942" spans="1:26" ht="12.75" customHeight="1">
      <c r="A942" s="181"/>
      <c r="B942" s="181"/>
      <c r="C942" s="182"/>
      <c r="D942" s="183"/>
      <c r="E942" s="182"/>
      <c r="F942" s="182"/>
      <c r="G942" s="64"/>
      <c r="H942" s="64"/>
      <c r="I942" s="64"/>
      <c r="J942" s="64"/>
      <c r="K942" s="64"/>
      <c r="L942" s="64"/>
      <c r="M942" s="64"/>
      <c r="N942" s="64"/>
      <c r="O942" s="64"/>
      <c r="P942" s="64"/>
      <c r="Q942" s="64"/>
      <c r="R942" s="64"/>
      <c r="S942" s="64"/>
      <c r="T942" s="64"/>
      <c r="U942" s="64"/>
      <c r="V942" s="64"/>
      <c r="W942" s="64"/>
      <c r="X942" s="64"/>
      <c r="Y942" s="64"/>
      <c r="Z942" s="64"/>
    </row>
    <row r="943" spans="1:26" ht="12.75" customHeight="1">
      <c r="A943" s="181"/>
      <c r="B943" s="181"/>
      <c r="C943" s="182"/>
      <c r="D943" s="183"/>
      <c r="E943" s="182"/>
      <c r="F943" s="182"/>
      <c r="G943" s="64"/>
      <c r="H943" s="64"/>
      <c r="I943" s="64"/>
      <c r="J943" s="64"/>
      <c r="K943" s="64"/>
      <c r="L943" s="64"/>
      <c r="M943" s="64"/>
      <c r="N943" s="64"/>
      <c r="O943" s="64"/>
      <c r="P943" s="64"/>
      <c r="Q943" s="64"/>
      <c r="R943" s="64"/>
      <c r="S943" s="64"/>
      <c r="T943" s="64"/>
      <c r="U943" s="64"/>
      <c r="V943" s="64"/>
      <c r="W943" s="64"/>
      <c r="X943" s="64"/>
      <c r="Y943" s="64"/>
      <c r="Z943" s="64"/>
    </row>
    <row r="944" spans="1:26" ht="12.75" customHeight="1">
      <c r="A944" s="181"/>
      <c r="B944" s="181"/>
      <c r="C944" s="182"/>
      <c r="D944" s="183"/>
      <c r="E944" s="182"/>
      <c r="F944" s="182"/>
      <c r="G944" s="64"/>
      <c r="H944" s="64"/>
      <c r="I944" s="64"/>
      <c r="J944" s="64"/>
      <c r="K944" s="64"/>
      <c r="L944" s="64"/>
      <c r="M944" s="64"/>
      <c r="N944" s="64"/>
      <c r="O944" s="64"/>
      <c r="P944" s="64"/>
      <c r="Q944" s="64"/>
      <c r="R944" s="64"/>
      <c r="S944" s="64"/>
      <c r="T944" s="64"/>
      <c r="U944" s="64"/>
      <c r="V944" s="64"/>
      <c r="W944" s="64"/>
      <c r="X944" s="64"/>
      <c r="Y944" s="64"/>
      <c r="Z944" s="64"/>
    </row>
    <row r="945" spans="1:26" ht="12.75" customHeight="1">
      <c r="A945" s="181"/>
      <c r="B945" s="181"/>
      <c r="C945" s="182"/>
      <c r="D945" s="183"/>
      <c r="E945" s="182"/>
      <c r="F945" s="182"/>
      <c r="G945" s="64"/>
      <c r="H945" s="64"/>
      <c r="I945" s="64"/>
      <c r="J945" s="64"/>
      <c r="K945" s="64"/>
      <c r="L945" s="64"/>
      <c r="M945" s="64"/>
      <c r="N945" s="64"/>
      <c r="O945" s="64"/>
      <c r="P945" s="64"/>
      <c r="Q945" s="64"/>
      <c r="R945" s="64"/>
      <c r="S945" s="64"/>
      <c r="T945" s="64"/>
      <c r="U945" s="64"/>
      <c r="V945" s="64"/>
      <c r="W945" s="64"/>
      <c r="X945" s="64"/>
      <c r="Y945" s="64"/>
      <c r="Z945" s="64"/>
    </row>
    <row r="946" spans="1:26" ht="12.75" customHeight="1">
      <c r="A946" s="181"/>
      <c r="B946" s="181"/>
      <c r="C946" s="182"/>
      <c r="D946" s="183"/>
      <c r="E946" s="182"/>
      <c r="F946" s="182"/>
      <c r="G946" s="64"/>
      <c r="H946" s="64"/>
      <c r="I946" s="64"/>
      <c r="J946" s="64"/>
      <c r="K946" s="64"/>
      <c r="L946" s="64"/>
      <c r="M946" s="64"/>
      <c r="N946" s="64"/>
      <c r="O946" s="64"/>
      <c r="P946" s="64"/>
      <c r="Q946" s="64"/>
      <c r="R946" s="64"/>
      <c r="S946" s="64"/>
      <c r="T946" s="64"/>
      <c r="U946" s="64"/>
      <c r="V946" s="64"/>
      <c r="W946" s="64"/>
      <c r="X946" s="64"/>
      <c r="Y946" s="64"/>
      <c r="Z946" s="64"/>
    </row>
    <row r="947" spans="1:26" ht="12.75" customHeight="1">
      <c r="A947" s="181"/>
      <c r="B947" s="181"/>
      <c r="C947" s="182"/>
      <c r="D947" s="183"/>
      <c r="E947" s="182"/>
      <c r="F947" s="182"/>
      <c r="G947" s="64"/>
      <c r="H947" s="64"/>
      <c r="I947" s="64"/>
      <c r="J947" s="64"/>
      <c r="K947" s="64"/>
      <c r="L947" s="64"/>
      <c r="M947" s="64"/>
      <c r="N947" s="64"/>
      <c r="O947" s="64"/>
      <c r="P947" s="64"/>
      <c r="Q947" s="64"/>
      <c r="R947" s="64"/>
      <c r="S947" s="64"/>
      <c r="T947" s="64"/>
      <c r="U947" s="64"/>
      <c r="V947" s="64"/>
      <c r="W947" s="64"/>
      <c r="X947" s="64"/>
      <c r="Y947" s="64"/>
      <c r="Z947" s="64"/>
    </row>
    <row r="948" spans="1:26" ht="12.75" customHeight="1">
      <c r="A948" s="181"/>
      <c r="B948" s="181"/>
      <c r="C948" s="182"/>
      <c r="D948" s="183"/>
      <c r="E948" s="182"/>
      <c r="F948" s="182"/>
      <c r="G948" s="64"/>
      <c r="H948" s="64"/>
      <c r="I948" s="64"/>
      <c r="J948" s="64"/>
      <c r="K948" s="64"/>
      <c r="L948" s="64"/>
      <c r="M948" s="64"/>
      <c r="N948" s="64"/>
      <c r="O948" s="64"/>
      <c r="P948" s="64"/>
      <c r="Q948" s="64"/>
      <c r="R948" s="64"/>
      <c r="S948" s="64"/>
      <c r="T948" s="64"/>
      <c r="U948" s="64"/>
      <c r="V948" s="64"/>
      <c r="W948" s="64"/>
      <c r="X948" s="64"/>
      <c r="Y948" s="64"/>
      <c r="Z948" s="64"/>
    </row>
    <row r="949" spans="1:26" ht="12.75" customHeight="1">
      <c r="A949" s="181"/>
      <c r="B949" s="181"/>
      <c r="C949" s="182"/>
      <c r="D949" s="183"/>
      <c r="E949" s="182"/>
      <c r="F949" s="182"/>
      <c r="G949" s="64"/>
      <c r="H949" s="64"/>
      <c r="I949" s="64"/>
      <c r="J949" s="64"/>
      <c r="K949" s="64"/>
      <c r="L949" s="64"/>
      <c r="M949" s="64"/>
      <c r="N949" s="64"/>
      <c r="O949" s="64"/>
      <c r="P949" s="64"/>
      <c r="Q949" s="64"/>
      <c r="R949" s="64"/>
      <c r="S949" s="64"/>
      <c r="T949" s="64"/>
      <c r="U949" s="64"/>
      <c r="V949" s="64"/>
      <c r="W949" s="64"/>
      <c r="X949" s="64"/>
      <c r="Y949" s="64"/>
      <c r="Z949" s="64"/>
    </row>
    <row r="950" spans="1:26" ht="12.75" customHeight="1">
      <c r="A950" s="181"/>
      <c r="B950" s="181"/>
      <c r="C950" s="182"/>
      <c r="D950" s="183"/>
      <c r="E950" s="182"/>
      <c r="F950" s="182"/>
      <c r="G950" s="64"/>
      <c r="H950" s="64"/>
      <c r="I950" s="64"/>
      <c r="J950" s="64"/>
      <c r="K950" s="64"/>
      <c r="L950" s="64"/>
      <c r="M950" s="64"/>
      <c r="N950" s="64"/>
      <c r="O950" s="64"/>
      <c r="P950" s="64"/>
      <c r="Q950" s="64"/>
      <c r="R950" s="64"/>
      <c r="S950" s="64"/>
      <c r="T950" s="64"/>
      <c r="U950" s="64"/>
      <c r="V950" s="64"/>
      <c r="W950" s="64"/>
      <c r="X950" s="64"/>
      <c r="Y950" s="64"/>
      <c r="Z950" s="64"/>
    </row>
    <row r="951" spans="1:26" ht="12.75" customHeight="1">
      <c r="A951" s="181"/>
      <c r="B951" s="181"/>
      <c r="C951" s="182"/>
      <c r="D951" s="183"/>
      <c r="E951" s="182"/>
      <c r="F951" s="182"/>
      <c r="G951" s="64"/>
      <c r="H951" s="64"/>
      <c r="I951" s="64"/>
      <c r="J951" s="64"/>
      <c r="K951" s="64"/>
      <c r="L951" s="64"/>
      <c r="M951" s="64"/>
      <c r="N951" s="64"/>
      <c r="O951" s="64"/>
      <c r="P951" s="64"/>
      <c r="Q951" s="64"/>
      <c r="R951" s="64"/>
      <c r="S951" s="64"/>
      <c r="T951" s="64"/>
      <c r="U951" s="64"/>
      <c r="V951" s="64"/>
      <c r="W951" s="64"/>
      <c r="X951" s="64"/>
      <c r="Y951" s="64"/>
      <c r="Z951" s="64"/>
    </row>
    <row r="952" spans="1:26" ht="12.75" customHeight="1">
      <c r="A952" s="181"/>
      <c r="B952" s="181"/>
      <c r="C952" s="182"/>
      <c r="D952" s="183"/>
      <c r="E952" s="182"/>
      <c r="F952" s="182"/>
      <c r="G952" s="64"/>
      <c r="H952" s="64"/>
      <c r="I952" s="64"/>
      <c r="J952" s="64"/>
      <c r="K952" s="64"/>
      <c r="L952" s="64"/>
      <c r="M952" s="64"/>
      <c r="N952" s="64"/>
      <c r="O952" s="64"/>
      <c r="P952" s="64"/>
      <c r="Q952" s="64"/>
      <c r="R952" s="64"/>
      <c r="S952" s="64"/>
      <c r="T952" s="64"/>
      <c r="U952" s="64"/>
      <c r="V952" s="64"/>
      <c r="W952" s="64"/>
      <c r="X952" s="64"/>
      <c r="Y952" s="64"/>
      <c r="Z952" s="64"/>
    </row>
    <row r="953" spans="1:26" ht="12.75" customHeight="1">
      <c r="A953" s="181"/>
      <c r="B953" s="181"/>
      <c r="C953" s="182"/>
      <c r="D953" s="183"/>
      <c r="E953" s="182"/>
      <c r="F953" s="182"/>
      <c r="G953" s="64"/>
      <c r="H953" s="64"/>
      <c r="I953" s="64"/>
      <c r="J953" s="64"/>
      <c r="K953" s="64"/>
      <c r="L953" s="64"/>
      <c r="M953" s="64"/>
      <c r="N953" s="64"/>
      <c r="O953" s="64"/>
      <c r="P953" s="64"/>
      <c r="Q953" s="64"/>
      <c r="R953" s="64"/>
      <c r="S953" s="64"/>
      <c r="T953" s="64"/>
      <c r="U953" s="64"/>
      <c r="V953" s="64"/>
      <c r="W953" s="64"/>
      <c r="X953" s="64"/>
      <c r="Y953" s="64"/>
      <c r="Z953" s="64"/>
    </row>
    <row r="954" spans="1:26" ht="12.75" customHeight="1">
      <c r="A954" s="181"/>
      <c r="B954" s="181"/>
      <c r="C954" s="182"/>
      <c r="D954" s="183"/>
      <c r="E954" s="182"/>
      <c r="F954" s="182"/>
      <c r="G954" s="64"/>
      <c r="H954" s="64"/>
      <c r="I954" s="64"/>
      <c r="J954" s="64"/>
      <c r="K954" s="64"/>
      <c r="L954" s="64"/>
      <c r="M954" s="64"/>
      <c r="N954" s="64"/>
      <c r="O954" s="64"/>
      <c r="P954" s="64"/>
      <c r="Q954" s="64"/>
      <c r="R954" s="64"/>
      <c r="S954" s="64"/>
      <c r="T954" s="64"/>
      <c r="U954" s="64"/>
      <c r="V954" s="64"/>
      <c r="W954" s="64"/>
      <c r="X954" s="64"/>
      <c r="Y954" s="64"/>
      <c r="Z954" s="64"/>
    </row>
    <row r="955" spans="1:26" ht="12.75" customHeight="1">
      <c r="A955" s="181"/>
      <c r="B955" s="181"/>
      <c r="C955" s="182"/>
      <c r="D955" s="183"/>
      <c r="E955" s="182"/>
      <c r="F955" s="182"/>
      <c r="G955" s="64"/>
      <c r="H955" s="64"/>
      <c r="I955" s="64"/>
      <c r="J955" s="64"/>
      <c r="K955" s="64"/>
      <c r="L955" s="64"/>
      <c r="M955" s="64"/>
      <c r="N955" s="64"/>
      <c r="O955" s="64"/>
      <c r="P955" s="64"/>
      <c r="Q955" s="64"/>
      <c r="R955" s="64"/>
      <c r="S955" s="64"/>
      <c r="T955" s="64"/>
      <c r="U955" s="64"/>
      <c r="V955" s="64"/>
      <c r="W955" s="64"/>
      <c r="X955" s="64"/>
      <c r="Y955" s="64"/>
      <c r="Z955" s="64"/>
    </row>
    <row r="956" spans="1:26" ht="12.75" customHeight="1">
      <c r="A956" s="181"/>
      <c r="B956" s="181"/>
      <c r="C956" s="182"/>
      <c r="D956" s="183"/>
      <c r="E956" s="182"/>
      <c r="F956" s="182"/>
      <c r="G956" s="64"/>
      <c r="H956" s="64"/>
      <c r="I956" s="64"/>
      <c r="J956" s="64"/>
      <c r="K956" s="64"/>
      <c r="L956" s="64"/>
      <c r="M956" s="64"/>
      <c r="N956" s="64"/>
      <c r="O956" s="64"/>
      <c r="P956" s="64"/>
      <c r="Q956" s="64"/>
      <c r="R956" s="64"/>
      <c r="S956" s="64"/>
      <c r="T956" s="64"/>
      <c r="U956" s="64"/>
      <c r="V956" s="64"/>
      <c r="W956" s="64"/>
      <c r="X956" s="64"/>
      <c r="Y956" s="64"/>
      <c r="Z956" s="64"/>
    </row>
    <row r="957" spans="1:26" ht="12.75" customHeight="1">
      <c r="A957" s="181"/>
      <c r="B957" s="181"/>
      <c r="C957" s="182"/>
      <c r="D957" s="183"/>
      <c r="E957" s="182"/>
      <c r="F957" s="182"/>
      <c r="G957" s="64"/>
      <c r="H957" s="64"/>
      <c r="I957" s="64"/>
      <c r="J957" s="64"/>
      <c r="K957" s="64"/>
      <c r="L957" s="64"/>
      <c r="M957" s="64"/>
      <c r="N957" s="64"/>
      <c r="O957" s="64"/>
      <c r="P957" s="64"/>
      <c r="Q957" s="64"/>
      <c r="R957" s="64"/>
      <c r="S957" s="64"/>
      <c r="T957" s="64"/>
      <c r="U957" s="64"/>
      <c r="V957" s="64"/>
      <c r="W957" s="64"/>
      <c r="X957" s="64"/>
      <c r="Y957" s="64"/>
      <c r="Z957" s="64"/>
    </row>
    <row r="958" spans="1:26" ht="12.75" customHeight="1">
      <c r="A958" s="181"/>
      <c r="B958" s="181"/>
      <c r="C958" s="182"/>
      <c r="D958" s="183"/>
      <c r="E958" s="182"/>
      <c r="F958" s="182"/>
      <c r="G958" s="64"/>
      <c r="H958" s="64"/>
      <c r="I958" s="64"/>
      <c r="J958" s="64"/>
      <c r="K958" s="64"/>
      <c r="L958" s="64"/>
      <c r="M958" s="64"/>
      <c r="N958" s="64"/>
      <c r="O958" s="64"/>
      <c r="P958" s="64"/>
      <c r="Q958" s="64"/>
      <c r="R958" s="64"/>
      <c r="S958" s="64"/>
      <c r="T958" s="64"/>
      <c r="U958" s="64"/>
      <c r="V958" s="64"/>
      <c r="W958" s="64"/>
      <c r="X958" s="64"/>
      <c r="Y958" s="64"/>
      <c r="Z958" s="64"/>
    </row>
    <row r="959" spans="1:26" ht="12.75" customHeight="1">
      <c r="A959" s="181"/>
      <c r="B959" s="181"/>
      <c r="C959" s="182"/>
      <c r="D959" s="183"/>
      <c r="E959" s="182"/>
      <c r="F959" s="182"/>
      <c r="G959" s="64"/>
      <c r="H959" s="64"/>
      <c r="I959" s="64"/>
      <c r="J959" s="64"/>
      <c r="K959" s="64"/>
      <c r="L959" s="64"/>
      <c r="M959" s="64"/>
      <c r="N959" s="64"/>
      <c r="O959" s="64"/>
      <c r="P959" s="64"/>
      <c r="Q959" s="64"/>
      <c r="R959" s="64"/>
      <c r="S959" s="64"/>
      <c r="T959" s="64"/>
      <c r="U959" s="64"/>
      <c r="V959" s="64"/>
      <c r="W959" s="64"/>
      <c r="X959" s="64"/>
      <c r="Y959" s="64"/>
      <c r="Z959" s="64"/>
    </row>
    <row r="960" spans="1:26" ht="12.75" customHeight="1">
      <c r="A960" s="181"/>
      <c r="B960" s="181"/>
      <c r="C960" s="182"/>
      <c r="D960" s="183"/>
      <c r="E960" s="182"/>
      <c r="F960" s="182"/>
      <c r="G960" s="64"/>
      <c r="H960" s="64"/>
      <c r="I960" s="64"/>
      <c r="J960" s="64"/>
      <c r="K960" s="64"/>
      <c r="L960" s="64"/>
      <c r="M960" s="64"/>
      <c r="N960" s="64"/>
      <c r="O960" s="64"/>
      <c r="P960" s="64"/>
      <c r="Q960" s="64"/>
      <c r="R960" s="64"/>
      <c r="S960" s="64"/>
      <c r="T960" s="64"/>
      <c r="U960" s="64"/>
      <c r="V960" s="64"/>
      <c r="W960" s="64"/>
      <c r="X960" s="64"/>
      <c r="Y960" s="64"/>
      <c r="Z960" s="64"/>
    </row>
    <row r="961" spans="1:26" ht="12.75" customHeight="1">
      <c r="A961" s="181"/>
      <c r="B961" s="181"/>
      <c r="C961" s="182"/>
      <c r="D961" s="183"/>
      <c r="E961" s="182"/>
      <c r="F961" s="182"/>
      <c r="G961" s="64"/>
      <c r="H961" s="64"/>
      <c r="I961" s="64"/>
      <c r="J961" s="64"/>
      <c r="K961" s="64"/>
      <c r="L961" s="64"/>
      <c r="M961" s="64"/>
      <c r="N961" s="64"/>
      <c r="O961" s="64"/>
      <c r="P961" s="64"/>
      <c r="Q961" s="64"/>
      <c r="R961" s="64"/>
      <c r="S961" s="64"/>
      <c r="T961" s="64"/>
      <c r="U961" s="64"/>
      <c r="V961" s="64"/>
      <c r="W961" s="64"/>
      <c r="X961" s="64"/>
      <c r="Y961" s="64"/>
      <c r="Z961" s="64"/>
    </row>
    <row r="962" spans="1:26" ht="12.75" customHeight="1">
      <c r="A962" s="181"/>
      <c r="B962" s="181"/>
      <c r="C962" s="182"/>
      <c r="D962" s="183"/>
      <c r="E962" s="182"/>
      <c r="F962" s="182"/>
      <c r="G962" s="64"/>
      <c r="H962" s="64"/>
      <c r="I962" s="64"/>
      <c r="J962" s="64"/>
      <c r="K962" s="64"/>
      <c r="L962" s="64"/>
      <c r="M962" s="64"/>
      <c r="N962" s="64"/>
      <c r="O962" s="64"/>
      <c r="P962" s="64"/>
      <c r="Q962" s="64"/>
      <c r="R962" s="64"/>
      <c r="S962" s="64"/>
      <c r="T962" s="64"/>
      <c r="U962" s="64"/>
      <c r="V962" s="64"/>
      <c r="W962" s="64"/>
      <c r="X962" s="64"/>
      <c r="Y962" s="64"/>
      <c r="Z962" s="64"/>
    </row>
    <row r="963" spans="1:26" ht="12.75" customHeight="1">
      <c r="A963" s="181"/>
      <c r="B963" s="181"/>
      <c r="C963" s="182"/>
      <c r="D963" s="183"/>
      <c r="E963" s="182"/>
      <c r="F963" s="182"/>
      <c r="G963" s="64"/>
      <c r="H963" s="64"/>
      <c r="I963" s="64"/>
      <c r="J963" s="64"/>
      <c r="K963" s="64"/>
      <c r="L963" s="64"/>
      <c r="M963" s="64"/>
      <c r="N963" s="64"/>
      <c r="O963" s="64"/>
      <c r="P963" s="64"/>
      <c r="Q963" s="64"/>
      <c r="R963" s="64"/>
      <c r="S963" s="64"/>
      <c r="T963" s="64"/>
      <c r="U963" s="64"/>
      <c r="V963" s="64"/>
      <c r="W963" s="64"/>
      <c r="X963" s="64"/>
      <c r="Y963" s="64"/>
      <c r="Z963" s="64"/>
    </row>
    <row r="964" spans="1:26" ht="12.75" customHeight="1">
      <c r="A964" s="181"/>
      <c r="B964" s="181"/>
      <c r="C964" s="182"/>
      <c r="D964" s="183"/>
      <c r="E964" s="182"/>
      <c r="F964" s="182"/>
      <c r="G964" s="64"/>
      <c r="H964" s="64"/>
      <c r="I964" s="64"/>
      <c r="J964" s="64"/>
      <c r="K964" s="64"/>
      <c r="L964" s="64"/>
      <c r="M964" s="64"/>
      <c r="N964" s="64"/>
      <c r="O964" s="64"/>
      <c r="P964" s="64"/>
      <c r="Q964" s="64"/>
      <c r="R964" s="64"/>
      <c r="S964" s="64"/>
      <c r="T964" s="64"/>
      <c r="U964" s="64"/>
      <c r="V964" s="64"/>
      <c r="W964" s="64"/>
      <c r="X964" s="64"/>
      <c r="Y964" s="64"/>
      <c r="Z964" s="64"/>
    </row>
    <row r="965" spans="1:26" ht="12.75" customHeight="1">
      <c r="A965" s="181"/>
      <c r="B965" s="181"/>
      <c r="C965" s="182"/>
      <c r="D965" s="183"/>
      <c r="E965" s="182"/>
      <c r="F965" s="182"/>
      <c r="G965" s="64"/>
      <c r="H965" s="64"/>
      <c r="I965" s="64"/>
      <c r="J965" s="64"/>
      <c r="K965" s="64"/>
      <c r="L965" s="64"/>
      <c r="M965" s="64"/>
      <c r="N965" s="64"/>
      <c r="O965" s="64"/>
      <c r="P965" s="64"/>
      <c r="Q965" s="64"/>
      <c r="R965" s="64"/>
      <c r="S965" s="64"/>
      <c r="T965" s="64"/>
      <c r="U965" s="64"/>
      <c r="V965" s="64"/>
      <c r="W965" s="64"/>
      <c r="X965" s="64"/>
      <c r="Y965" s="64"/>
      <c r="Z965" s="64"/>
    </row>
    <row r="966" spans="1:26" ht="12.75" customHeight="1">
      <c r="A966" s="181"/>
      <c r="B966" s="181"/>
      <c r="C966" s="182"/>
      <c r="D966" s="183"/>
      <c r="E966" s="182"/>
      <c r="F966" s="182"/>
      <c r="G966" s="64"/>
      <c r="H966" s="64"/>
      <c r="I966" s="64"/>
      <c r="J966" s="64"/>
      <c r="K966" s="64"/>
      <c r="L966" s="64"/>
      <c r="M966" s="64"/>
      <c r="N966" s="64"/>
      <c r="O966" s="64"/>
      <c r="P966" s="64"/>
      <c r="Q966" s="64"/>
      <c r="R966" s="64"/>
      <c r="S966" s="64"/>
      <c r="T966" s="64"/>
      <c r="U966" s="64"/>
      <c r="V966" s="64"/>
      <c r="W966" s="64"/>
      <c r="X966" s="64"/>
      <c r="Y966" s="64"/>
      <c r="Z966" s="64"/>
    </row>
    <row r="967" spans="1:26" ht="12.75" customHeight="1">
      <c r="A967" s="181"/>
      <c r="B967" s="181"/>
      <c r="C967" s="182"/>
      <c r="D967" s="183"/>
      <c r="E967" s="182"/>
      <c r="F967" s="182"/>
      <c r="G967" s="64"/>
      <c r="H967" s="64"/>
      <c r="I967" s="64"/>
      <c r="J967" s="64"/>
      <c r="K967" s="64"/>
      <c r="L967" s="64"/>
      <c r="M967" s="64"/>
      <c r="N967" s="64"/>
      <c r="O967" s="64"/>
      <c r="P967" s="64"/>
      <c r="Q967" s="64"/>
      <c r="R967" s="64"/>
      <c r="S967" s="64"/>
      <c r="T967" s="64"/>
      <c r="U967" s="64"/>
      <c r="V967" s="64"/>
      <c r="W967" s="64"/>
      <c r="X967" s="64"/>
      <c r="Y967" s="64"/>
      <c r="Z967" s="64"/>
    </row>
    <row r="968" spans="1:26" ht="12.75" customHeight="1">
      <c r="A968" s="181"/>
      <c r="B968" s="181"/>
      <c r="C968" s="182"/>
      <c r="D968" s="183"/>
      <c r="E968" s="182"/>
      <c r="F968" s="182"/>
      <c r="G968" s="64"/>
      <c r="H968" s="64"/>
      <c r="I968" s="64"/>
      <c r="J968" s="64"/>
      <c r="K968" s="64"/>
      <c r="L968" s="64"/>
      <c r="M968" s="64"/>
      <c r="N968" s="64"/>
      <c r="O968" s="64"/>
      <c r="P968" s="64"/>
      <c r="Q968" s="64"/>
      <c r="R968" s="64"/>
      <c r="S968" s="64"/>
      <c r="T968" s="64"/>
      <c r="U968" s="64"/>
      <c r="V968" s="64"/>
      <c r="W968" s="64"/>
      <c r="X968" s="64"/>
      <c r="Y968" s="64"/>
      <c r="Z968" s="64"/>
    </row>
    <row r="969" spans="1:26" ht="12.75" customHeight="1">
      <c r="A969" s="181"/>
      <c r="B969" s="181"/>
      <c r="C969" s="182"/>
      <c r="D969" s="183"/>
      <c r="E969" s="182"/>
      <c r="F969" s="182"/>
      <c r="G969" s="64"/>
      <c r="H969" s="64"/>
      <c r="I969" s="64"/>
      <c r="J969" s="64"/>
      <c r="K969" s="64"/>
      <c r="L969" s="64"/>
      <c r="M969" s="64"/>
      <c r="N969" s="64"/>
      <c r="O969" s="64"/>
      <c r="P969" s="64"/>
      <c r="Q969" s="64"/>
      <c r="R969" s="64"/>
      <c r="S969" s="64"/>
      <c r="T969" s="64"/>
      <c r="U969" s="64"/>
      <c r="V969" s="64"/>
      <c r="W969" s="64"/>
      <c r="X969" s="64"/>
      <c r="Y969" s="64"/>
      <c r="Z969" s="64"/>
    </row>
    <row r="970" spans="1:26" ht="12.75" customHeight="1">
      <c r="A970" s="181"/>
      <c r="B970" s="181"/>
      <c r="C970" s="182"/>
      <c r="D970" s="183"/>
      <c r="E970" s="182"/>
      <c r="F970" s="182"/>
      <c r="G970" s="64"/>
      <c r="H970" s="64"/>
      <c r="I970" s="64"/>
      <c r="J970" s="64"/>
      <c r="K970" s="64"/>
      <c r="L970" s="64"/>
      <c r="M970" s="64"/>
      <c r="N970" s="64"/>
      <c r="O970" s="64"/>
      <c r="P970" s="64"/>
      <c r="Q970" s="64"/>
      <c r="R970" s="64"/>
      <c r="S970" s="64"/>
      <c r="T970" s="64"/>
      <c r="U970" s="64"/>
      <c r="V970" s="64"/>
      <c r="W970" s="64"/>
      <c r="X970" s="64"/>
      <c r="Y970" s="64"/>
      <c r="Z970" s="64"/>
    </row>
    <row r="971" spans="1:26" ht="12.75" customHeight="1">
      <c r="A971" s="181"/>
      <c r="B971" s="181"/>
      <c r="C971" s="182"/>
      <c r="D971" s="183"/>
      <c r="E971" s="182"/>
      <c r="F971" s="182"/>
      <c r="G971" s="64"/>
      <c r="H971" s="64"/>
      <c r="I971" s="64"/>
      <c r="J971" s="64"/>
      <c r="K971" s="64"/>
      <c r="L971" s="64"/>
      <c r="M971" s="64"/>
      <c r="N971" s="64"/>
      <c r="O971" s="64"/>
      <c r="P971" s="64"/>
      <c r="Q971" s="64"/>
      <c r="R971" s="64"/>
      <c r="S971" s="64"/>
      <c r="T971" s="64"/>
      <c r="U971" s="64"/>
      <c r="V971" s="64"/>
      <c r="W971" s="64"/>
      <c r="X971" s="64"/>
      <c r="Y971" s="64"/>
      <c r="Z971" s="64"/>
    </row>
    <row r="972" spans="1:26" ht="12.75" customHeight="1">
      <c r="A972" s="181"/>
      <c r="B972" s="181"/>
      <c r="C972" s="182"/>
      <c r="D972" s="183"/>
      <c r="E972" s="182"/>
      <c r="F972" s="182"/>
      <c r="G972" s="64"/>
      <c r="H972" s="64"/>
      <c r="I972" s="64"/>
      <c r="J972" s="64"/>
      <c r="K972" s="64"/>
      <c r="L972" s="64"/>
      <c r="M972" s="64"/>
      <c r="N972" s="64"/>
      <c r="O972" s="64"/>
      <c r="P972" s="64"/>
      <c r="Q972" s="64"/>
      <c r="R972" s="64"/>
      <c r="S972" s="64"/>
      <c r="T972" s="64"/>
      <c r="U972" s="64"/>
      <c r="V972" s="64"/>
      <c r="W972" s="64"/>
      <c r="X972" s="64"/>
      <c r="Y972" s="64"/>
      <c r="Z972" s="64"/>
    </row>
    <row r="973" spans="1:26" ht="12.75" customHeight="1">
      <c r="A973" s="181"/>
      <c r="B973" s="181"/>
      <c r="C973" s="182"/>
      <c r="D973" s="183"/>
      <c r="E973" s="182"/>
      <c r="F973" s="182"/>
      <c r="G973" s="64"/>
      <c r="H973" s="64"/>
      <c r="I973" s="64"/>
      <c r="J973" s="64"/>
      <c r="K973" s="64"/>
      <c r="L973" s="64"/>
      <c r="M973" s="64"/>
      <c r="N973" s="64"/>
      <c r="O973" s="64"/>
      <c r="P973" s="64"/>
      <c r="Q973" s="64"/>
      <c r="R973" s="64"/>
      <c r="S973" s="64"/>
      <c r="T973" s="64"/>
      <c r="U973" s="64"/>
      <c r="V973" s="64"/>
      <c r="W973" s="64"/>
      <c r="X973" s="64"/>
      <c r="Y973" s="64"/>
      <c r="Z973" s="64"/>
    </row>
    <row r="974" spans="1:26" ht="12.75" customHeight="1">
      <c r="A974" s="181"/>
      <c r="B974" s="181"/>
      <c r="C974" s="182"/>
      <c r="D974" s="183"/>
      <c r="E974" s="182"/>
      <c r="F974" s="182"/>
      <c r="G974" s="64"/>
      <c r="H974" s="64"/>
      <c r="I974" s="64"/>
      <c r="J974" s="64"/>
      <c r="K974" s="64"/>
      <c r="L974" s="64"/>
      <c r="M974" s="64"/>
      <c r="N974" s="64"/>
      <c r="O974" s="64"/>
      <c r="P974" s="64"/>
      <c r="Q974" s="64"/>
      <c r="R974" s="64"/>
      <c r="S974" s="64"/>
      <c r="T974" s="64"/>
      <c r="U974" s="64"/>
      <c r="V974" s="64"/>
      <c r="W974" s="64"/>
      <c r="X974" s="64"/>
      <c r="Y974" s="64"/>
      <c r="Z974" s="64"/>
    </row>
    <row r="975" spans="1:26" ht="12.75" customHeight="1">
      <c r="A975" s="181"/>
      <c r="B975" s="181"/>
      <c r="C975" s="182"/>
      <c r="D975" s="183"/>
      <c r="E975" s="182"/>
      <c r="F975" s="182"/>
      <c r="G975" s="64"/>
      <c r="H975" s="64"/>
      <c r="I975" s="64"/>
      <c r="J975" s="64"/>
      <c r="K975" s="64"/>
      <c r="L975" s="64"/>
      <c r="M975" s="64"/>
      <c r="N975" s="64"/>
      <c r="O975" s="64"/>
      <c r="P975" s="64"/>
      <c r="Q975" s="64"/>
      <c r="R975" s="64"/>
      <c r="S975" s="64"/>
      <c r="T975" s="64"/>
      <c r="U975" s="64"/>
      <c r="V975" s="64"/>
      <c r="W975" s="64"/>
      <c r="X975" s="64"/>
      <c r="Y975" s="64"/>
      <c r="Z975" s="64"/>
    </row>
    <row r="976" spans="1:26" ht="12.75" customHeight="1">
      <c r="A976" s="181"/>
      <c r="B976" s="181"/>
      <c r="C976" s="182"/>
      <c r="D976" s="183"/>
      <c r="E976" s="182"/>
      <c r="F976" s="182"/>
      <c r="G976" s="64"/>
      <c r="H976" s="64"/>
      <c r="I976" s="64"/>
      <c r="J976" s="64"/>
      <c r="K976" s="64"/>
      <c r="L976" s="64"/>
      <c r="M976" s="64"/>
      <c r="N976" s="64"/>
      <c r="O976" s="64"/>
      <c r="P976" s="64"/>
      <c r="Q976" s="64"/>
      <c r="R976" s="64"/>
      <c r="S976" s="64"/>
      <c r="T976" s="64"/>
      <c r="U976" s="64"/>
      <c r="V976" s="64"/>
      <c r="W976" s="64"/>
      <c r="X976" s="64"/>
      <c r="Y976" s="64"/>
      <c r="Z976" s="64"/>
    </row>
    <row r="977" spans="1:26" ht="12.75" customHeight="1">
      <c r="A977" s="181"/>
      <c r="B977" s="181"/>
      <c r="C977" s="182"/>
      <c r="D977" s="183"/>
      <c r="E977" s="182"/>
      <c r="F977" s="182"/>
      <c r="G977" s="64"/>
      <c r="H977" s="64"/>
      <c r="I977" s="64"/>
      <c r="J977" s="64"/>
      <c r="K977" s="64"/>
      <c r="L977" s="64"/>
      <c r="M977" s="64"/>
      <c r="N977" s="64"/>
      <c r="O977" s="64"/>
      <c r="P977" s="64"/>
      <c r="Q977" s="64"/>
      <c r="R977" s="64"/>
      <c r="S977" s="64"/>
      <c r="T977" s="64"/>
      <c r="U977" s="64"/>
      <c r="V977" s="64"/>
      <c r="W977" s="64"/>
      <c r="X977" s="64"/>
      <c r="Y977" s="64"/>
      <c r="Z977" s="64"/>
    </row>
    <row r="978" spans="1:26" ht="12.75" customHeight="1">
      <c r="A978" s="181"/>
      <c r="B978" s="181"/>
      <c r="C978" s="182"/>
      <c r="D978" s="183"/>
      <c r="E978" s="182"/>
      <c r="F978" s="182"/>
      <c r="G978" s="64"/>
      <c r="H978" s="64"/>
      <c r="I978" s="64"/>
      <c r="J978" s="64"/>
      <c r="K978" s="64"/>
      <c r="L978" s="64"/>
      <c r="M978" s="64"/>
      <c r="N978" s="64"/>
      <c r="O978" s="64"/>
      <c r="P978" s="64"/>
      <c r="Q978" s="64"/>
      <c r="R978" s="64"/>
      <c r="S978" s="64"/>
      <c r="T978" s="64"/>
      <c r="U978" s="64"/>
      <c r="V978" s="64"/>
      <c r="W978" s="64"/>
      <c r="X978" s="64"/>
      <c r="Y978" s="64"/>
      <c r="Z978" s="64"/>
    </row>
    <row r="979" spans="1:26" ht="12.75" customHeight="1">
      <c r="A979" s="181"/>
      <c r="B979" s="181"/>
      <c r="C979" s="182"/>
      <c r="D979" s="183"/>
      <c r="E979" s="182"/>
      <c r="F979" s="182"/>
      <c r="G979" s="64"/>
      <c r="H979" s="64"/>
      <c r="I979" s="64"/>
      <c r="J979" s="64"/>
      <c r="K979" s="64"/>
      <c r="L979" s="64"/>
      <c r="M979" s="64"/>
      <c r="N979" s="64"/>
      <c r="O979" s="64"/>
      <c r="P979" s="64"/>
      <c r="Q979" s="64"/>
      <c r="R979" s="64"/>
      <c r="S979" s="64"/>
      <c r="T979" s="64"/>
      <c r="U979" s="64"/>
      <c r="V979" s="64"/>
      <c r="W979" s="64"/>
      <c r="X979" s="64"/>
      <c r="Y979" s="64"/>
      <c r="Z979" s="64"/>
    </row>
    <row r="980" spans="1:26" ht="12.75" customHeight="1">
      <c r="A980" s="181"/>
      <c r="B980" s="181"/>
      <c r="C980" s="182"/>
      <c r="D980" s="183"/>
      <c r="E980" s="182"/>
      <c r="F980" s="182"/>
      <c r="G980" s="64"/>
      <c r="H980" s="64"/>
      <c r="I980" s="64"/>
      <c r="J980" s="64"/>
      <c r="K980" s="64"/>
      <c r="L980" s="64"/>
      <c r="M980" s="64"/>
      <c r="N980" s="64"/>
      <c r="O980" s="64"/>
      <c r="P980" s="64"/>
      <c r="Q980" s="64"/>
      <c r="R980" s="64"/>
      <c r="S980" s="64"/>
      <c r="T980" s="64"/>
      <c r="U980" s="64"/>
      <c r="V980" s="64"/>
      <c r="W980" s="64"/>
      <c r="X980" s="64"/>
      <c r="Y980" s="64"/>
      <c r="Z980" s="64"/>
    </row>
    <row r="981" spans="1:26" ht="12.75" customHeight="1">
      <c r="A981" s="181"/>
      <c r="B981" s="181"/>
      <c r="C981" s="182"/>
      <c r="D981" s="183"/>
      <c r="E981" s="182"/>
      <c r="F981" s="182"/>
      <c r="G981" s="64"/>
      <c r="H981" s="64"/>
      <c r="I981" s="64"/>
      <c r="J981" s="64"/>
      <c r="K981" s="64"/>
      <c r="L981" s="64"/>
      <c r="M981" s="64"/>
      <c r="N981" s="64"/>
      <c r="O981" s="64"/>
      <c r="P981" s="64"/>
      <c r="Q981" s="64"/>
      <c r="R981" s="64"/>
      <c r="S981" s="64"/>
      <c r="T981" s="64"/>
      <c r="U981" s="64"/>
      <c r="V981" s="64"/>
      <c r="W981" s="64"/>
      <c r="X981" s="64"/>
      <c r="Y981" s="64"/>
      <c r="Z981" s="64"/>
    </row>
    <row r="982" spans="1:26" ht="12.75" customHeight="1">
      <c r="A982" s="181"/>
      <c r="B982" s="181"/>
      <c r="C982" s="182"/>
      <c r="D982" s="183"/>
      <c r="E982" s="182"/>
      <c r="F982" s="182"/>
      <c r="G982" s="64"/>
      <c r="H982" s="64"/>
      <c r="I982" s="64"/>
      <c r="J982" s="64"/>
      <c r="K982" s="64"/>
      <c r="L982" s="64"/>
      <c r="M982" s="64"/>
      <c r="N982" s="64"/>
      <c r="O982" s="64"/>
      <c r="P982" s="64"/>
      <c r="Q982" s="64"/>
      <c r="R982" s="64"/>
      <c r="S982" s="64"/>
      <c r="T982" s="64"/>
      <c r="U982" s="64"/>
      <c r="V982" s="64"/>
      <c r="W982" s="64"/>
      <c r="X982" s="64"/>
      <c r="Y982" s="64"/>
      <c r="Z982" s="64"/>
    </row>
    <row r="983" spans="1:26" ht="12.75" customHeight="1">
      <c r="A983" s="181"/>
      <c r="B983" s="181"/>
      <c r="C983" s="182"/>
      <c r="D983" s="183"/>
      <c r="E983" s="182"/>
      <c r="F983" s="182"/>
      <c r="G983" s="64"/>
      <c r="H983" s="64"/>
      <c r="I983" s="64"/>
      <c r="J983" s="64"/>
      <c r="K983" s="64"/>
      <c r="L983" s="64"/>
      <c r="M983" s="64"/>
      <c r="N983" s="64"/>
      <c r="O983" s="64"/>
      <c r="P983" s="64"/>
      <c r="Q983" s="64"/>
      <c r="R983" s="64"/>
      <c r="S983" s="64"/>
      <c r="T983" s="64"/>
      <c r="U983" s="64"/>
      <c r="V983" s="64"/>
      <c r="W983" s="64"/>
      <c r="X983" s="64"/>
      <c r="Y983" s="64"/>
      <c r="Z983" s="64"/>
    </row>
    <row r="984" spans="1:26" ht="12.75" customHeight="1">
      <c r="A984" s="181"/>
      <c r="B984" s="181"/>
      <c r="C984" s="182"/>
      <c r="D984" s="183"/>
      <c r="E984" s="182"/>
      <c r="F984" s="182"/>
      <c r="G984" s="64"/>
      <c r="H984" s="64"/>
      <c r="I984" s="64"/>
      <c r="J984" s="64"/>
      <c r="K984" s="64"/>
      <c r="L984" s="64"/>
      <c r="M984" s="64"/>
      <c r="N984" s="64"/>
      <c r="O984" s="64"/>
      <c r="P984" s="64"/>
      <c r="Q984" s="64"/>
      <c r="R984" s="64"/>
      <c r="S984" s="64"/>
      <c r="T984" s="64"/>
      <c r="U984" s="64"/>
      <c r="V984" s="64"/>
      <c r="W984" s="64"/>
      <c r="X984" s="64"/>
      <c r="Y984" s="64"/>
      <c r="Z984" s="64"/>
    </row>
    <row r="985" spans="1:26" ht="12.75" customHeight="1">
      <c r="A985" s="181"/>
      <c r="B985" s="181"/>
      <c r="C985" s="182"/>
      <c r="D985" s="183"/>
      <c r="E985" s="182"/>
      <c r="F985" s="182"/>
      <c r="G985" s="64"/>
      <c r="H985" s="64"/>
      <c r="I985" s="64"/>
      <c r="J985" s="64"/>
      <c r="K985" s="64"/>
      <c r="L985" s="64"/>
      <c r="M985" s="64"/>
      <c r="N985" s="64"/>
      <c r="O985" s="64"/>
      <c r="P985" s="64"/>
      <c r="Q985" s="64"/>
      <c r="R985" s="64"/>
      <c r="S985" s="64"/>
      <c r="T985" s="64"/>
      <c r="U985" s="64"/>
      <c r="V985" s="64"/>
      <c r="W985" s="64"/>
      <c r="X985" s="64"/>
      <c r="Y985" s="64"/>
      <c r="Z985" s="64"/>
    </row>
    <row r="986" spans="1:26" ht="12.75" customHeight="1">
      <c r="A986" s="181"/>
      <c r="B986" s="181"/>
      <c r="C986" s="182"/>
      <c r="D986" s="183"/>
      <c r="E986" s="182"/>
      <c r="F986" s="182"/>
      <c r="G986" s="64"/>
      <c r="H986" s="64"/>
      <c r="I986" s="64"/>
      <c r="J986" s="64"/>
      <c r="K986" s="64"/>
      <c r="L986" s="64"/>
      <c r="M986" s="64"/>
      <c r="N986" s="64"/>
      <c r="O986" s="64"/>
      <c r="P986" s="64"/>
      <c r="Q986" s="64"/>
      <c r="R986" s="64"/>
      <c r="S986" s="64"/>
      <c r="T986" s="64"/>
      <c r="U986" s="64"/>
      <c r="V986" s="64"/>
      <c r="W986" s="64"/>
      <c r="X986" s="64"/>
      <c r="Y986" s="64"/>
      <c r="Z986" s="64"/>
    </row>
    <row r="987" spans="1:26" ht="12.75" customHeight="1">
      <c r="A987" s="181"/>
      <c r="B987" s="181"/>
      <c r="C987" s="182"/>
      <c r="D987" s="183"/>
      <c r="E987" s="182"/>
      <c r="F987" s="182"/>
      <c r="G987" s="64"/>
      <c r="H987" s="64"/>
      <c r="I987" s="64"/>
      <c r="J987" s="64"/>
      <c r="K987" s="64"/>
      <c r="L987" s="64"/>
      <c r="M987" s="64"/>
      <c r="N987" s="64"/>
      <c r="O987" s="64"/>
      <c r="P987" s="64"/>
      <c r="Q987" s="64"/>
      <c r="R987" s="64"/>
      <c r="S987" s="64"/>
      <c r="T987" s="64"/>
      <c r="U987" s="64"/>
      <c r="V987" s="64"/>
      <c r="W987" s="64"/>
      <c r="X987" s="64"/>
      <c r="Y987" s="64"/>
      <c r="Z987" s="64"/>
    </row>
    <row r="988" spans="1:26" ht="12.75" customHeight="1">
      <c r="A988" s="181"/>
      <c r="B988" s="181"/>
      <c r="C988" s="182"/>
      <c r="D988" s="183"/>
      <c r="E988" s="182"/>
      <c r="F988" s="182"/>
      <c r="G988" s="64"/>
      <c r="H988" s="64"/>
      <c r="I988" s="64"/>
      <c r="J988" s="64"/>
      <c r="K988" s="64"/>
      <c r="L988" s="64"/>
      <c r="M988" s="64"/>
      <c r="N988" s="64"/>
      <c r="O988" s="64"/>
      <c r="P988" s="64"/>
      <c r="Q988" s="64"/>
      <c r="R988" s="64"/>
      <c r="S988" s="64"/>
      <c r="T988" s="64"/>
      <c r="U988" s="64"/>
      <c r="V988" s="64"/>
      <c r="W988" s="64"/>
      <c r="X988" s="64"/>
      <c r="Y988" s="64"/>
      <c r="Z988" s="64"/>
    </row>
    <row r="989" spans="1:26" ht="12.75" customHeight="1">
      <c r="A989" s="181"/>
      <c r="B989" s="181"/>
      <c r="C989" s="182"/>
      <c r="D989" s="183"/>
      <c r="E989" s="182"/>
      <c r="F989" s="182"/>
      <c r="G989" s="64"/>
      <c r="H989" s="64"/>
      <c r="I989" s="64"/>
      <c r="J989" s="64"/>
      <c r="K989" s="64"/>
      <c r="L989" s="64"/>
      <c r="M989" s="64"/>
      <c r="N989" s="64"/>
      <c r="O989" s="64"/>
      <c r="P989" s="64"/>
      <c r="Q989" s="64"/>
      <c r="R989" s="64"/>
      <c r="S989" s="64"/>
      <c r="T989" s="64"/>
      <c r="U989" s="64"/>
      <c r="V989" s="64"/>
      <c r="W989" s="64"/>
      <c r="X989" s="64"/>
      <c r="Y989" s="64"/>
      <c r="Z989" s="64"/>
    </row>
    <row r="990" spans="1:26" ht="12.75" customHeight="1">
      <c r="A990" s="181"/>
      <c r="B990" s="181"/>
      <c r="C990" s="182"/>
      <c r="D990" s="183"/>
      <c r="E990" s="182"/>
      <c r="F990" s="182"/>
      <c r="G990" s="64"/>
      <c r="H990" s="64"/>
      <c r="I990" s="64"/>
      <c r="J990" s="64"/>
      <c r="K990" s="64"/>
      <c r="L990" s="64"/>
      <c r="M990" s="64"/>
      <c r="N990" s="64"/>
      <c r="O990" s="64"/>
      <c r="P990" s="64"/>
      <c r="Q990" s="64"/>
      <c r="R990" s="64"/>
      <c r="S990" s="64"/>
      <c r="T990" s="64"/>
      <c r="U990" s="64"/>
      <c r="V990" s="64"/>
      <c r="W990" s="64"/>
      <c r="X990" s="64"/>
      <c r="Y990" s="64"/>
      <c r="Z990" s="64"/>
    </row>
    <row r="991" spans="1:26" ht="12.75" customHeight="1">
      <c r="A991" s="181"/>
      <c r="B991" s="181"/>
      <c r="C991" s="182"/>
      <c r="D991" s="183"/>
      <c r="E991" s="182"/>
      <c r="F991" s="182"/>
      <c r="G991" s="64"/>
      <c r="H991" s="64"/>
      <c r="I991" s="64"/>
      <c r="J991" s="64"/>
      <c r="K991" s="64"/>
      <c r="L991" s="64"/>
      <c r="M991" s="64"/>
      <c r="N991" s="64"/>
      <c r="O991" s="64"/>
      <c r="P991" s="64"/>
      <c r="Q991" s="64"/>
      <c r="R991" s="64"/>
      <c r="S991" s="64"/>
      <c r="T991" s="64"/>
      <c r="U991" s="64"/>
      <c r="V991" s="64"/>
      <c r="W991" s="64"/>
      <c r="X991" s="64"/>
      <c r="Y991" s="64"/>
      <c r="Z991" s="64"/>
    </row>
    <row r="992" spans="1:26" ht="12.75" customHeight="1">
      <c r="A992" s="181"/>
      <c r="B992" s="181"/>
      <c r="C992" s="182"/>
      <c r="D992" s="183"/>
      <c r="E992" s="182"/>
      <c r="F992" s="182"/>
      <c r="G992" s="64"/>
      <c r="H992" s="64"/>
      <c r="I992" s="64"/>
      <c r="J992" s="64"/>
      <c r="K992" s="64"/>
      <c r="L992" s="64"/>
      <c r="M992" s="64"/>
      <c r="N992" s="64"/>
      <c r="O992" s="64"/>
      <c r="P992" s="64"/>
      <c r="Q992" s="64"/>
      <c r="R992" s="64"/>
      <c r="S992" s="64"/>
      <c r="T992" s="64"/>
      <c r="U992" s="64"/>
      <c r="V992" s="64"/>
      <c r="W992" s="64"/>
      <c r="X992" s="64"/>
      <c r="Y992" s="64"/>
      <c r="Z992" s="64"/>
    </row>
    <row r="993" spans="1:26" ht="12.75" customHeight="1">
      <c r="A993" s="181"/>
      <c r="B993" s="181"/>
      <c r="C993" s="182"/>
      <c r="D993" s="183"/>
      <c r="E993" s="182"/>
      <c r="F993" s="182"/>
      <c r="G993" s="64"/>
      <c r="H993" s="64"/>
      <c r="I993" s="64"/>
      <c r="J993" s="64"/>
      <c r="K993" s="64"/>
      <c r="L993" s="64"/>
      <c r="M993" s="64"/>
      <c r="N993" s="64"/>
      <c r="O993" s="64"/>
      <c r="P993" s="64"/>
      <c r="Q993" s="64"/>
      <c r="R993" s="64"/>
      <c r="S993" s="64"/>
      <c r="T993" s="64"/>
      <c r="U993" s="64"/>
      <c r="V993" s="64"/>
      <c r="W993" s="64"/>
      <c r="X993" s="64"/>
      <c r="Y993" s="64"/>
      <c r="Z993" s="64"/>
    </row>
    <row r="994" spans="1:26" ht="12.75" customHeight="1">
      <c r="A994" s="181"/>
      <c r="B994" s="181"/>
      <c r="C994" s="182"/>
      <c r="D994" s="183"/>
      <c r="E994" s="182"/>
      <c r="F994" s="182"/>
      <c r="G994" s="64"/>
      <c r="H994" s="64"/>
      <c r="I994" s="64"/>
      <c r="J994" s="64"/>
      <c r="K994" s="64"/>
      <c r="L994" s="64"/>
      <c r="M994" s="64"/>
      <c r="N994" s="64"/>
      <c r="O994" s="64"/>
      <c r="P994" s="64"/>
      <c r="Q994" s="64"/>
      <c r="R994" s="64"/>
      <c r="S994" s="64"/>
      <c r="T994" s="64"/>
      <c r="U994" s="64"/>
      <c r="V994" s="64"/>
      <c r="W994" s="64"/>
      <c r="X994" s="64"/>
      <c r="Y994" s="64"/>
      <c r="Z994" s="64"/>
    </row>
    <row r="995" spans="1:26" ht="12.75" customHeight="1">
      <c r="A995" s="181"/>
      <c r="B995" s="181"/>
      <c r="C995" s="182"/>
      <c r="D995" s="183"/>
      <c r="E995" s="182"/>
      <c r="F995" s="182"/>
      <c r="G995" s="64"/>
      <c r="H995" s="64"/>
      <c r="I995" s="64"/>
      <c r="J995" s="64"/>
      <c r="K995" s="64"/>
      <c r="L995" s="64"/>
      <c r="M995" s="64"/>
      <c r="N995" s="64"/>
      <c r="O995" s="64"/>
      <c r="P995" s="64"/>
      <c r="Q995" s="64"/>
      <c r="R995" s="64"/>
      <c r="S995" s="64"/>
      <c r="T995" s="64"/>
      <c r="U995" s="64"/>
      <c r="V995" s="64"/>
      <c r="W995" s="64"/>
      <c r="X995" s="64"/>
      <c r="Y995" s="64"/>
      <c r="Z995" s="64"/>
    </row>
    <row r="996" spans="1:26" ht="12.75" customHeight="1">
      <c r="A996" s="181"/>
      <c r="B996" s="181"/>
      <c r="C996" s="182"/>
      <c r="D996" s="183"/>
      <c r="E996" s="182"/>
      <c r="F996" s="182"/>
      <c r="G996" s="64"/>
      <c r="H996" s="64"/>
      <c r="I996" s="64"/>
      <c r="J996" s="64"/>
      <c r="K996" s="64"/>
      <c r="L996" s="64"/>
      <c r="M996" s="64"/>
      <c r="N996" s="64"/>
      <c r="O996" s="64"/>
      <c r="P996" s="64"/>
      <c r="Q996" s="64"/>
      <c r="R996" s="64"/>
      <c r="S996" s="64"/>
      <c r="T996" s="64"/>
      <c r="U996" s="64"/>
      <c r="V996" s="64"/>
      <c r="W996" s="64"/>
      <c r="X996" s="64"/>
      <c r="Y996" s="64"/>
      <c r="Z996" s="64"/>
    </row>
    <row r="997" spans="1:26" ht="12.75" customHeight="1">
      <c r="A997" s="181"/>
      <c r="B997" s="181"/>
      <c r="C997" s="182"/>
      <c r="D997" s="183"/>
      <c r="E997" s="182"/>
      <c r="F997" s="182"/>
      <c r="G997" s="64"/>
      <c r="H997" s="64"/>
      <c r="I997" s="64"/>
      <c r="J997" s="64"/>
      <c r="K997" s="64"/>
      <c r="L997" s="64"/>
      <c r="M997" s="64"/>
      <c r="N997" s="64"/>
      <c r="O997" s="64"/>
      <c r="P997" s="64"/>
      <c r="Q997" s="64"/>
      <c r="R997" s="64"/>
      <c r="S997" s="64"/>
      <c r="T997" s="64"/>
      <c r="U997" s="64"/>
      <c r="V997" s="64"/>
      <c r="W997" s="64"/>
      <c r="X997" s="64"/>
      <c r="Y997" s="64"/>
      <c r="Z997" s="64"/>
    </row>
    <row r="998" spans="1:26" ht="12.75" customHeight="1">
      <c r="A998" s="181"/>
      <c r="B998" s="181"/>
      <c r="C998" s="182"/>
      <c r="D998" s="183"/>
      <c r="E998" s="182"/>
      <c r="F998" s="182"/>
      <c r="G998" s="64"/>
      <c r="H998" s="64"/>
      <c r="I998" s="64"/>
      <c r="J998" s="64"/>
      <c r="K998" s="64"/>
      <c r="L998" s="64"/>
      <c r="M998" s="64"/>
      <c r="N998" s="64"/>
      <c r="O998" s="64"/>
      <c r="P998" s="64"/>
      <c r="Q998" s="64"/>
      <c r="R998" s="64"/>
      <c r="S998" s="64"/>
      <c r="T998" s="64"/>
      <c r="U998" s="64"/>
      <c r="V998" s="64"/>
      <c r="W998" s="64"/>
      <c r="X998" s="64"/>
      <c r="Y998" s="64"/>
      <c r="Z998" s="64"/>
    </row>
    <row r="999" spans="1:26" ht="12.75" customHeight="1">
      <c r="A999" s="181"/>
      <c r="B999" s="181"/>
      <c r="C999" s="182"/>
      <c r="D999" s="183"/>
      <c r="E999" s="182"/>
      <c r="F999" s="182"/>
      <c r="G999" s="64"/>
      <c r="H999" s="64"/>
      <c r="I999" s="64"/>
      <c r="J999" s="64"/>
      <c r="K999" s="64"/>
      <c r="L999" s="64"/>
      <c r="M999" s="64"/>
      <c r="N999" s="64"/>
      <c r="O999" s="64"/>
      <c r="P999" s="64"/>
      <c r="Q999" s="64"/>
      <c r="R999" s="64"/>
      <c r="S999" s="64"/>
      <c r="T999" s="64"/>
      <c r="U999" s="64"/>
      <c r="V999" s="64"/>
      <c r="W999" s="64"/>
      <c r="X999" s="64"/>
      <c r="Y999" s="64"/>
      <c r="Z999" s="64"/>
    </row>
    <row r="1000" spans="1:26" ht="12.75" customHeight="1">
      <c r="A1000" s="181"/>
      <c r="B1000" s="181"/>
      <c r="C1000" s="182"/>
      <c r="D1000" s="183"/>
      <c r="E1000" s="182"/>
      <c r="F1000" s="182"/>
      <c r="G1000" s="64"/>
      <c r="H1000" s="64"/>
      <c r="I1000" s="64"/>
      <c r="J1000" s="64"/>
      <c r="K1000" s="64"/>
      <c r="L1000" s="64"/>
      <c r="M1000" s="64"/>
      <c r="N1000" s="64"/>
      <c r="O1000" s="64"/>
      <c r="P1000" s="64"/>
      <c r="Q1000" s="64"/>
      <c r="R1000" s="64"/>
      <c r="S1000" s="64"/>
      <c r="T1000" s="64"/>
      <c r="U1000" s="64"/>
      <c r="V1000" s="64"/>
      <c r="W1000" s="64"/>
      <c r="X1000" s="64"/>
      <c r="Y1000" s="64"/>
      <c r="Z1000" s="64"/>
    </row>
  </sheetData>
  <autoFilter ref="A1:E517"/>
  <conditionalFormatting sqref="A513">
    <cfRule type="colorScale" priority="1">
      <colorScale>
        <cfvo type="min"/>
        <cfvo type="percentile" val="50"/>
        <cfvo type="max"/>
        <color rgb="FFF8696B"/>
        <color rgb="FFFFEB84"/>
        <color rgb="FF63BE7B"/>
      </colorScale>
    </cfRule>
  </conditionalFormatting>
  <conditionalFormatting sqref="C449:C450 C135 C513">
    <cfRule type="colorScale" priority="2">
      <colorScale>
        <cfvo type="min"/>
        <cfvo type="percentile" val="50"/>
        <cfvo type="max"/>
        <color rgb="FFF8696B"/>
        <color rgb="FFFFEB84"/>
        <color rgb="FF63BE7B"/>
      </colorScale>
    </cfRule>
  </conditionalFormatting>
  <conditionalFormatting sqref="D135 D449">
    <cfRule type="colorScale" priority="3">
      <colorScale>
        <cfvo type="min"/>
        <cfvo type="percentile" val="50"/>
        <cfvo type="max"/>
        <color rgb="FFF8696B"/>
        <color rgb="FFFFEB84"/>
        <color rgb="FF63BE7B"/>
      </colorScale>
    </cfRule>
  </conditionalFormatting>
  <conditionalFormatting sqref="F513">
    <cfRule type="colorScale" priority="4">
      <colorScale>
        <cfvo type="min"/>
        <cfvo type="percentile" val="50"/>
        <cfvo type="max"/>
        <color rgb="FFF8696B"/>
        <color rgb="FFFFEB84"/>
        <color rgb="FF63BE7B"/>
      </colorScale>
    </cfRule>
  </conditionalFormatting>
  <pageMargins left="0.75" right="0.75" top="1" bottom="1" header="0" footer="0"/>
  <pageSetup orientation="landscape"/>
  <headerFooter>
    <oddHeader>&amp;LSistema de Información de la Gestión Financiera Periodo:2017&amp;C Reporte&amp;RCC-003 27/06/2017 08:23:24 Página &amp;P de  40222915072-SIGEF</oddHeader>
    <oddFooter>&amp;R Página &amp;P de</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828201a5-4980-454b-b68f-b51c618fd3e5" xsi:nil="true"/>
    <lcf76f155ced4ddcb4097134ff3c332f xmlns="009d42a5-c66e-4786-b0bb-1ca405917402">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7CB4276A6F952F4B99C68881E2E6715E" ma:contentTypeVersion="20" ma:contentTypeDescription="Crear nuevo documento." ma:contentTypeScope="" ma:versionID="c354285e49a8c6f66e29b931efd56b1a">
  <xsd:schema xmlns:xsd="http://www.w3.org/2001/XMLSchema" xmlns:xs="http://www.w3.org/2001/XMLSchema" xmlns:p="http://schemas.microsoft.com/office/2006/metadata/properties" xmlns:ns1="http://schemas.microsoft.com/sharepoint/v3" xmlns:ns2="828201a5-4980-454b-b68f-b51c618fd3e5" xmlns:ns3="009d42a5-c66e-4786-b0bb-1ca405917402" targetNamespace="http://schemas.microsoft.com/office/2006/metadata/properties" ma:root="true" ma:fieldsID="3481cf42f78600827ffeb5bf22801045" ns1:_="" ns2:_="" ns3:_="">
    <xsd:import namespace="http://schemas.microsoft.com/sharepoint/v3"/>
    <xsd:import namespace="828201a5-4980-454b-b68f-b51c618fd3e5"/>
    <xsd:import namespace="009d42a5-c66e-4786-b0bb-1ca405917402"/>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element ref="ns1:_ip_UnifiedCompliancePolicyProperties" minOccurs="0"/>
                <xsd:element ref="ns1:_ip_UnifiedCompliancePolicyUIAction" minOccurs="0"/>
                <xsd:element ref="ns3:lcf76f155ced4ddcb4097134ff3c332f" minOccurs="0"/>
                <xsd:element ref="ns2:TaxCatchAll" minOccurs="0"/>
                <xsd:element ref="ns3:MediaLengthInSecond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Propiedades de la Directiva de cumplimiento unificado" ma:hidden="true" ma:internalName="_ip_UnifiedCompliancePolicyProperties">
      <xsd:simpleType>
        <xsd:restriction base="dms:Note"/>
      </xsd:simpleType>
    </xsd:element>
    <xsd:element name="_ip_UnifiedCompliancePolicyUIAction" ma:index="21"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28201a5-4980-454b-b68f-b51c618fd3e5"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24" nillable="true" ma:displayName="Taxonomy Catch All Column" ma:hidden="true" ma:list="{51f42e7f-68fc-45d2-b86d-2f89a49f818f}" ma:internalName="TaxCatchAll" ma:showField="CatchAllData" ma:web="828201a5-4980-454b-b68f-b51c618fd3e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09d42a5-c66e-4786-b0bb-1ca405917402"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3" nillable="true" ma:taxonomy="true" ma:internalName="lcf76f155ced4ddcb4097134ff3c332f" ma:taxonomyFieldName="MediaServiceImageTags" ma:displayName="Etiquetas de imagen" ma:readOnly="false" ma:fieldId="{5cf76f15-5ced-4ddc-b409-7134ff3c332f}" ma:taxonomyMulti="true" ma:sspId="6e699ab5-d0a1-46d4-b005-a58804273b2d" ma:termSetId="09814cd3-568e-fe90-9814-8d621ff8fb84" ma:anchorId="fba54fb3-c3e1-fe81-a776-ca4b69148c4d" ma:open="true" ma:isKeyword="false">
      <xsd:complexType>
        <xsd:sequence>
          <xsd:element ref="pc:Terms" minOccurs="0" maxOccurs="1"/>
        </xsd:sequence>
      </xsd:complexType>
    </xsd:element>
    <xsd:element name="MediaLengthInSeconds" ma:index="25" nillable="true" ma:displayName="MediaLengthInSeconds" ma:hidden="true" ma:internalName="MediaLengthInSeconds" ma:readOnly="true">
      <xsd:simpleType>
        <xsd:restriction base="dms:Unknown"/>
      </xsd:simple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8BC1818-4639-4988-B46A-EA4353B10585}">
  <ds:schemaRefs>
    <ds:schemaRef ds:uri="http://schemas.microsoft.com/sharepoint/v3/contenttype/forms"/>
  </ds:schemaRefs>
</ds:datastoreItem>
</file>

<file path=customXml/itemProps2.xml><?xml version="1.0" encoding="utf-8"?>
<ds:datastoreItem xmlns:ds="http://schemas.openxmlformats.org/officeDocument/2006/customXml" ds:itemID="{00F0C7DE-E4FC-4FD9-B9E0-3D0862EF1A66}">
  <ds:schemaRefs>
    <ds:schemaRef ds:uri="http://schemas.microsoft.com/office/2006/documentManagement/types"/>
    <ds:schemaRef ds:uri="http://schemas.microsoft.com/office/2006/metadata/properties"/>
    <ds:schemaRef ds:uri="828201a5-4980-454b-b68f-b51c618fd3e5"/>
    <ds:schemaRef ds:uri="http://purl.org/dc/elements/1.1/"/>
    <ds:schemaRef ds:uri="http://purl.org/dc/dcmitype/"/>
    <ds:schemaRef ds:uri="http://schemas.openxmlformats.org/package/2006/metadata/core-properties"/>
    <ds:schemaRef ds:uri="http://www.w3.org/XML/1998/namespace"/>
    <ds:schemaRef ds:uri="http://purl.org/dc/terms/"/>
    <ds:schemaRef ds:uri="http://schemas.microsoft.com/office/infopath/2007/PartnerControls"/>
    <ds:schemaRef ds:uri="009d42a5-c66e-4786-b0bb-1ca405917402"/>
    <ds:schemaRef ds:uri="http://schemas.microsoft.com/sharepoint/v3"/>
  </ds:schemaRefs>
</ds:datastoreItem>
</file>

<file path=customXml/itemProps3.xml><?xml version="1.0" encoding="utf-8"?>
<ds:datastoreItem xmlns:ds="http://schemas.openxmlformats.org/officeDocument/2006/customXml" ds:itemID="{057C7C98-57AA-40F1-A730-83943CF104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28201a5-4980-454b-b68f-b51c618fd3e5"/>
    <ds:schemaRef ds:uri="009d42a5-c66e-4786-b0bb-1ca4059174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40</vt:i4>
      </vt:variant>
    </vt:vector>
  </HeadingPairs>
  <TitlesOfParts>
    <vt:vector size="48" baseType="lpstr">
      <vt:lpstr>PPNE1</vt:lpstr>
      <vt:lpstr>PPNE2</vt:lpstr>
      <vt:lpstr>Sheet1</vt:lpstr>
      <vt:lpstr>PPNE2.1</vt:lpstr>
      <vt:lpstr>PPNE3</vt:lpstr>
      <vt:lpstr>PPNE4</vt:lpstr>
      <vt:lpstr>PPNE5</vt:lpstr>
      <vt:lpstr>Insumos</vt:lpstr>
      <vt:lpstr>PPNE2!Insumos</vt:lpstr>
      <vt:lpstr>Insumos</vt:lpstr>
      <vt:lpstr>lsAcabadosTextiles</vt:lpstr>
      <vt:lpstr>lsAireAcondicionado</vt:lpstr>
      <vt:lpstr>lsAlimentosyBebidas</vt:lpstr>
      <vt:lpstr>lsArticulosdePlastico</vt:lpstr>
      <vt:lpstr>lsElectrodomesticos</vt:lpstr>
      <vt:lpstr>lsEquiposComputos</vt:lpstr>
      <vt:lpstr>lsEquiposMedicos</vt:lpstr>
      <vt:lpstr>lsEquiposSeguridad</vt:lpstr>
      <vt:lpstr>lsEquiposTransporte</vt:lpstr>
      <vt:lpstr>lsEventosGenerales</vt:lpstr>
      <vt:lpstr>lsGasoil</vt:lpstr>
      <vt:lpstr>lsHerramientasMenores</vt:lpstr>
      <vt:lpstr>lsImpresionyEncuadernacion</vt:lpstr>
      <vt:lpstr>lsLlantasyNeumaticos</vt:lpstr>
      <vt:lpstr>lsMantenimiento</vt:lpstr>
      <vt:lpstr>lsMaterialesdeLimpieza</vt:lpstr>
      <vt:lpstr>lsMueblesdeAlojamiento</vt:lpstr>
      <vt:lpstr>lsMueblesdeOficina</vt:lpstr>
      <vt:lpstr>lsObrasMenoresEdificaciones</vt:lpstr>
      <vt:lpstr>lsOtrosEquipos</vt:lpstr>
      <vt:lpstr>lsPeaje</vt:lpstr>
      <vt:lpstr>lsPinturas</vt:lpstr>
      <vt:lpstr>lsProductosArtesGraficas</vt:lpstr>
      <vt:lpstr>lsProductosdeCemento</vt:lpstr>
      <vt:lpstr>lsProductosdeLoza</vt:lpstr>
      <vt:lpstr>lsProductosdePapel</vt:lpstr>
      <vt:lpstr>lsProductosdeVidrio</vt:lpstr>
      <vt:lpstr>lsProductosElectricos</vt:lpstr>
      <vt:lpstr>lsProductosMedicinalesH</vt:lpstr>
      <vt:lpstr>lsProductosMetalicos</vt:lpstr>
      <vt:lpstr>lsProductosQuimicos</vt:lpstr>
      <vt:lpstr>lsPublicidadyPropaganda</vt:lpstr>
      <vt:lpstr>lsServiciosTecnicosProfesionales</vt:lpstr>
      <vt:lpstr>lsTelecomunicaciones</vt:lpstr>
      <vt:lpstr>lsUtilesdeCocina</vt:lpstr>
      <vt:lpstr>lsUtilesdeOficina</vt:lpstr>
      <vt:lpstr>lsUtilesMenoresMQ</vt:lpstr>
      <vt:lpstr>lsViaticosDP</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Feliz</dc:creator>
  <cp:lastModifiedBy>Aristina Familia</cp:lastModifiedBy>
  <cp:revision/>
  <dcterms:created xsi:type="dcterms:W3CDTF">2024-12-13T15:31:33Z</dcterms:created>
  <dcterms:modified xsi:type="dcterms:W3CDTF">2025-01-09T18:53:17Z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0x0101007CB4276A6F952F4B99C68881E2E6715E</vt:lpwstr>
  </property>
  <property fmtid="{D5CDD505-2E9C-101B-9397-08002B2CF9AE}" pid="3" name="MediaServiceImageTags">
    <vt:lpwstr/>
  </property>
</Properties>
</file>