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13_ncr:1_{24772D3E-6C2B-46BA-953D-4C158A850EE5}" xr6:coauthVersionLast="47" xr6:coauthVersionMax="47" xr10:uidLastSave="{00000000-0000-0000-0000-000000000000}"/>
  <bookViews>
    <workbookView xWindow="-120" yWindow="-120" windowWidth="15600" windowHeight="11160"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 l="1"/>
  <c r="I29" i="1"/>
  <c r="I30" i="1"/>
  <c r="J29" i="1"/>
  <c r="J30" i="1"/>
  <c r="C16" i="1" l="1"/>
  <c r="C14" i="1"/>
</calcChain>
</file>

<file path=xl/sharedStrings.xml><?xml version="1.0" encoding="utf-8"?>
<sst xmlns="http://schemas.openxmlformats.org/spreadsheetml/2006/main" count="79" uniqueCount="76">
  <si>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</si>
  <si>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</si>
  <si>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</si>
  <si>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</si>
  <si>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</si>
  <si>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</si>
  <si>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</si>
  <si>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</si>
  <si>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</si>
  <si>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</si>
  <si>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</si>
  <si>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</si>
  <si>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</si>
  <si>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</si>
  <si>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</si>
  <si>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</si>
  <si>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</si>
  <si>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</si>
  <si>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</si>
  <si>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</si>
  <si>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</si>
  <si>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</si>
  <si>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</si>
  <si>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</si>
  <si>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</si>
  <si>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</si>
  <si>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</si>
  <si>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</si>
  <si>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</si>
  <si>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</si>
  <si>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</si>
  <si>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</si>
  <si>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</si>
  <si>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</si>
  <si>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</si>
  <si>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</si>
  <si>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</si>
  <si>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</si>
  <si>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</si>
  <si>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</si>
  <si>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</si>
  <si>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</si>
  <si>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</si>
  <si>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</si>
  <si>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</si>
  <si>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</si>
  <si>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</si>
  <si>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</si>
  <si>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</si>
  <si>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</si>
  <si>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</si>
  <si>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</si>
  <si>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</si>
  <si>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5180 Direccion Central Del Servicio Nacional de Salud</t>
  </si>
  <si>
    <t>01 Direccion Central Del Servicio Nacional de Salud</t>
  </si>
  <si>
    <t>0011 Centro de Educacion Medica de Amistad Dominico Japonesa (CEMADOJA)</t>
  </si>
  <si>
    <t>Somos un centro docente, de capacitación, formación, investigación y desarrollo nacional e internacional de Educación Médica Especializada y continuada, en el área de salud pública e Imagenología, formadores de recursos humanos en salud, proporcionando servicios diagnósticos, con tecnología de punta a la población que requiera de los mismos en igualdad de condiciones.</t>
  </si>
  <si>
    <t>“Ser un centro modelo de Educación e Investigación Médica Continuada para Centroamérica y el Caribe y brindar Servicios de Imagenología, con humanización, tecnología de punta y atención Especializada”.</t>
  </si>
  <si>
    <t>2.2.1</t>
  </si>
  <si>
    <t xml:space="preserve">Centro de Educación Médica de Amistad Domínico-Japonesa </t>
  </si>
  <si>
    <t>El CEMADOJA es una Institución especializada de Servicios de Salud que brinda servicios de imágenes diagnosticas tales como mamografía, sonografía, rayos X, tomografía, resonancia magnética y densitometría ósea.</t>
  </si>
  <si>
    <t>Usuarios del Servicio Nacional de Salud que requieren estudios diagnósticos de imágenes medicas como apoyo a la atención en salud.</t>
  </si>
  <si>
    <t>Salud de los usuarios de la red pública y privada de salud con diagnósticos por imágenes accesible y a bajo costo.</t>
  </si>
  <si>
    <t xml:space="preserve">Los usuarios reciben diagnósticos por imágenes de diversas estructuras y sistemas del cuerpo humano con fines medicos </t>
  </si>
  <si>
    <t xml:space="preserve">Numero de atenciones por tipo de servicios </t>
  </si>
  <si>
    <t xml:space="preserve">6720-Personas Acceden a Servicios de Salud diagnostica e imagen  </t>
  </si>
  <si>
    <t>SALUD Y SEGURIDAD SOCIAL INTEGRAL</t>
  </si>
  <si>
    <t>2.2</t>
  </si>
  <si>
    <t>171,300.50</t>
  </si>
  <si>
    <t>253,043,098.00</t>
  </si>
  <si>
    <t>41,112.12</t>
  </si>
  <si>
    <t>60,730,344.52</t>
  </si>
  <si>
    <t>63,716,224.08</t>
  </si>
  <si>
    <t>49,757.00</t>
  </si>
  <si>
    <t>Con miras, de dar fiel cumplimiento a los objetivos organizacionales del CEMADOJA fue que la actual gestión hizo la reapertura del Laboratorio Clínico con capacidad para realizar y ofertar más 102 pruebas bioanalistas. Sumando a ello, la implementación del Servicio de Ecocardiograma, simultáneamente, se puso en marcha los sábados el Servicio de Sonografía especializada (Doppler carotideo, Doppler arterial y venoso y perfil biofísico), los mismos se realizaban en su mayoría de lunes a viernes; además, fueron adquiridos reactivos e insumos para el Laboratorio Clínico; a la vez, se compraron películas para Rayos X; paralelamente se efectuó el pago por compra de tubo del Tomógrafo Marca Philips modelo MX16; igualmente se procedió con la compra de los Medios de Contraste IOPAMIDOL. Estas acciones buscan colaborar con una Red Pública de salud consolidada y, por consiguiente, satisfacer las necesidades de los usuarios.</t>
  </si>
  <si>
    <r>
      <t xml:space="preserve">Relativo, a la meta Física del CEMADOJA para el año 2024, tenemos que fue de 171,300.50 teniendo proyectado durante el 4to trimestre la realización de 41,112.12 estudios, de los mismos se ejecutaron 49,757.00 llegando a un 121.03% para un crecimiento de 10.09% comparado con el trimestre anterior, este Desvío fue fruto de la puesta en marcha del Servicio de Ecocardiograma y del Laboratorio Clínico, a la par, del aumento de las Sonografías, Tomografías, Panel de química y Panel de Pruebas Especiales, permitiendo así un mayor flujo de pacientes que visitan el Centro, dentro de los cuales se pueden mencionar los siguientes: 94 extranjeros. Siendo ofrecido el servicio de Laboratorio Clínico y de Imágenes a un total de:  36,528 personas del sexo femenino y 15,025 correspondiente al sexo masculino. </t>
    </r>
    <r>
      <rPr>
        <i/>
        <sz val="11"/>
        <color theme="1"/>
        <rFont val="Calibri"/>
        <family val="2"/>
        <scheme val="minor"/>
      </rPr>
      <t>Referente, al Desvío Financiero este fue ocasionado por la siguiente razón: 1ro. Adquisión de tubo del Tomógrafo Marca Philips modelo MX16 por un valor de RD$5,738,621.60.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</si>
</sst>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
      <b/>
      <sz val="11"/>
      <name val="Calibri"/>
      <family val="2"/>
      <scheme val="minor"/>
    </font>
    <font>
      <sz val="9"/>
      <color theme="1"/>
      <name val="Calibri"/>
      <family val="2"/>
    </font>
    <font>
      <sz val="11"/>
      <color theme="1"/>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9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0" fontId="17" fillId="7" borderId="28" xfId="2" applyNumberFormat="1" applyFont="1" applyFill="1" applyBorder="1" applyAlignment="1" applyProtection="1">
      <alignment horizontal="center" vertical="center" wrapText="1" readingOrder="1"/>
      <protection locked="0"/>
    </xf>
    <xf numFmtId="168"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6" fontId="17" fillId="0" borderId="34" xfId="0" applyNumberFormat="1" applyFont="1" applyBorder="1" applyAlignment="1" applyProtection="1">
      <alignment horizontal="center" vertical="center" wrapText="1" readingOrder="1"/>
      <protection locked="0"/>
    </xf>
    <xf numFmtId="167"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6" fontId="0" fillId="0" borderId="0" xfId="0" applyNumberFormat="1"/>
    <xf numFmtId="0" fontId="25" fillId="0" borderId="17" xfId="0" applyFont="1" applyBorder="1" applyAlignment="1" applyProtection="1">
      <alignment vertical="center" wrapText="1"/>
      <protection locked="0"/>
    </xf>
    <xf numFmtId="166" fontId="26" fillId="0" borderId="28" xfId="0" applyNumberFormat="1" applyFont="1" applyBorder="1" applyAlignment="1" applyProtection="1">
      <alignment horizontal="center" vertical="center" wrapText="1"/>
      <protection locked="0"/>
    </xf>
    <xf numFmtId="166" fontId="26" fillId="0" borderId="28" xfId="0" applyNumberFormat="1" applyFont="1" applyBorder="1" applyAlignment="1" applyProtection="1">
      <alignment horizontal="center" vertical="center" wrapText="1" readingOrder="1"/>
      <protection locked="0"/>
    </xf>
    <xf numFmtId="2" fontId="26" fillId="0" borderId="28" xfId="0" applyNumberFormat="1" applyFont="1" applyBorder="1" applyAlignment="1" applyProtection="1">
      <alignment horizontal="center" vertical="center" wrapText="1" readingOrder="1"/>
      <protection locked="0"/>
    </xf>
    <xf numFmtId="167" fontId="26" fillId="0" borderId="28" xfId="0" applyNumberFormat="1" applyFont="1" applyBorder="1" applyAlignment="1" applyProtection="1">
      <alignment horizontal="center" vertical="center" wrapText="1" readingOrder="1"/>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39"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39" fontId="27" fillId="0" borderId="25" xfId="1" applyNumberFormat="1" applyFont="1" applyFill="1" applyBorder="1" applyAlignment="1" applyProtection="1">
      <alignment horizontal="center" vertical="center" wrapText="1" readingOrder="1"/>
      <protection locked="0"/>
    </xf>
    <xf numFmtId="39" fontId="27" fillId="0" borderId="38" xfId="1" applyNumberFormat="1" applyFont="1" applyFill="1" applyBorder="1" applyAlignment="1" applyProtection="1">
      <alignment horizontal="center" vertical="center" wrapText="1" readingOrder="1"/>
      <protection locked="0"/>
    </xf>
    <xf numFmtId="39" fontId="27"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4">
    <cellStyle name="Millares" xfId="1" builtinId="3"/>
    <cellStyle name="Normal" xfId="0" builtinId="0"/>
    <cellStyle name="Normal 2 2 3" xfId="3" xr:uid="{00000000-0005-0000-0000-00000200000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Tabla1[[#This Row],[Física 
(E)]]/Tabla1[[#This Row],[Física
(C)]]</calculatedColumnFormula>
    </tableColumn>
    <tableColumn id="8" xr3:uid="{00000000-0010-0000-0000-000008000000}" name="Financiero _x000a_(%) _x000a_H=F/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topLeftCell="A35" zoomScaleNormal="100" workbookViewId="0">
      <selection activeCell="B36" sqref="B36:J36"/>
    </sheetView>
  </sheetViews>
  <sheetFormatPr baseColWidth="10" defaultRowHeight="15" x14ac:dyDescent="0.25"/>
  <cols>
    <col min="1" max="1" width="24.5703125" style="6" customWidth="1"/>
    <col min="2" max="10" width="12.7109375" style="6" customWidth="1"/>
    <col min="11" max="11" width="11.42578125" style="6"/>
  </cols>
  <sheetData>
    <row r="1" spans="1:11" ht="21.75" thickBot="1" x14ac:dyDescent="0.3">
      <c r="A1" s="23"/>
      <c r="B1" s="47" t="s">
        <v>52</v>
      </c>
      <c r="C1" s="48"/>
      <c r="D1" s="48"/>
      <c r="E1" s="48"/>
      <c r="F1" s="48"/>
      <c r="G1" s="48"/>
      <c r="H1" s="48"/>
      <c r="I1" s="48"/>
      <c r="J1" s="49"/>
      <c r="K1" s="1"/>
    </row>
    <row r="2" spans="1:11" ht="21.75" thickBot="1" x14ac:dyDescent="0.3">
      <c r="A2" s="24"/>
      <c r="B2" s="50" t="s">
        <v>0</v>
      </c>
      <c r="C2" s="51"/>
      <c r="D2" s="50" t="s">
        <v>1</v>
      </c>
      <c r="E2" s="51"/>
      <c r="F2" s="51"/>
      <c r="G2" s="51"/>
      <c r="H2" s="52"/>
      <c r="I2" s="2" t="s">
        <v>2</v>
      </c>
      <c r="J2" s="3" t="s">
        <v>3</v>
      </c>
      <c r="K2" s="1"/>
    </row>
    <row r="3" spans="1:11" ht="21.75" thickBot="1" x14ac:dyDescent="0.3">
      <c r="A3" s="25"/>
      <c r="B3" s="53" t="s">
        <v>4</v>
      </c>
      <c r="C3" s="54"/>
      <c r="D3" s="53"/>
      <c r="E3" s="54"/>
      <c r="F3" s="54"/>
      <c r="G3" s="54"/>
      <c r="H3" s="55"/>
      <c r="I3" s="29">
        <v>45657</v>
      </c>
      <c r="J3" s="30"/>
      <c r="K3" s="1"/>
    </row>
    <row r="4" spans="1:11" ht="0.75" customHeight="1" x14ac:dyDescent="0.25">
      <c r="A4" s="56"/>
      <c r="B4" s="57"/>
      <c r="C4" s="57"/>
      <c r="D4" s="58"/>
      <c r="E4" s="58"/>
      <c r="F4" s="58"/>
      <c r="G4" s="58"/>
      <c r="H4" s="58"/>
      <c r="I4" s="57"/>
      <c r="J4" s="59"/>
      <c r="K4" s="1"/>
    </row>
    <row r="5" spans="1:11" ht="3" hidden="1" customHeight="1" x14ac:dyDescent="0.25">
      <c r="A5" s="38"/>
      <c r="B5" s="39"/>
      <c r="C5" s="39"/>
      <c r="D5" s="39"/>
      <c r="E5" s="39"/>
      <c r="F5" s="39"/>
      <c r="G5" s="39"/>
      <c r="H5" s="39"/>
      <c r="I5" s="39"/>
      <c r="J5" s="40"/>
      <c r="K5" s="1"/>
    </row>
    <row r="6" spans="1:11" ht="15.75" x14ac:dyDescent="0.25">
      <c r="A6" s="41" t="s">
        <v>5</v>
      </c>
      <c r="B6" s="42"/>
      <c r="C6" s="42"/>
      <c r="D6" s="42"/>
      <c r="E6" s="42"/>
      <c r="F6" s="42"/>
      <c r="G6" s="42"/>
      <c r="H6" s="42"/>
      <c r="I6" s="42"/>
      <c r="J6" s="43"/>
      <c r="K6" s="1"/>
    </row>
    <row r="7" spans="1:11" ht="15.75" x14ac:dyDescent="0.25">
      <c r="A7" s="44" t="s">
        <v>6</v>
      </c>
      <c r="B7" s="45"/>
      <c r="C7" s="45"/>
      <c r="D7" s="45"/>
      <c r="E7" s="45"/>
      <c r="F7" s="45"/>
      <c r="G7" s="45"/>
      <c r="H7" s="45"/>
      <c r="I7" s="45"/>
      <c r="J7" s="46"/>
      <c r="K7" s="1"/>
    </row>
    <row r="8" spans="1:11" ht="15" customHeight="1" x14ac:dyDescent="0.25">
      <c r="A8" s="4" t="s">
        <v>7</v>
      </c>
      <c r="B8" s="60" t="s">
        <v>53</v>
      </c>
      <c r="C8" s="61"/>
      <c r="D8" s="61"/>
      <c r="E8" s="61"/>
      <c r="F8" s="61"/>
      <c r="G8" s="61"/>
      <c r="H8" s="61"/>
      <c r="I8" s="61"/>
      <c r="J8" s="62"/>
      <c r="K8" s="1"/>
    </row>
    <row r="9" spans="1:11" ht="15" customHeight="1" x14ac:dyDescent="0.25">
      <c r="A9" s="26" t="s">
        <v>36</v>
      </c>
      <c r="B9" s="60" t="s">
        <v>54</v>
      </c>
      <c r="C9" s="61"/>
      <c r="D9" s="61"/>
      <c r="E9" s="61"/>
      <c r="F9" s="61"/>
      <c r="G9" s="61"/>
      <c r="H9" s="61"/>
      <c r="I9" s="61"/>
      <c r="J9" s="62"/>
      <c r="K9" s="1"/>
    </row>
    <row r="10" spans="1:11" ht="15" customHeight="1" x14ac:dyDescent="0.25">
      <c r="A10" s="26" t="s">
        <v>37</v>
      </c>
      <c r="B10" s="60" t="s">
        <v>55</v>
      </c>
      <c r="C10" s="61"/>
      <c r="D10" s="61"/>
      <c r="E10" s="61"/>
      <c r="F10" s="61"/>
      <c r="G10" s="61"/>
      <c r="H10" s="61"/>
      <c r="I10" s="61"/>
      <c r="J10" s="62"/>
      <c r="K10" s="1"/>
    </row>
    <row r="11" spans="1:11" ht="31.5" customHeight="1" x14ac:dyDescent="0.25">
      <c r="A11" s="4" t="s">
        <v>8</v>
      </c>
      <c r="B11" s="63" t="s">
        <v>56</v>
      </c>
      <c r="C11" s="63"/>
      <c r="D11" s="63"/>
      <c r="E11" s="63"/>
      <c r="F11" s="63"/>
      <c r="G11" s="63"/>
      <c r="H11" s="63"/>
      <c r="I11" s="63"/>
      <c r="J11" s="64"/>
    </row>
    <row r="12" spans="1:11" ht="23.25" customHeight="1" x14ac:dyDescent="0.25">
      <c r="A12" s="4" t="s">
        <v>9</v>
      </c>
      <c r="B12" s="65" t="s">
        <v>57</v>
      </c>
      <c r="C12" s="65"/>
      <c r="D12" s="65"/>
      <c r="E12" s="65"/>
      <c r="F12" s="65"/>
      <c r="G12" s="65"/>
      <c r="H12" s="65"/>
      <c r="I12" s="65"/>
      <c r="J12" s="66"/>
    </row>
    <row r="13" spans="1:11" ht="15.75" x14ac:dyDescent="0.25">
      <c r="A13" s="41" t="s">
        <v>10</v>
      </c>
      <c r="B13" s="42"/>
      <c r="C13" s="42"/>
      <c r="D13" s="42"/>
      <c r="E13" s="42"/>
      <c r="F13" s="42"/>
      <c r="G13" s="42"/>
      <c r="H13" s="42"/>
      <c r="I13" s="42"/>
      <c r="J13" s="43"/>
    </row>
    <row r="14" spans="1:11" ht="27.75" customHeight="1" x14ac:dyDescent="0.25">
      <c r="A14" s="4" t="s">
        <v>11</v>
      </c>
      <c r="B14" s="27">
        <v>2</v>
      </c>
      <c r="C14" s="37" t="str">
        <f>IFERROR(VLOOKUP(B14,'[1]Validacion datos'!A2:B5,2,FALSE),"")</f>
        <v>DESARROLLO SOCIAL</v>
      </c>
      <c r="D14" s="37"/>
      <c r="E14" s="37"/>
      <c r="F14" s="37"/>
      <c r="G14" s="37"/>
      <c r="H14" s="37"/>
      <c r="I14" s="37"/>
      <c r="J14" s="37"/>
    </row>
    <row r="15" spans="1:11" ht="26.25" customHeight="1" x14ac:dyDescent="0.25">
      <c r="A15" s="4" t="s">
        <v>12</v>
      </c>
      <c r="B15" s="7" t="s">
        <v>67</v>
      </c>
      <c r="C15" s="37" t="s">
        <v>66</v>
      </c>
      <c r="D15" s="37"/>
      <c r="E15" s="37"/>
      <c r="F15" s="37"/>
      <c r="G15" s="37"/>
      <c r="H15" s="37"/>
      <c r="I15" s="37"/>
      <c r="J15" s="37"/>
    </row>
    <row r="16" spans="1:11" ht="23.25" customHeight="1" x14ac:dyDescent="0.25">
      <c r="A16" s="4" t="s">
        <v>13</v>
      </c>
      <c r="B16" s="8" t="s">
        <v>58</v>
      </c>
      <c r="C16" s="67" t="str">
        <f>IFERROR(VLOOKUP(B16,'[1]Validacion datos'!D8:E64,2,FALSE),"")</f>
        <v>Garantizar el derecho de la población al acceso a un modelo de atención integral, con calidad y calidez, que privilegie la promoción de la salud y la prevención de la enfermedad, mediante la consolidación del Sistema Nacional de Salud</v>
      </c>
      <c r="D16" s="67"/>
      <c r="E16" s="67"/>
      <c r="F16" s="67"/>
      <c r="G16" s="67"/>
      <c r="H16" s="67"/>
      <c r="I16" s="67"/>
      <c r="J16" s="67"/>
    </row>
    <row r="17" spans="1:12" ht="15.75" x14ac:dyDescent="0.25">
      <c r="A17" s="41" t="s">
        <v>14</v>
      </c>
      <c r="B17" s="42"/>
      <c r="C17" s="42"/>
      <c r="D17" s="42"/>
      <c r="E17" s="42"/>
      <c r="F17" s="42"/>
      <c r="G17" s="42"/>
      <c r="H17" s="42"/>
      <c r="I17" s="42"/>
      <c r="J17" s="43"/>
    </row>
    <row r="18" spans="1:12" ht="18.75" customHeight="1" x14ac:dyDescent="0.25">
      <c r="A18" s="4" t="s">
        <v>15</v>
      </c>
      <c r="B18" s="65" t="s">
        <v>59</v>
      </c>
      <c r="C18" s="65"/>
      <c r="D18" s="65"/>
      <c r="E18" s="65"/>
      <c r="F18" s="65"/>
      <c r="G18" s="65"/>
      <c r="H18" s="65"/>
      <c r="I18" s="65"/>
      <c r="J18" s="66"/>
    </row>
    <row r="19" spans="1:12" ht="30" customHeight="1" x14ac:dyDescent="0.25">
      <c r="A19" s="9" t="s">
        <v>16</v>
      </c>
      <c r="B19" s="65" t="s">
        <v>60</v>
      </c>
      <c r="C19" s="65"/>
      <c r="D19" s="65"/>
      <c r="E19" s="65"/>
      <c r="F19" s="65"/>
      <c r="G19" s="65"/>
      <c r="H19" s="65"/>
      <c r="I19" s="65"/>
      <c r="J19" s="66"/>
    </row>
    <row r="20" spans="1:12" ht="24.75" customHeight="1" x14ac:dyDescent="0.25">
      <c r="A20" s="9" t="s">
        <v>17</v>
      </c>
      <c r="B20" s="65" t="s">
        <v>61</v>
      </c>
      <c r="C20" s="65"/>
      <c r="D20" s="65"/>
      <c r="E20" s="65"/>
      <c r="F20" s="65"/>
      <c r="G20" s="65"/>
      <c r="H20" s="65"/>
      <c r="I20" s="65"/>
      <c r="J20" s="66"/>
    </row>
    <row r="21" spans="1:12" ht="24" customHeight="1" x14ac:dyDescent="0.25">
      <c r="A21" s="9" t="s">
        <v>38</v>
      </c>
      <c r="B21" s="65" t="s">
        <v>62</v>
      </c>
      <c r="C21" s="65"/>
      <c r="D21" s="65"/>
      <c r="E21" s="65"/>
      <c r="F21" s="65"/>
      <c r="G21" s="65"/>
      <c r="H21" s="65"/>
      <c r="I21" s="65"/>
      <c r="J21" s="66"/>
      <c r="K21" s="1"/>
    </row>
    <row r="22" spans="1:12" ht="15.75" x14ac:dyDescent="0.25">
      <c r="A22" s="41" t="s">
        <v>18</v>
      </c>
      <c r="B22" s="42"/>
      <c r="C22" s="42"/>
      <c r="D22" s="42"/>
      <c r="E22" s="42"/>
      <c r="F22" s="42"/>
      <c r="G22" s="42"/>
      <c r="H22" s="42"/>
      <c r="I22" s="42"/>
      <c r="J22" s="43"/>
    </row>
    <row r="23" spans="1:12" ht="15.75" x14ac:dyDescent="0.25">
      <c r="A23" s="44" t="s">
        <v>19</v>
      </c>
      <c r="B23" s="45"/>
      <c r="C23" s="45"/>
      <c r="D23" s="45"/>
      <c r="E23" s="45"/>
      <c r="F23" s="45"/>
      <c r="G23" s="45"/>
      <c r="H23" s="45"/>
      <c r="I23" s="45"/>
      <c r="J23" s="46"/>
      <c r="K23" s="1"/>
    </row>
    <row r="24" spans="1:12" ht="15" customHeight="1" x14ac:dyDescent="0.25">
      <c r="A24" s="68" t="s">
        <v>20</v>
      </c>
      <c r="B24" s="69"/>
      <c r="C24" s="70" t="s">
        <v>21</v>
      </c>
      <c r="D24" s="72"/>
      <c r="E24" s="72"/>
      <c r="F24" s="72" t="s">
        <v>22</v>
      </c>
      <c r="G24" s="72"/>
      <c r="H24" s="69"/>
      <c r="I24" s="70" t="s">
        <v>23</v>
      </c>
      <c r="J24" s="71"/>
    </row>
    <row r="25" spans="1:12" x14ac:dyDescent="0.25">
      <c r="A25" s="91" t="s">
        <v>69</v>
      </c>
      <c r="B25" s="92"/>
      <c r="C25" s="76" t="s">
        <v>69</v>
      </c>
      <c r="D25" s="77"/>
      <c r="E25" s="78"/>
      <c r="F25" s="79">
        <v>206753321</v>
      </c>
      <c r="G25" s="80"/>
      <c r="H25" s="81"/>
      <c r="I25" s="93">
        <f>F25/C25</f>
        <v>0.81706761667927419</v>
      </c>
      <c r="J25" s="94"/>
    </row>
    <row r="26" spans="1:12" ht="15.75" x14ac:dyDescent="0.25">
      <c r="A26" s="44" t="s">
        <v>24</v>
      </c>
      <c r="B26" s="45"/>
      <c r="C26" s="45"/>
      <c r="D26" s="45"/>
      <c r="E26" s="45"/>
      <c r="F26" s="45"/>
      <c r="G26" s="45"/>
      <c r="H26" s="45"/>
      <c r="I26" s="45"/>
      <c r="J26" s="46"/>
      <c r="K26" s="1"/>
    </row>
    <row r="27" spans="1:12" x14ac:dyDescent="0.25">
      <c r="A27" s="5"/>
      <c r="B27"/>
      <c r="C27" s="73" t="s">
        <v>51</v>
      </c>
      <c r="D27" s="74"/>
      <c r="E27" s="73" t="s">
        <v>49</v>
      </c>
      <c r="F27" s="74"/>
      <c r="G27" s="73" t="s">
        <v>50</v>
      </c>
      <c r="H27" s="73"/>
      <c r="I27" s="73" t="s">
        <v>25</v>
      </c>
      <c r="J27" s="75"/>
    </row>
    <row r="28" spans="1:12" ht="38.25" x14ac:dyDescent="0.25">
      <c r="A28" s="10" t="s">
        <v>26</v>
      </c>
      <c r="B28" s="11" t="s">
        <v>27</v>
      </c>
      <c r="C28" s="11" t="s">
        <v>39</v>
      </c>
      <c r="D28" s="11" t="s">
        <v>40</v>
      </c>
      <c r="E28" s="11" t="s">
        <v>43</v>
      </c>
      <c r="F28" s="11" t="s">
        <v>44</v>
      </c>
      <c r="G28" s="11" t="s">
        <v>45</v>
      </c>
      <c r="H28" s="11" t="s">
        <v>46</v>
      </c>
      <c r="I28" s="11" t="s">
        <v>47</v>
      </c>
      <c r="J28" s="12" t="s">
        <v>48</v>
      </c>
    </row>
    <row r="29" spans="1:12" ht="48" x14ac:dyDescent="0.25">
      <c r="A29" s="13" t="s">
        <v>65</v>
      </c>
      <c r="B29" s="14" t="s">
        <v>64</v>
      </c>
      <c r="C29" s="34" t="s">
        <v>68</v>
      </c>
      <c r="D29" s="35" t="s">
        <v>69</v>
      </c>
      <c r="E29" s="34" t="s">
        <v>70</v>
      </c>
      <c r="F29" s="36" t="s">
        <v>71</v>
      </c>
      <c r="G29" s="33" t="s">
        <v>73</v>
      </c>
      <c r="H29" s="36" t="s">
        <v>72</v>
      </c>
      <c r="I29" s="15">
        <f>Tabla1[[#This Row],[Física 
(E)]]/Tabla1[[#This Row],[Física
(C)]]</f>
        <v>1.2102757045854118</v>
      </c>
      <c r="J29" s="16">
        <f>Tabla1[[#This Row],[Financiera 
 (F)]]/Tabla1[[#This Row],[Financiera
(D)]]</f>
        <v>1.0491661883955996</v>
      </c>
    </row>
    <row r="30" spans="1:12" ht="13.5" customHeight="1" x14ac:dyDescent="0.25">
      <c r="A30" s="17"/>
      <c r="B30" s="18"/>
      <c r="C30" s="19"/>
      <c r="D30" s="20"/>
      <c r="E30" s="20"/>
      <c r="F30" s="20"/>
      <c r="G30" s="21"/>
      <c r="H30" s="20"/>
      <c r="I30" s="15" t="e">
        <f>Tabla1[[#This Row],[Física 
(E)]]/Tabla1[[#This Row],[Física
(C)]]</f>
        <v>#DIV/0!</v>
      </c>
      <c r="J30" s="16" t="e">
        <f>Tabla1[[#This Row],[Financiera 
 (F)]]/Tabla1[[#This Row],[Financiera
(D)]]</f>
        <v>#DIV/0!</v>
      </c>
      <c r="L30" s="31"/>
    </row>
    <row r="31" spans="1:12" ht="15.75" x14ac:dyDescent="0.25">
      <c r="A31" s="41" t="s">
        <v>28</v>
      </c>
      <c r="B31" s="42"/>
      <c r="C31" s="42"/>
      <c r="D31" s="42"/>
      <c r="E31" s="42"/>
      <c r="F31" s="42"/>
      <c r="G31" s="42"/>
      <c r="H31" s="42"/>
      <c r="I31" s="42"/>
      <c r="J31" s="43"/>
    </row>
    <row r="32" spans="1:12" ht="15.75" x14ac:dyDescent="0.25">
      <c r="A32" s="44" t="s">
        <v>29</v>
      </c>
      <c r="B32" s="45"/>
      <c r="C32" s="45"/>
      <c r="D32" s="45"/>
      <c r="E32" s="45"/>
      <c r="F32" s="45"/>
      <c r="G32" s="45"/>
      <c r="H32" s="45"/>
      <c r="I32" s="45"/>
      <c r="J32" s="46"/>
      <c r="K32" s="1"/>
    </row>
    <row r="33" spans="1:11" ht="12.75" customHeight="1" x14ac:dyDescent="0.25">
      <c r="A33" s="22" t="s">
        <v>30</v>
      </c>
      <c r="B33" s="65" t="s">
        <v>65</v>
      </c>
      <c r="C33" s="65"/>
      <c r="D33" s="65"/>
      <c r="E33" s="65"/>
      <c r="F33" s="65"/>
      <c r="G33" s="65"/>
      <c r="H33" s="65"/>
      <c r="I33" s="65"/>
      <c r="J33" s="66"/>
    </row>
    <row r="34" spans="1:11" ht="14.25" customHeight="1" x14ac:dyDescent="0.25">
      <c r="A34" s="22" t="s">
        <v>31</v>
      </c>
      <c r="B34" s="65" t="s">
        <v>63</v>
      </c>
      <c r="C34" s="65"/>
      <c r="D34" s="65"/>
      <c r="E34" s="65"/>
      <c r="F34" s="65"/>
      <c r="G34" s="65"/>
      <c r="H34" s="65"/>
      <c r="I34" s="65"/>
      <c r="J34" s="66"/>
    </row>
    <row r="35" spans="1:11" ht="135" customHeight="1" x14ac:dyDescent="0.25">
      <c r="A35" s="22" t="s">
        <v>32</v>
      </c>
      <c r="B35" s="65" t="s">
        <v>74</v>
      </c>
      <c r="C35" s="65"/>
      <c r="D35" s="65"/>
      <c r="E35" s="65"/>
      <c r="F35" s="65"/>
      <c r="G35" s="65"/>
      <c r="H35" s="65"/>
      <c r="I35" s="65"/>
      <c r="J35" s="66"/>
    </row>
    <row r="36" spans="1:11" ht="136.5" customHeight="1" x14ac:dyDescent="0.25">
      <c r="A36" s="32" t="s">
        <v>33</v>
      </c>
      <c r="B36" s="89" t="s">
        <v>75</v>
      </c>
      <c r="C36" s="89"/>
      <c r="D36" s="89"/>
      <c r="E36" s="89"/>
      <c r="F36" s="89"/>
      <c r="G36" s="89"/>
      <c r="H36" s="89"/>
      <c r="I36" s="89"/>
      <c r="J36" s="90"/>
    </row>
    <row r="37" spans="1:11" ht="12" customHeight="1" x14ac:dyDescent="0.25">
      <c r="A37" s="41" t="s">
        <v>34</v>
      </c>
      <c r="B37" s="42"/>
      <c r="C37" s="42"/>
      <c r="D37" s="42"/>
      <c r="E37" s="42"/>
      <c r="F37" s="42"/>
      <c r="G37" s="42"/>
      <c r="H37" s="42"/>
      <c r="I37" s="42"/>
      <c r="J37" s="43"/>
    </row>
    <row r="38" spans="1:11" ht="12" customHeight="1" x14ac:dyDescent="0.25">
      <c r="A38" s="82" t="s">
        <v>35</v>
      </c>
      <c r="B38" s="83"/>
      <c r="C38" s="83"/>
      <c r="D38" s="83"/>
      <c r="E38" s="83"/>
      <c r="F38" s="83"/>
      <c r="G38" s="83"/>
      <c r="H38" s="83"/>
      <c r="I38" s="83"/>
      <c r="J38" s="84"/>
      <c r="K38" s="1"/>
    </row>
    <row r="39" spans="1:11" ht="13.5" customHeight="1" x14ac:dyDescent="0.25">
      <c r="A39" s="85" t="s">
        <v>41</v>
      </c>
      <c r="B39" s="86"/>
      <c r="C39" s="86"/>
      <c r="D39" s="86"/>
      <c r="E39" s="86"/>
      <c r="F39" s="86"/>
      <c r="G39" s="86"/>
      <c r="H39" s="86"/>
      <c r="I39" s="86"/>
      <c r="J39" s="87"/>
    </row>
    <row r="40" spans="1:11" ht="27.75" hidden="1" customHeight="1" x14ac:dyDescent="0.25">
      <c r="A40" s="28"/>
      <c r="B40" s="28"/>
      <c r="C40" s="28"/>
      <c r="D40" s="28"/>
      <c r="E40" s="28"/>
      <c r="F40" s="28"/>
      <c r="G40" s="28"/>
      <c r="H40" s="28"/>
      <c r="I40" s="28"/>
      <c r="J40" s="28"/>
    </row>
    <row r="41" spans="1:11" ht="11.25" customHeight="1" x14ac:dyDescent="0.25">
      <c r="A41" s="88" t="s">
        <v>42</v>
      </c>
      <c r="B41" s="88"/>
      <c r="C41" s="88"/>
      <c r="D41" s="88"/>
      <c r="E41" s="88"/>
      <c r="F41" s="88"/>
      <c r="G41" s="88"/>
      <c r="H41" s="88"/>
      <c r="I41" s="88"/>
      <c r="J41" s="88"/>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3" type="noConversion"/>
  <dataValidations xWindow="585" yWindow="528" count="16">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D28:D30 F28:F30 E30" xr:uid="{00000000-0002-0000-0000-000002000000}"/>
    <dataValidation allowBlank="1" showInputMessage="1" showErrorMessage="1" prompt="Meta anual del indicador" sqref="C28:C30 E28:E29"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9:J40" xr:uid="{00000000-0002-0000-0000-000008000000}"/>
    <dataValidation allowBlank="1" showInputMessage="1" showErrorMessage="1" prompt="De existir desvío, explicar razones." sqref="B36:J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0866141732283472" right="0.70866141732283472" top="0.74803149606299213" bottom="0.74803149606299213" header="0.31496062992125984" footer="0.31496062992125984"/>
  <pageSetup scale="64" fitToHeight="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Katiana Indhira Perez Gomez</cp:lastModifiedBy>
  <cp:lastPrinted>2025-01-15T14:04:23Z</cp:lastPrinted>
  <dcterms:created xsi:type="dcterms:W3CDTF">2021-03-22T15:50:10Z</dcterms:created>
  <dcterms:modified xsi:type="dcterms:W3CDTF">2025-01-15T15:48:17Z</dcterms:modified>
</cp:coreProperties>
</file>