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Diciembre 2024\"/>
    </mc:Choice>
  </mc:AlternateContent>
  <xr:revisionPtr revIDLastSave="0" documentId="13_ncr:1_{7D90692D-9B75-468D-9164-6E0BA22C78FA}" xr6:coauthVersionLast="47" xr6:coauthVersionMax="47" xr10:uidLastSave="{00000000-0000-0000-0000-000000000000}"/>
  <bookViews>
    <workbookView xWindow="-120" yWindow="-120" windowWidth="29040" windowHeight="15720" xr2:uid="{DB6DCAA9-1592-47AF-8D7A-474998CFA8E6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F64" i="1" s="1"/>
  <c r="R64" i="1" s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O54" i="1" s="1"/>
  <c r="N59" i="1"/>
  <c r="M59" i="1"/>
  <c r="L59" i="1"/>
  <c r="K59" i="1"/>
  <c r="J59" i="1"/>
  <c r="J54" i="1" s="1"/>
  <c r="I59" i="1"/>
  <c r="H59" i="1"/>
  <c r="G59" i="1"/>
  <c r="F59" i="1"/>
  <c r="R59" i="1" s="1"/>
  <c r="Q58" i="1"/>
  <c r="P58" i="1"/>
  <c r="O58" i="1"/>
  <c r="N58" i="1"/>
  <c r="M58" i="1"/>
  <c r="L58" i="1"/>
  <c r="K58" i="1"/>
  <c r="K54" i="1" s="1"/>
  <c r="J58" i="1"/>
  <c r="I58" i="1"/>
  <c r="H58" i="1"/>
  <c r="G58" i="1"/>
  <c r="F58" i="1"/>
  <c r="R58" i="1" s="1"/>
  <c r="Q57" i="1"/>
  <c r="P57" i="1"/>
  <c r="P54" i="1" s="1"/>
  <c r="O57" i="1"/>
  <c r="N57" i="1"/>
  <c r="M57" i="1"/>
  <c r="L57" i="1"/>
  <c r="L54" i="1" s="1"/>
  <c r="K57" i="1"/>
  <c r="J57" i="1"/>
  <c r="I57" i="1"/>
  <c r="H57" i="1"/>
  <c r="G57" i="1"/>
  <c r="F57" i="1"/>
  <c r="R57" i="1" s="1"/>
  <c r="R56" i="1"/>
  <c r="Q56" i="1"/>
  <c r="Q54" i="1" s="1"/>
  <c r="Q85" i="1" s="1"/>
  <c r="P56" i="1"/>
  <c r="O56" i="1"/>
  <c r="N56" i="1"/>
  <c r="M56" i="1"/>
  <c r="M54" i="1" s="1"/>
  <c r="L56" i="1"/>
  <c r="K56" i="1"/>
  <c r="J56" i="1"/>
  <c r="I56" i="1"/>
  <c r="H56" i="1"/>
  <c r="G56" i="1"/>
  <c r="F56" i="1"/>
  <c r="Q55" i="1"/>
  <c r="P55" i="1"/>
  <c r="O55" i="1"/>
  <c r="N55" i="1"/>
  <c r="N54" i="1" s="1"/>
  <c r="M55" i="1"/>
  <c r="L55" i="1"/>
  <c r="K55" i="1"/>
  <c r="J55" i="1"/>
  <c r="I55" i="1"/>
  <c r="H55" i="1"/>
  <c r="G55" i="1"/>
  <c r="G54" i="1" s="1"/>
  <c r="F55" i="1"/>
  <c r="R55" i="1" s="1"/>
  <c r="I54" i="1"/>
  <c r="H54" i="1"/>
  <c r="E54" i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R47" i="1" s="1"/>
  <c r="O47" i="1"/>
  <c r="N47" i="1"/>
  <c r="M47" i="1"/>
  <c r="L47" i="1"/>
  <c r="K47" i="1"/>
  <c r="J47" i="1"/>
  <c r="I47" i="1"/>
  <c r="H47" i="1"/>
  <c r="G47" i="1"/>
  <c r="F47" i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F38" i="1"/>
  <c r="R38" i="1" s="1"/>
  <c r="E38" i="1"/>
  <c r="E85" i="1" s="1"/>
  <c r="D38" i="1"/>
  <c r="D85" i="1" s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N34" i="1"/>
  <c r="M34" i="1"/>
  <c r="L34" i="1"/>
  <c r="K34" i="1"/>
  <c r="J34" i="1"/>
  <c r="I34" i="1"/>
  <c r="R34" i="1" s="1"/>
  <c r="H34" i="1"/>
  <c r="G34" i="1"/>
  <c r="F34" i="1"/>
  <c r="Q33" i="1"/>
  <c r="P33" i="1"/>
  <c r="O33" i="1"/>
  <c r="N33" i="1"/>
  <c r="M33" i="1"/>
  <c r="L33" i="1"/>
  <c r="K33" i="1"/>
  <c r="J33" i="1"/>
  <c r="I33" i="1"/>
  <c r="H33" i="1"/>
  <c r="G33" i="1"/>
  <c r="F33" i="1"/>
  <c r="R33" i="1" s="1"/>
  <c r="Q32" i="1"/>
  <c r="P32" i="1"/>
  <c r="O32" i="1"/>
  <c r="N32" i="1"/>
  <c r="M32" i="1"/>
  <c r="L32" i="1"/>
  <c r="K32" i="1"/>
  <c r="K28" i="1" s="1"/>
  <c r="J32" i="1"/>
  <c r="I32" i="1"/>
  <c r="H32" i="1"/>
  <c r="G32" i="1"/>
  <c r="G28" i="1" s="1"/>
  <c r="F32" i="1"/>
  <c r="R32" i="1" s="1"/>
  <c r="Q31" i="1"/>
  <c r="P31" i="1"/>
  <c r="O31" i="1"/>
  <c r="N31" i="1"/>
  <c r="M31" i="1"/>
  <c r="L31" i="1"/>
  <c r="L28" i="1" s="1"/>
  <c r="K31" i="1"/>
  <c r="J31" i="1"/>
  <c r="I31" i="1"/>
  <c r="H31" i="1"/>
  <c r="H28" i="1" s="1"/>
  <c r="G31" i="1"/>
  <c r="F31" i="1"/>
  <c r="R31" i="1" s="1"/>
  <c r="Q30" i="1"/>
  <c r="P30" i="1"/>
  <c r="O30" i="1"/>
  <c r="N30" i="1"/>
  <c r="M30" i="1"/>
  <c r="M28" i="1" s="1"/>
  <c r="L30" i="1"/>
  <c r="K30" i="1"/>
  <c r="J30" i="1"/>
  <c r="I30" i="1"/>
  <c r="I28" i="1" s="1"/>
  <c r="H30" i="1"/>
  <c r="G30" i="1"/>
  <c r="F30" i="1"/>
  <c r="R30" i="1" s="1"/>
  <c r="Q29" i="1"/>
  <c r="P29" i="1"/>
  <c r="O29" i="1"/>
  <c r="O28" i="1" s="1"/>
  <c r="N29" i="1"/>
  <c r="N28" i="1" s="1"/>
  <c r="M29" i="1"/>
  <c r="L29" i="1"/>
  <c r="K29" i="1"/>
  <c r="J29" i="1"/>
  <c r="J28" i="1" s="1"/>
  <c r="I29" i="1"/>
  <c r="H29" i="1"/>
  <c r="G29" i="1"/>
  <c r="F29" i="1"/>
  <c r="R29" i="1" s="1"/>
  <c r="Q28" i="1"/>
  <c r="P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K24" i="1"/>
  <c r="J24" i="1"/>
  <c r="I24" i="1"/>
  <c r="R24" i="1" s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K18" i="1" s="1"/>
  <c r="J22" i="1"/>
  <c r="I22" i="1"/>
  <c r="H22" i="1"/>
  <c r="G22" i="1"/>
  <c r="G18" i="1" s="1"/>
  <c r="F22" i="1"/>
  <c r="R22" i="1" s="1"/>
  <c r="Q21" i="1"/>
  <c r="P21" i="1"/>
  <c r="O21" i="1"/>
  <c r="N21" i="1"/>
  <c r="M21" i="1"/>
  <c r="L21" i="1"/>
  <c r="L18" i="1" s="1"/>
  <c r="K21" i="1"/>
  <c r="J21" i="1"/>
  <c r="I21" i="1"/>
  <c r="H21" i="1"/>
  <c r="H18" i="1" s="1"/>
  <c r="G21" i="1"/>
  <c r="F21" i="1"/>
  <c r="R21" i="1" s="1"/>
  <c r="Q20" i="1"/>
  <c r="P20" i="1"/>
  <c r="O20" i="1"/>
  <c r="N20" i="1"/>
  <c r="M20" i="1"/>
  <c r="M18" i="1" s="1"/>
  <c r="L20" i="1"/>
  <c r="K20" i="1"/>
  <c r="J20" i="1"/>
  <c r="I20" i="1"/>
  <c r="I18" i="1" s="1"/>
  <c r="H20" i="1"/>
  <c r="G20" i="1"/>
  <c r="F20" i="1"/>
  <c r="R20" i="1" s="1"/>
  <c r="Q19" i="1"/>
  <c r="P19" i="1"/>
  <c r="O19" i="1"/>
  <c r="N19" i="1"/>
  <c r="N18" i="1" s="1"/>
  <c r="M19" i="1"/>
  <c r="L19" i="1"/>
  <c r="K19" i="1"/>
  <c r="J19" i="1"/>
  <c r="J18" i="1" s="1"/>
  <c r="I19" i="1"/>
  <c r="H19" i="1"/>
  <c r="G19" i="1"/>
  <c r="F19" i="1"/>
  <c r="R19" i="1" s="1"/>
  <c r="Q18" i="1"/>
  <c r="P18" i="1"/>
  <c r="O18" i="1"/>
  <c r="E18" i="1"/>
  <c r="D18" i="1"/>
  <c r="Q17" i="1"/>
  <c r="P17" i="1"/>
  <c r="O17" i="1"/>
  <c r="N17" i="1"/>
  <c r="N12" i="1" s="1"/>
  <c r="M17" i="1"/>
  <c r="L17" i="1"/>
  <c r="K17" i="1"/>
  <c r="J17" i="1"/>
  <c r="I17" i="1"/>
  <c r="H17" i="1"/>
  <c r="G17" i="1"/>
  <c r="F17" i="1"/>
  <c r="R17" i="1" s="1"/>
  <c r="Q16" i="1"/>
  <c r="P16" i="1"/>
  <c r="O16" i="1"/>
  <c r="O12" i="1" s="1"/>
  <c r="N16" i="1"/>
  <c r="M16" i="1"/>
  <c r="L16" i="1"/>
  <c r="K16" i="1"/>
  <c r="J16" i="1"/>
  <c r="I16" i="1"/>
  <c r="H16" i="1"/>
  <c r="G16" i="1"/>
  <c r="G12" i="1" s="1"/>
  <c r="F16" i="1"/>
  <c r="R16" i="1" s="1"/>
  <c r="Q15" i="1"/>
  <c r="P15" i="1"/>
  <c r="P12" i="1" s="1"/>
  <c r="O15" i="1"/>
  <c r="N15" i="1"/>
  <c r="M15" i="1"/>
  <c r="L15" i="1"/>
  <c r="K15" i="1"/>
  <c r="J15" i="1"/>
  <c r="I15" i="1"/>
  <c r="H15" i="1"/>
  <c r="H12" i="1" s="1"/>
  <c r="G15" i="1"/>
  <c r="F15" i="1"/>
  <c r="R15" i="1" s="1"/>
  <c r="Q14" i="1"/>
  <c r="Q12" i="1" s="1"/>
  <c r="P14" i="1"/>
  <c r="O14" i="1"/>
  <c r="N14" i="1"/>
  <c r="M14" i="1"/>
  <c r="L14" i="1"/>
  <c r="K14" i="1"/>
  <c r="J14" i="1"/>
  <c r="I14" i="1"/>
  <c r="I12" i="1" s="1"/>
  <c r="H14" i="1"/>
  <c r="G14" i="1"/>
  <c r="F14" i="1"/>
  <c r="R14" i="1" s="1"/>
  <c r="Q13" i="1"/>
  <c r="P13" i="1"/>
  <c r="O13" i="1"/>
  <c r="N13" i="1"/>
  <c r="M13" i="1"/>
  <c r="L13" i="1"/>
  <c r="K13" i="1"/>
  <c r="J13" i="1"/>
  <c r="J12" i="1" s="1"/>
  <c r="I13" i="1"/>
  <c r="H13" i="1"/>
  <c r="G13" i="1"/>
  <c r="F13" i="1"/>
  <c r="R13" i="1" s="1"/>
  <c r="M12" i="1"/>
  <c r="L12" i="1"/>
  <c r="K12" i="1"/>
  <c r="E12" i="1"/>
  <c r="D12" i="1"/>
  <c r="G85" i="1" l="1"/>
  <c r="J85" i="1"/>
  <c r="K85" i="1"/>
  <c r="M85" i="1"/>
  <c r="N85" i="1"/>
  <c r="L85" i="1"/>
  <c r="H85" i="1"/>
  <c r="O85" i="1"/>
  <c r="I85" i="1"/>
  <c r="P85" i="1"/>
  <c r="F18" i="1"/>
  <c r="R18" i="1" s="1"/>
  <c r="F28" i="1"/>
  <c r="R28" i="1" s="1"/>
  <c r="F12" i="1"/>
  <c r="R12" i="1" s="1"/>
  <c r="F54" i="1"/>
  <c r="R54" i="1" l="1"/>
  <c r="R85" i="1" s="1"/>
  <c r="F85" i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<sst xmlns="http://schemas.openxmlformats.org/spreadsheetml/2006/main" count="103" uniqueCount="103">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</sst>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43" fontId="0" fillId="0" borderId="0" xfId="0" applyNumberFormat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16</xdr:col>
      <xdr:colOff>889636</xdr:colOff>
      <xdr:row>6</xdr:row>
      <xdr:rowOff>167640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CAD117C1-F76E-4553-A346-59467C9D0D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8769" y="257175"/>
          <a:ext cx="1368267" cy="1320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1698784</xdr:colOff>
      <xdr:row>6</xdr:row>
      <xdr:rowOff>133536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C3F3F3D6-EABE-4F97-AC08-E6C160BFA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1633" cy="144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Diciembre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5054142.4000000004</v>
          </cell>
          <cell r="D10">
            <v>4978706.3499999996</v>
          </cell>
          <cell r="E10">
            <v>5039438.4499999993</v>
          </cell>
          <cell r="F10">
            <v>5069690.0999999996</v>
          </cell>
          <cell r="G10">
            <v>5069690.0999999996</v>
          </cell>
          <cell r="H10">
            <v>5069690.0999999996</v>
          </cell>
          <cell r="I10">
            <v>5047918.3499999996</v>
          </cell>
          <cell r="J10">
            <v>5087080</v>
          </cell>
          <cell r="K10">
            <v>6209629.8300000001</v>
          </cell>
          <cell r="L10">
            <v>6202013.2400000002</v>
          </cell>
          <cell r="M10">
            <v>5061255.91</v>
          </cell>
          <cell r="N10">
            <v>5076199.41</v>
          </cell>
        </row>
        <row r="11">
          <cell r="C11">
            <v>984914.63</v>
          </cell>
          <cell r="D11">
            <v>1054577.73</v>
          </cell>
          <cell r="E11">
            <v>1054577.73</v>
          </cell>
          <cell r="F11">
            <v>1124240.83</v>
          </cell>
          <cell r="G11">
            <v>1109297.33</v>
          </cell>
          <cell r="H11">
            <v>1109297.33</v>
          </cell>
          <cell r="I11">
            <v>1109297.33</v>
          </cell>
          <cell r="J11">
            <v>1094353.83</v>
          </cell>
          <cell r="K11">
            <v>0</v>
          </cell>
          <cell r="M11">
            <v>1079546.22</v>
          </cell>
          <cell r="N11">
            <v>1079546.22</v>
          </cell>
        </row>
        <row r="13">
          <cell r="M13">
            <v>6126538.209999999</v>
          </cell>
          <cell r="N13">
            <v>82665.3</v>
          </cell>
        </row>
        <row r="14">
          <cell r="C14">
            <v>926884.33000000007</v>
          </cell>
          <cell r="D14">
            <v>926308.07</v>
          </cell>
          <cell r="E14">
            <v>934984.6</v>
          </cell>
          <cell r="F14">
            <v>951031.6100000001</v>
          </cell>
          <cell r="G14">
            <v>948731.81</v>
          </cell>
          <cell r="H14">
            <v>948731.81</v>
          </cell>
          <cell r="I14">
            <v>945381.14000000013</v>
          </cell>
          <cell r="J14">
            <v>949108.31</v>
          </cell>
          <cell r="K14">
            <v>953447.66999999993</v>
          </cell>
          <cell r="L14">
            <v>952275.48</v>
          </cell>
          <cell r="M14">
            <v>942855.1</v>
          </cell>
          <cell r="N14">
            <v>945154.9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C10">
            <v>175176.74</v>
          </cell>
          <cell r="D10">
            <v>257190</v>
          </cell>
          <cell r="E10">
            <v>522535.5</v>
          </cell>
          <cell r="F10">
            <v>175175.61</v>
          </cell>
          <cell r="H10">
            <v>452664.66000000003</v>
          </cell>
          <cell r="I10">
            <v>92920</v>
          </cell>
          <cell r="J10">
            <v>80385.679999999993</v>
          </cell>
          <cell r="K10">
            <v>0</v>
          </cell>
          <cell r="L10">
            <v>99357.05</v>
          </cell>
          <cell r="N10">
            <v>166131.16</v>
          </cell>
        </row>
        <row r="11">
          <cell r="C11">
            <v>1040007.33</v>
          </cell>
          <cell r="E11">
            <v>1695956.96</v>
          </cell>
          <cell r="F11">
            <v>4748578.03</v>
          </cell>
          <cell r="G11">
            <v>92920</v>
          </cell>
          <cell r="H11">
            <v>1711008.69</v>
          </cell>
          <cell r="J11">
            <v>1839791.2</v>
          </cell>
          <cell r="K11">
            <v>4195293.3</v>
          </cell>
          <cell r="L11">
            <v>1067846.6400000001</v>
          </cell>
          <cell r="M11">
            <v>890376.94</v>
          </cell>
          <cell r="N11">
            <v>2832929.03</v>
          </cell>
        </row>
        <row r="16">
          <cell r="C16">
            <v>187616.91</v>
          </cell>
          <cell r="D16">
            <v>218361.75</v>
          </cell>
          <cell r="E16">
            <v>224494.6</v>
          </cell>
          <cell r="F16">
            <v>300412.79999999999</v>
          </cell>
          <cell r="G16">
            <v>361203.18</v>
          </cell>
          <cell r="H16">
            <v>50000</v>
          </cell>
          <cell r="I16">
            <v>375054.84</v>
          </cell>
          <cell r="J16">
            <v>205410.75</v>
          </cell>
          <cell r="K16">
            <v>164874.45000000001</v>
          </cell>
          <cell r="L16">
            <v>152894.1</v>
          </cell>
          <cell r="M16">
            <v>355301.08</v>
          </cell>
          <cell r="N16">
            <v>64809</v>
          </cell>
        </row>
        <row r="19">
          <cell r="M19">
            <v>11344</v>
          </cell>
          <cell r="N19">
            <v>10940.46</v>
          </cell>
        </row>
        <row r="20">
          <cell r="H20">
            <v>380123.8</v>
          </cell>
          <cell r="K20">
            <v>205000</v>
          </cell>
          <cell r="N20">
            <v>40828</v>
          </cell>
        </row>
        <row r="21">
          <cell r="D21">
            <v>98055.34</v>
          </cell>
          <cell r="H21">
            <v>899</v>
          </cell>
          <cell r="I21">
            <v>4525</v>
          </cell>
        </row>
        <row r="22">
          <cell r="C22">
            <v>417468.67</v>
          </cell>
          <cell r="D22">
            <v>1945370.8499999999</v>
          </cell>
          <cell r="E22">
            <v>417468.67</v>
          </cell>
          <cell r="F22">
            <v>2237176.17</v>
          </cell>
          <cell r="G22">
            <v>968528.66999999993</v>
          </cell>
          <cell r="H22">
            <v>1947279.67</v>
          </cell>
          <cell r="I22">
            <v>2271161.3499999996</v>
          </cell>
          <cell r="J22">
            <v>1182080.3400000001</v>
          </cell>
          <cell r="K22">
            <v>567936.64</v>
          </cell>
          <cell r="L22">
            <v>2015735.82</v>
          </cell>
          <cell r="M22">
            <v>1972035.27</v>
          </cell>
          <cell r="N22">
            <v>3446082.6799999997</v>
          </cell>
        </row>
        <row r="23">
          <cell r="C23">
            <v>70672.56</v>
          </cell>
          <cell r="F23">
            <v>70672.56</v>
          </cell>
          <cell r="G23">
            <v>353140</v>
          </cell>
          <cell r="J23">
            <v>23557.52</v>
          </cell>
          <cell r="K23">
            <v>303260</v>
          </cell>
          <cell r="M23">
            <v>185276.9</v>
          </cell>
          <cell r="N23">
            <v>12098.49</v>
          </cell>
        </row>
        <row r="24">
          <cell r="C24">
            <v>142319.79999999999</v>
          </cell>
          <cell r="D24">
            <v>169979</v>
          </cell>
          <cell r="E24">
            <v>204194.28</v>
          </cell>
          <cell r="G24">
            <v>363698.42</v>
          </cell>
          <cell r="H24">
            <v>190455.54</v>
          </cell>
          <cell r="I24">
            <v>138473</v>
          </cell>
          <cell r="J24">
            <v>355364.07999999996</v>
          </cell>
          <cell r="K24">
            <v>216112.28</v>
          </cell>
          <cell r="L24">
            <v>385621.64</v>
          </cell>
          <cell r="M24">
            <v>5664</v>
          </cell>
          <cell r="N24">
            <v>397707.2</v>
          </cell>
        </row>
        <row r="26">
          <cell r="E26">
            <v>24915</v>
          </cell>
          <cell r="F26">
            <v>107880</v>
          </cell>
          <cell r="H26">
            <v>26070</v>
          </cell>
          <cell r="J26">
            <v>164425</v>
          </cell>
          <cell r="K26">
            <v>0</v>
          </cell>
          <cell r="L26">
            <v>18792</v>
          </cell>
          <cell r="M26">
            <v>145726.46000000002</v>
          </cell>
          <cell r="N26">
            <v>178332.66</v>
          </cell>
        </row>
        <row r="27">
          <cell r="C27">
            <v>70682</v>
          </cell>
          <cell r="E27">
            <v>127794</v>
          </cell>
          <cell r="I27">
            <v>17818</v>
          </cell>
          <cell r="M27">
            <v>9086</v>
          </cell>
          <cell r="N27">
            <v>84026.74</v>
          </cell>
        </row>
        <row r="28">
          <cell r="C28">
            <v>966184</v>
          </cell>
          <cell r="E28">
            <v>82128</v>
          </cell>
          <cell r="F28">
            <v>224039.32</v>
          </cell>
          <cell r="G28">
            <v>4248</v>
          </cell>
          <cell r="H28">
            <v>702902.4</v>
          </cell>
          <cell r="I28">
            <v>1632001.3599999999</v>
          </cell>
          <cell r="J28">
            <v>100111.2</v>
          </cell>
          <cell r="K28">
            <v>112660.5</v>
          </cell>
          <cell r="M28">
            <v>710413.24</v>
          </cell>
          <cell r="N28">
            <v>725875.99</v>
          </cell>
        </row>
        <row r="29">
          <cell r="C29">
            <v>31000</v>
          </cell>
          <cell r="F29">
            <v>149200</v>
          </cell>
          <cell r="G29">
            <v>27900</v>
          </cell>
          <cell r="H29">
            <v>85266.9</v>
          </cell>
          <cell r="I29">
            <v>179250</v>
          </cell>
          <cell r="J29">
            <v>13650</v>
          </cell>
          <cell r="K29">
            <v>0</v>
          </cell>
          <cell r="L29">
            <v>42166.99</v>
          </cell>
          <cell r="M29">
            <v>2300</v>
          </cell>
          <cell r="N29">
            <v>193529</v>
          </cell>
        </row>
        <row r="30">
          <cell r="L30">
            <v>2832</v>
          </cell>
          <cell r="M30">
            <v>53114.99</v>
          </cell>
          <cell r="N30">
            <v>9000</v>
          </cell>
        </row>
        <row r="31">
          <cell r="G31">
            <v>773047.6</v>
          </cell>
          <cell r="J31">
            <v>51391.520000000004</v>
          </cell>
          <cell r="K31">
            <v>22678.91</v>
          </cell>
          <cell r="L31">
            <v>738042.8</v>
          </cell>
          <cell r="M31">
            <v>11330</v>
          </cell>
          <cell r="N31">
            <v>4900</v>
          </cell>
        </row>
        <row r="32">
          <cell r="C32">
            <v>4779415</v>
          </cell>
          <cell r="D32">
            <v>1912500</v>
          </cell>
          <cell r="E32">
            <v>378271.2</v>
          </cell>
          <cell r="F32">
            <v>15513.2</v>
          </cell>
          <cell r="G32">
            <v>1926897.54</v>
          </cell>
          <cell r="H32">
            <v>914403</v>
          </cell>
          <cell r="I32">
            <v>3246075.7</v>
          </cell>
          <cell r="J32">
            <v>78429</v>
          </cell>
          <cell r="K32">
            <v>429400</v>
          </cell>
          <cell r="L32">
            <v>1436400.82</v>
          </cell>
          <cell r="M32">
            <v>1839155.76</v>
          </cell>
          <cell r="N32">
            <v>3226981.71</v>
          </cell>
        </row>
        <row r="34">
          <cell r="C34">
            <v>73759.149999999994</v>
          </cell>
          <cell r="D34">
            <v>1349153.22</v>
          </cell>
          <cell r="E34">
            <v>2402480</v>
          </cell>
          <cell r="F34">
            <v>669889.9800000001</v>
          </cell>
          <cell r="G34">
            <v>3830933.9000000004</v>
          </cell>
          <cell r="H34">
            <v>812188.1</v>
          </cell>
          <cell r="I34">
            <v>2198877.09</v>
          </cell>
          <cell r="J34">
            <v>3567344.83</v>
          </cell>
          <cell r="K34">
            <v>3306265.28</v>
          </cell>
          <cell r="L34">
            <v>1102413.2200000002</v>
          </cell>
          <cell r="M34">
            <v>3701559.1500000004</v>
          </cell>
          <cell r="N34">
            <v>4585076.6000000006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C52">
            <v>223009.49</v>
          </cell>
          <cell r="D52">
            <v>412432.25</v>
          </cell>
          <cell r="F52">
            <v>17786.14</v>
          </cell>
          <cell r="G52">
            <v>123813.86</v>
          </cell>
          <cell r="H52">
            <v>141674.32999999999</v>
          </cell>
          <cell r="I52">
            <v>153400</v>
          </cell>
          <cell r="J52">
            <v>58564.619999999995</v>
          </cell>
          <cell r="K52">
            <v>12282.9</v>
          </cell>
          <cell r="L52">
            <v>47511.99</v>
          </cell>
          <cell r="N52">
            <v>118620.40000000001</v>
          </cell>
        </row>
        <row r="53">
          <cell r="D53">
            <v>42952</v>
          </cell>
          <cell r="K53">
            <v>274758.62</v>
          </cell>
        </row>
        <row r="54">
          <cell r="C54">
            <v>262083.9</v>
          </cell>
          <cell r="D54">
            <v>988903.11</v>
          </cell>
          <cell r="E54">
            <v>3955612.4</v>
          </cell>
          <cell r="H54">
            <v>238488.38</v>
          </cell>
          <cell r="K54">
            <v>0</v>
          </cell>
          <cell r="N54">
            <v>2678138.23</v>
          </cell>
        </row>
        <row r="56">
          <cell r="G56">
            <v>82010</v>
          </cell>
          <cell r="K56">
            <v>231202.68</v>
          </cell>
          <cell r="L56">
            <v>201497.99</v>
          </cell>
          <cell r="N56">
            <v>188369.89</v>
          </cell>
        </row>
        <row r="57">
          <cell r="D57">
            <v>65924.38</v>
          </cell>
          <cell r="K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36E3-C560-43A6-AC91-96FCFCDF356A}">
  <sheetPr>
    <pageSetUpPr fitToPage="1"/>
  </sheetPr>
  <dimension ref="C3:S97"/>
  <sheetViews>
    <sheetView showGridLines="0" tabSelected="1" topLeftCell="C1" zoomScale="80" zoomScaleNormal="80" workbookViewId="0">
      <selection activeCell="K27" sqref="K27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customWidth="1"/>
    <col min="14" max="14" width="14.7109375" customWidth="1"/>
    <col min="15" max="15" width="17.28515625" customWidth="1"/>
    <col min="16" max="16" width="16.28515625" customWidth="1"/>
    <col min="17" max="17" width="20.7109375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 t="shared" ref="D12:Q12" si="0">SUM(D13:D17)</f>
        <v>126240185</v>
      </c>
      <c r="E12" s="26">
        <f>SUM(E13:E17)</f>
        <v>7079153.5099999998</v>
      </c>
      <c r="F12" s="26">
        <f t="shared" si="0"/>
        <v>8181125.4300000006</v>
      </c>
      <c r="G12" s="26">
        <f t="shared" si="0"/>
        <v>7216782.1500000004</v>
      </c>
      <c r="H12" s="26">
        <f t="shared" si="0"/>
        <v>9247493.2399999984</v>
      </c>
      <c r="I12" s="26">
        <f t="shared" si="0"/>
        <v>12068716.18</v>
      </c>
      <c r="J12" s="26">
        <f t="shared" si="0"/>
        <v>7220639.2400000002</v>
      </c>
      <c r="K12" s="26">
        <f t="shared" si="0"/>
        <v>9291392.5899999999</v>
      </c>
      <c r="L12" s="26">
        <f t="shared" si="0"/>
        <v>7195516.8200000003</v>
      </c>
      <c r="M12" s="26">
        <f t="shared" si="0"/>
        <v>9050719.0199999996</v>
      </c>
      <c r="N12" s="26">
        <f t="shared" si="0"/>
        <v>11358370.799999999</v>
      </c>
      <c r="O12" s="26">
        <f t="shared" si="0"/>
        <v>8321492.4100000001</v>
      </c>
      <c r="P12" s="26">
        <f t="shared" si="0"/>
        <v>14100572.379999999</v>
      </c>
      <c r="Q12" s="26">
        <f>SUM(Q13:Q17)</f>
        <v>10182626.020000001</v>
      </c>
      <c r="R12" s="27">
        <f>F12+G12+H12+I12+J12+K12+L12+M12+N12+O12+P12+Q12</f>
        <v>113435446.27999999</v>
      </c>
    </row>
    <row r="13" spans="3:19" x14ac:dyDescent="0.25">
      <c r="C13" s="29" t="s">
        <v>23</v>
      </c>
      <c r="D13" s="30">
        <v>83364402</v>
      </c>
      <c r="E13" s="31">
        <v>4287858.1500000004</v>
      </c>
      <c r="F13" s="31">
        <f>[1]F100!C10+[1]VS!C10</f>
        <v>5229319.1400000006</v>
      </c>
      <c r="G13" s="31">
        <f>[1]F100!D10+[1]VS!D10</f>
        <v>5235896.3499999996</v>
      </c>
      <c r="H13" s="31">
        <f>[1]F100!E10+[1]VS!E10</f>
        <v>5561973.9499999993</v>
      </c>
      <c r="I13" s="31">
        <f>[1]F100!F10+[1]VS!F10</f>
        <v>5244865.71</v>
      </c>
      <c r="J13" s="31">
        <f>[1]F100!G10+[1]VS!G10</f>
        <v>5069690.0999999996</v>
      </c>
      <c r="K13" s="31">
        <f>[1]F100!H10+[1]VS!H10</f>
        <v>5522354.7599999998</v>
      </c>
      <c r="L13" s="31">
        <f>[1]F100!I10+[1]VS!I10</f>
        <v>5140838.3499999996</v>
      </c>
      <c r="M13" s="31">
        <f>[1]F100!J10+[1]VS!J10</f>
        <v>5167465.68</v>
      </c>
      <c r="N13" s="31">
        <f>[1]F100!K10+[1]VS!K10</f>
        <v>6209629.8300000001</v>
      </c>
      <c r="O13" s="31">
        <f>[1]F100!L10+[1]VS!L10</f>
        <v>6301370.29</v>
      </c>
      <c r="P13" s="31">
        <f>[1]F100!M10+[1]VS!M10</f>
        <v>5061255.91</v>
      </c>
      <c r="Q13" s="31">
        <f>[1]F100!N10+[1]VS!N10</f>
        <v>5242330.57</v>
      </c>
      <c r="R13" s="27">
        <f t="shared" ref="R13:R64" si="1">F13+G13+H13+I13+J13+K13+L13+M13+N13+O13+P13+Q13</f>
        <v>64986990.639999993</v>
      </c>
    </row>
    <row r="14" spans="3:19" x14ac:dyDescent="0.25">
      <c r="C14" s="29" t="s">
        <v>24</v>
      </c>
      <c r="D14" s="30">
        <v>31535547</v>
      </c>
      <c r="E14" s="30">
        <v>2455778.84</v>
      </c>
      <c r="F14" s="31">
        <f>[1]F100!C11+[1]VS!C11</f>
        <v>2024921.96</v>
      </c>
      <c r="G14" s="31">
        <f>[1]F100!D11+[1]VS!D11</f>
        <v>1054577.73</v>
      </c>
      <c r="H14" s="31">
        <f>[1]F100!E11+[1]VS!E11</f>
        <v>2750534.69</v>
      </c>
      <c r="I14" s="31">
        <f>[1]F100!F11+[1]VS!F11</f>
        <v>5872818.8600000003</v>
      </c>
      <c r="J14" s="31">
        <f>[1]F100!G11+[1]VS!G11</f>
        <v>1202217.33</v>
      </c>
      <c r="K14" s="31">
        <f>[1]F100!H11+[1]VS!H11</f>
        <v>2820306.02</v>
      </c>
      <c r="L14" s="31">
        <f>[1]F100!I11+[1]VS!I11</f>
        <v>1109297.33</v>
      </c>
      <c r="M14" s="31">
        <f>[1]F100!J11+[1]VS!J11</f>
        <v>2934145.0300000003</v>
      </c>
      <c r="N14" s="31">
        <f>[1]F100!K11+[1]VS!K11</f>
        <v>4195293.3</v>
      </c>
      <c r="O14" s="31">
        <f>[1]F100!L11+[1]VS!L11</f>
        <v>1067846.6400000001</v>
      </c>
      <c r="P14" s="31">
        <f>[1]F100!M11+[1]VS!M11</f>
        <v>1969923.16</v>
      </c>
      <c r="Q14" s="31">
        <f>[1]F100!N11+[1]VS!N11</f>
        <v>3912475.25</v>
      </c>
      <c r="R14" s="27">
        <f>F14+G14+H14+I14+J14+K14+L14+M14+N14+O14+P14+Q14</f>
        <v>30914357.300000004</v>
      </c>
    </row>
    <row r="15" spans="3:19" x14ac:dyDescent="0.25">
      <c r="C15" s="29" t="s">
        <v>25</v>
      </c>
      <c r="D15" s="30">
        <v>350000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6126538.209999999</v>
      </c>
      <c r="Q16" s="31">
        <f>[1]F100!N13+[1]VS!N13</f>
        <v>82665.3</v>
      </c>
      <c r="R16" s="27">
        <f t="shared" si="1"/>
        <v>6209203.5099999988</v>
      </c>
    </row>
    <row r="17" spans="3:18" x14ac:dyDescent="0.25">
      <c r="C17" s="29" t="s">
        <v>27</v>
      </c>
      <c r="D17" s="30">
        <v>10990236</v>
      </c>
      <c r="E17" s="30">
        <v>335516.52</v>
      </c>
      <c r="F17" s="31">
        <f>[1]F100!C14+[1]VS!C14</f>
        <v>926884.33000000007</v>
      </c>
      <c r="G17" s="31">
        <f>[1]F100!D14+[1]VS!D14</f>
        <v>926308.07</v>
      </c>
      <c r="H17" s="31">
        <f>[1]F100!E14+[1]VS!E14</f>
        <v>934984.6</v>
      </c>
      <c r="I17" s="31">
        <f>[1]F100!F14+[1]VS!F14</f>
        <v>951031.6100000001</v>
      </c>
      <c r="J17" s="31">
        <f>[1]F100!G14+[1]VS!G14</f>
        <v>948731.81</v>
      </c>
      <c r="K17" s="31">
        <f>[1]F100!H14+[1]VS!H14</f>
        <v>948731.81</v>
      </c>
      <c r="L17" s="31">
        <f>[1]F100!I14+[1]VS!I14</f>
        <v>945381.14000000013</v>
      </c>
      <c r="M17" s="31">
        <f>[1]F100!J14+[1]VS!J14</f>
        <v>949108.31</v>
      </c>
      <c r="N17" s="31">
        <f>[1]F100!K14+[1]VS!K14</f>
        <v>953447.66999999993</v>
      </c>
      <c r="O17" s="31">
        <f>[1]F100!L14+[1]VS!L14</f>
        <v>952275.48</v>
      </c>
      <c r="P17" s="31">
        <f>[1]F100!M14+[1]VS!M14</f>
        <v>942855.1</v>
      </c>
      <c r="Q17" s="31">
        <f>[1]F100!N14+[1]VS!N14</f>
        <v>945154.9</v>
      </c>
      <c r="R17" s="27">
        <f t="shared" si="1"/>
        <v>11324894.830000002</v>
      </c>
    </row>
    <row r="18" spans="3:18" s="28" customFormat="1" x14ac:dyDescent="0.25">
      <c r="C18" s="25" t="s">
        <v>28</v>
      </c>
      <c r="D18" s="33">
        <f t="shared" ref="D18:Q18" si="2">SUM(D19:D27)</f>
        <v>26156886</v>
      </c>
      <c r="E18" s="33">
        <f>SUM(E19:E27)</f>
        <v>10573215.84</v>
      </c>
      <c r="F18" s="33">
        <f t="shared" si="2"/>
        <v>818077.94</v>
      </c>
      <c r="G18" s="33">
        <f t="shared" si="2"/>
        <v>2431766.94</v>
      </c>
      <c r="H18" s="33">
        <f t="shared" si="2"/>
        <v>846157.55</v>
      </c>
      <c r="I18" s="33">
        <f t="shared" si="2"/>
        <v>2608261.5299999998</v>
      </c>
      <c r="J18" s="33">
        <f t="shared" si="2"/>
        <v>2046570.2699999998</v>
      </c>
      <c r="K18" s="33">
        <f t="shared" si="2"/>
        <v>2568758.0099999998</v>
      </c>
      <c r="L18" s="33">
        <f t="shared" si="2"/>
        <v>2789214.1899999995</v>
      </c>
      <c r="M18" s="33">
        <f t="shared" si="2"/>
        <v>1766412.69</v>
      </c>
      <c r="N18" s="33">
        <f t="shared" si="2"/>
        <v>1457183.37</v>
      </c>
      <c r="O18" s="33">
        <f t="shared" si="2"/>
        <v>2554251.56</v>
      </c>
      <c r="P18" s="33">
        <f t="shared" si="2"/>
        <v>2529621.25</v>
      </c>
      <c r="Q18" s="33">
        <f>SUM(Q19:Q27)</f>
        <v>3972465.83</v>
      </c>
      <c r="R18" s="27">
        <f t="shared" si="1"/>
        <v>26388741.129999995</v>
      </c>
    </row>
    <row r="19" spans="3:18" x14ac:dyDescent="0.25">
      <c r="C19" s="29" t="s">
        <v>29</v>
      </c>
      <c r="D19" s="30">
        <v>3514886</v>
      </c>
      <c r="E19" s="30">
        <v>110041</v>
      </c>
      <c r="F19" s="31">
        <f>[1]F100!C16+[1]VS!C16</f>
        <v>187616.91</v>
      </c>
      <c r="G19" s="31">
        <f>[1]F100!D16+[1]VS!D16</f>
        <v>218361.75</v>
      </c>
      <c r="H19" s="31">
        <f>[1]F100!E16+[1]VS!E16</f>
        <v>224494.6</v>
      </c>
      <c r="I19" s="31">
        <f>[1]F100!F16+[1]VS!F16</f>
        <v>300412.79999999999</v>
      </c>
      <c r="J19" s="31">
        <f>[1]F100!G16+[1]VS!G16</f>
        <v>361203.18</v>
      </c>
      <c r="K19" s="31">
        <f>[1]F100!H16+[1]VS!H16</f>
        <v>50000</v>
      </c>
      <c r="L19" s="31">
        <f>[1]F100!I16+[1]VS!I16</f>
        <v>375054.84</v>
      </c>
      <c r="M19" s="31">
        <f>[1]F100!J16+[1]VS!J16</f>
        <v>205410.75</v>
      </c>
      <c r="N19" s="31">
        <f>[1]F100!K16+[1]VS!K16</f>
        <v>164874.45000000001</v>
      </c>
      <c r="O19" s="31">
        <f>[1]F100!L16+[1]VS!L16</f>
        <v>152894.1</v>
      </c>
      <c r="P19" s="31">
        <f>[1]F100!M16+[1]VS!M16</f>
        <v>355301.08</v>
      </c>
      <c r="Q19" s="31">
        <f>[1]F100!N16+[1]VS!N16</f>
        <v>64809</v>
      </c>
      <c r="R19" s="27">
        <f t="shared" si="1"/>
        <v>2660433.46</v>
      </c>
    </row>
    <row r="20" spans="3:18" x14ac:dyDescent="0.25">
      <c r="C20" s="29" t="s">
        <v>30</v>
      </c>
      <c r="D20" s="30">
        <v>200000</v>
      </c>
      <c r="E20" s="30">
        <v>-100373</v>
      </c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205000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57000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11344</v>
      </c>
      <c r="Q22" s="31">
        <f>[1]F100!N19+[1]VS!N19</f>
        <v>10940.46</v>
      </c>
      <c r="R22" s="27">
        <f t="shared" si="1"/>
        <v>22284.46</v>
      </c>
    </row>
    <row r="23" spans="3:18" x14ac:dyDescent="0.25">
      <c r="C23" s="29" t="s">
        <v>33</v>
      </c>
      <c r="D23" s="30">
        <v>720000</v>
      </c>
      <c r="E23" s="31">
        <v>40828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380123.8</v>
      </c>
      <c r="L23" s="31">
        <f>[1]F100!I20+[1]VS!I20</f>
        <v>0</v>
      </c>
      <c r="M23" s="31">
        <f>[1]F100!J20+[1]VS!J20</f>
        <v>0</v>
      </c>
      <c r="N23" s="31">
        <f>[1]F100!K20+[1]VS!K20</f>
        <v>205000</v>
      </c>
      <c r="O23" s="31">
        <f>[1]F100!L20+[1]VS!L20</f>
        <v>0</v>
      </c>
      <c r="P23" s="31">
        <f>[1]F100!M20+[1]VS!M20</f>
        <v>0</v>
      </c>
      <c r="Q23" s="31">
        <f>[1]F100!N20+[1]VS!N20</f>
        <v>40828</v>
      </c>
      <c r="R23" s="27">
        <f t="shared" si="1"/>
        <v>625951.80000000005</v>
      </c>
    </row>
    <row r="24" spans="3:18" x14ac:dyDescent="0.25">
      <c r="C24" s="29" t="s">
        <v>34</v>
      </c>
      <c r="D24" s="30">
        <v>305000</v>
      </c>
      <c r="F24" s="31">
        <f>[1]F100!C21+[1]VS!C21</f>
        <v>0</v>
      </c>
      <c r="G24" s="31">
        <f>[1]F100!D21+[1]VS!D21</f>
        <v>98055.34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4525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103479.34</v>
      </c>
    </row>
    <row r="25" spans="3:18" x14ac:dyDescent="0.25">
      <c r="C25" s="29" t="s">
        <v>35</v>
      </c>
      <c r="D25" s="30">
        <v>16190000</v>
      </c>
      <c r="E25" s="31">
        <v>9373228.4700000007</v>
      </c>
      <c r="F25" s="31">
        <f>[1]F100!C22+[1]VS!C22</f>
        <v>417468.67</v>
      </c>
      <c r="G25" s="31">
        <f>[1]F100!D22+[1]VS!D22</f>
        <v>1945370.8499999999</v>
      </c>
      <c r="H25" s="31">
        <f>[1]F100!E22+[1]VS!E22</f>
        <v>417468.67</v>
      </c>
      <c r="I25" s="31">
        <f>[1]F100!F22+[1]VS!F22</f>
        <v>2237176.17</v>
      </c>
      <c r="J25" s="31">
        <f>[1]F100!G22+[1]VS!G22</f>
        <v>968528.66999999993</v>
      </c>
      <c r="K25" s="31">
        <f>[1]F100!H22+[1]VS!H22</f>
        <v>1947279.67</v>
      </c>
      <c r="L25" s="31">
        <f>[1]F100!I22+[1]VS!I22</f>
        <v>2271161.3499999996</v>
      </c>
      <c r="M25" s="31">
        <f>[1]F100!J22+[1]VS!J22</f>
        <v>1182080.3400000001</v>
      </c>
      <c r="N25" s="31">
        <f>[1]F100!K22+[1]VS!K22</f>
        <v>567936.64</v>
      </c>
      <c r="O25" s="31">
        <f>[1]F100!L22+[1]VS!L22</f>
        <v>2015735.82</v>
      </c>
      <c r="P25" s="31">
        <f>[1]F100!M22+[1]VS!M22</f>
        <v>1972035.27</v>
      </c>
      <c r="Q25" s="31">
        <f>[1]F100!N22+[1]VS!N22</f>
        <v>3446082.6799999997</v>
      </c>
      <c r="R25" s="27">
        <f t="shared" si="1"/>
        <v>19388324.799999997</v>
      </c>
    </row>
    <row r="26" spans="3:18" x14ac:dyDescent="0.25">
      <c r="C26" s="29" t="s">
        <v>36</v>
      </c>
      <c r="D26" s="30">
        <v>2765000</v>
      </c>
      <c r="E26" s="31">
        <v>-662200</v>
      </c>
      <c r="F26" s="31">
        <f>[1]F100!C23+[1]VS!C23</f>
        <v>70672.56</v>
      </c>
      <c r="G26" s="31">
        <f>[1]F100!D23+[1]VS!D23</f>
        <v>0</v>
      </c>
      <c r="H26" s="31">
        <f>[1]F100!E23+[1]VS!E23</f>
        <v>0</v>
      </c>
      <c r="I26" s="31">
        <f>[1]F100!F23+[1]VS!F23</f>
        <v>70672.56</v>
      </c>
      <c r="J26" s="31">
        <f>[1]F100!G23+[1]VS!G23</f>
        <v>353140</v>
      </c>
      <c r="K26" s="31">
        <f>[1]F100!H23+[1]VS!H23</f>
        <v>0</v>
      </c>
      <c r="L26" s="31">
        <f>[1]F100!I23+[1]VS!I23</f>
        <v>0</v>
      </c>
      <c r="M26" s="31">
        <f>[1]F100!J23+[1]VS!J23</f>
        <v>23557.52</v>
      </c>
      <c r="N26" s="31">
        <f>[1]F100!K23+[1]VS!K23</f>
        <v>303260</v>
      </c>
      <c r="O26" s="31">
        <f>[1]F100!L23+[1]VS!L23</f>
        <v>0</v>
      </c>
      <c r="P26" s="31">
        <f>[1]F100!M23+[1]VS!M23</f>
        <v>185276.9</v>
      </c>
      <c r="Q26" s="31">
        <f>[1]F100!N23+[1]VS!N23</f>
        <v>12098.49</v>
      </c>
      <c r="R26" s="27">
        <f t="shared" si="1"/>
        <v>1018678.03</v>
      </c>
    </row>
    <row r="27" spans="3:18" x14ac:dyDescent="0.25">
      <c r="C27" s="29" t="s">
        <v>37</v>
      </c>
      <c r="D27" s="30">
        <v>2200000</v>
      </c>
      <c r="E27" s="31">
        <v>1811691.37</v>
      </c>
      <c r="F27" s="31">
        <f>[1]F100!C24+[1]VS!C24</f>
        <v>142319.79999999999</v>
      </c>
      <c r="G27" s="31">
        <f>[1]F100!D24+[1]VS!D24</f>
        <v>169979</v>
      </c>
      <c r="H27" s="31">
        <f>[1]F100!E24+[1]VS!E24</f>
        <v>204194.28</v>
      </c>
      <c r="I27" s="31">
        <f>[1]F100!F24+[1]VS!F24</f>
        <v>0</v>
      </c>
      <c r="J27" s="31">
        <f>[1]F100!G24+[1]VS!G24</f>
        <v>363698.42</v>
      </c>
      <c r="K27" s="31">
        <f>[1]F100!H24+[1]VS!H24</f>
        <v>190455.54</v>
      </c>
      <c r="L27" s="31">
        <f>[1]F100!I24+[1]VS!I24</f>
        <v>138473</v>
      </c>
      <c r="M27" s="31">
        <f>[1]F100!J24+[1]VS!J24</f>
        <v>355364.07999999996</v>
      </c>
      <c r="N27" s="31">
        <f>[1]F100!K24+[1]VS!K24</f>
        <v>216112.28</v>
      </c>
      <c r="O27" s="31">
        <f>[1]F100!L24+[1]VS!L24</f>
        <v>385621.64</v>
      </c>
      <c r="P27" s="31">
        <f>[1]F100!M24+[1]VS!M24</f>
        <v>5664</v>
      </c>
      <c r="Q27" s="31">
        <f>[1]F100!N24+[1]VS!N24</f>
        <v>397707.2</v>
      </c>
      <c r="R27" s="27">
        <f t="shared" si="1"/>
        <v>2569589.2400000002</v>
      </c>
    </row>
    <row r="28" spans="3:18" s="28" customFormat="1" x14ac:dyDescent="0.25">
      <c r="C28" s="25" t="s">
        <v>38</v>
      </c>
      <c r="D28" s="26">
        <f t="shared" ref="D28:Q28" si="3">SUM(D29:D37)</f>
        <v>84371027</v>
      </c>
      <c r="E28" s="26">
        <f>SUM(E29:E37)</f>
        <v>-10573215.84</v>
      </c>
      <c r="F28" s="33">
        <f t="shared" si="3"/>
        <v>5921040.1500000004</v>
      </c>
      <c r="G28" s="33">
        <f t="shared" si="3"/>
        <v>3261653.2199999997</v>
      </c>
      <c r="H28" s="33">
        <f t="shared" si="3"/>
        <v>3015588.2</v>
      </c>
      <c r="I28" s="33">
        <f t="shared" si="3"/>
        <v>1166522.5</v>
      </c>
      <c r="J28" s="33">
        <f t="shared" si="3"/>
        <v>6563027.040000001</v>
      </c>
      <c r="K28" s="33">
        <f t="shared" si="3"/>
        <v>2540830.4</v>
      </c>
      <c r="L28" s="33">
        <f t="shared" si="3"/>
        <v>7274022.1500000004</v>
      </c>
      <c r="M28" s="33">
        <f t="shared" si="3"/>
        <v>3975351.5500000003</v>
      </c>
      <c r="N28" s="33">
        <f t="shared" si="3"/>
        <v>3871004.69</v>
      </c>
      <c r="O28" s="33">
        <f t="shared" si="3"/>
        <v>3340647.8300000005</v>
      </c>
      <c r="P28" s="33">
        <f t="shared" si="3"/>
        <v>6472685.6000000006</v>
      </c>
      <c r="Q28" s="33">
        <f>SUM(Q29:Q37)</f>
        <v>9007722.6999999993</v>
      </c>
      <c r="R28" s="27">
        <f t="shared" si="1"/>
        <v>56410096.029999986</v>
      </c>
    </row>
    <row r="29" spans="3:18" x14ac:dyDescent="0.25">
      <c r="C29" s="29" t="s">
        <v>39</v>
      </c>
      <c r="D29" s="30">
        <v>534626</v>
      </c>
      <c r="E29" s="34">
        <v>188711.9</v>
      </c>
      <c r="F29" s="31">
        <f>[1]F100!C26+[1]VS!C26</f>
        <v>0</v>
      </c>
      <c r="G29" s="31">
        <f>[1]F100!D26+[1]VS!D26</f>
        <v>0</v>
      </c>
      <c r="H29" s="31">
        <f>[1]F100!E26+[1]VS!E26</f>
        <v>24915</v>
      </c>
      <c r="I29" s="31">
        <f>[1]F100!F26+[1]VS!F26</f>
        <v>107880</v>
      </c>
      <c r="J29" s="31">
        <f>[1]F100!G26+[1]VS!G26</f>
        <v>0</v>
      </c>
      <c r="K29" s="31">
        <f>[1]F100!H26+[1]VS!H26</f>
        <v>26070</v>
      </c>
      <c r="L29" s="31">
        <f>[1]F100!I26+[1]VS!I26</f>
        <v>0</v>
      </c>
      <c r="M29" s="31">
        <f>[1]F100!J26+[1]VS!J26</f>
        <v>164425</v>
      </c>
      <c r="N29" s="31">
        <f>[1]F100!K26+[1]VS!K26</f>
        <v>0</v>
      </c>
      <c r="O29" s="31">
        <f>[1]F100!L26+[1]VS!L26</f>
        <v>18792</v>
      </c>
      <c r="P29" s="31">
        <f>[1]F100!M26+[1]VS!M26</f>
        <v>145726.46000000002</v>
      </c>
      <c r="Q29" s="31">
        <f>[1]F100!N26+[1]VS!N26</f>
        <v>178332.66</v>
      </c>
      <c r="R29" s="27">
        <f t="shared" si="1"/>
        <v>666141.12</v>
      </c>
    </row>
    <row r="30" spans="3:18" x14ac:dyDescent="0.25">
      <c r="C30" s="29" t="s">
        <v>40</v>
      </c>
      <c r="D30" s="30">
        <v>1434109</v>
      </c>
      <c r="E30" s="30">
        <v>-929314</v>
      </c>
      <c r="F30" s="31">
        <f>[1]F100!C27+[1]VS!C27</f>
        <v>70682</v>
      </c>
      <c r="G30" s="31">
        <f>[1]F100!D27+[1]VS!D27</f>
        <v>0</v>
      </c>
      <c r="H30" s="31">
        <f>[1]F100!E27+[1]VS!E27</f>
        <v>127794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17818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9086</v>
      </c>
      <c r="Q30" s="31">
        <f>[1]F100!N27+[1]VS!N27</f>
        <v>84026.74</v>
      </c>
      <c r="R30" s="27">
        <f t="shared" si="1"/>
        <v>309406.74</v>
      </c>
    </row>
    <row r="31" spans="3:18" x14ac:dyDescent="0.25">
      <c r="C31" s="29" t="s">
        <v>41</v>
      </c>
      <c r="D31" s="30">
        <v>9480286</v>
      </c>
      <c r="E31" s="30">
        <v>-2731968.21</v>
      </c>
      <c r="F31" s="31">
        <f>[1]F100!C28+[1]VS!C28</f>
        <v>966184</v>
      </c>
      <c r="G31" s="31">
        <f>[1]F100!D28+[1]VS!D28</f>
        <v>0</v>
      </c>
      <c r="H31" s="31">
        <f>[1]F100!E28+[1]VS!E28</f>
        <v>82128</v>
      </c>
      <c r="I31" s="31">
        <f>[1]F100!F28+[1]VS!F28</f>
        <v>224039.32</v>
      </c>
      <c r="J31" s="31">
        <f>[1]F100!G28+[1]VS!G28</f>
        <v>4248</v>
      </c>
      <c r="K31" s="31">
        <f>[1]F100!H28+[1]VS!H28</f>
        <v>702902.4</v>
      </c>
      <c r="L31" s="31">
        <f>[1]F100!I28+[1]VS!I28</f>
        <v>1632001.3599999999</v>
      </c>
      <c r="M31" s="31">
        <f>[1]F100!J28+[1]VS!J28</f>
        <v>100111.2</v>
      </c>
      <c r="N31" s="31">
        <f>[1]F100!K28+[1]VS!K28</f>
        <v>112660.5</v>
      </c>
      <c r="O31" s="31">
        <f>[1]F100!L28+[1]VS!L28</f>
        <v>0</v>
      </c>
      <c r="P31" s="31">
        <f>[1]F100!M28+[1]VS!M28</f>
        <v>710413.24</v>
      </c>
      <c r="Q31" s="31">
        <f>[1]F100!N28+[1]VS!N28</f>
        <v>725875.99</v>
      </c>
      <c r="R31" s="27">
        <f t="shared" si="1"/>
        <v>5260564.0100000007</v>
      </c>
    </row>
    <row r="32" spans="3:18" x14ac:dyDescent="0.25">
      <c r="C32" s="29" t="s">
        <v>42</v>
      </c>
      <c r="D32" s="30">
        <v>2172408</v>
      </c>
      <c r="E32" s="30"/>
      <c r="F32" s="31">
        <f>[1]F100!C29+[1]VS!C29</f>
        <v>31000</v>
      </c>
      <c r="G32" s="31">
        <f>[1]F100!D29+[1]VS!D29</f>
        <v>0</v>
      </c>
      <c r="H32" s="31">
        <f>[1]F100!E29+[1]VS!E29</f>
        <v>0</v>
      </c>
      <c r="I32" s="31">
        <f>[1]F100!F29+[1]VS!F29</f>
        <v>149200</v>
      </c>
      <c r="J32" s="31">
        <f>[1]F100!G29+[1]VS!G29</f>
        <v>27900</v>
      </c>
      <c r="K32" s="31">
        <f>[1]F100!H29+[1]VS!H29</f>
        <v>85266.9</v>
      </c>
      <c r="L32" s="31">
        <f>[1]F100!I29+[1]VS!I29</f>
        <v>179250</v>
      </c>
      <c r="M32" s="31">
        <f>[1]F100!J29+[1]VS!J29</f>
        <v>13650</v>
      </c>
      <c r="N32" s="31">
        <f>[1]F100!K29+[1]VS!K29</f>
        <v>0</v>
      </c>
      <c r="O32" s="31">
        <f>[1]F100!L29+[1]VS!L29</f>
        <v>42166.99</v>
      </c>
      <c r="P32" s="31">
        <f>[1]F100!M29+[1]VS!M29</f>
        <v>2300</v>
      </c>
      <c r="Q32" s="31">
        <f>[1]F100!N29+[1]VS!N29</f>
        <v>193529</v>
      </c>
      <c r="R32" s="27">
        <f t="shared" si="1"/>
        <v>724262.89</v>
      </c>
    </row>
    <row r="33" spans="3:18" x14ac:dyDescent="0.25">
      <c r="C33" s="29" t="s">
        <v>43</v>
      </c>
      <c r="D33" s="30">
        <v>78100</v>
      </c>
      <c r="E33" s="30">
        <v>3174.19</v>
      </c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2832</v>
      </c>
      <c r="P33" s="31">
        <f>[1]F100!M30+[1]VS!M30</f>
        <v>53114.99</v>
      </c>
      <c r="Q33" s="31">
        <f>[1]F100!N30+[1]VS!N30</f>
        <v>9000</v>
      </c>
      <c r="R33" s="27">
        <f t="shared" si="1"/>
        <v>64946.99</v>
      </c>
    </row>
    <row r="34" spans="3:18" x14ac:dyDescent="0.25">
      <c r="C34" s="29" t="s">
        <v>44</v>
      </c>
      <c r="D34" s="30">
        <v>558885</v>
      </c>
      <c r="E34" s="30">
        <v>1561270.75</v>
      </c>
      <c r="F34" s="31">
        <f>[1]F100!C31+[1]VS!C31</f>
        <v>0</v>
      </c>
      <c r="G34" s="31">
        <f>[1]F100!D31+[1]VS!D31</f>
        <v>0</v>
      </c>
      <c r="H34" s="31">
        <f>[1]F100!E31+[1]VS!E31</f>
        <v>0</v>
      </c>
      <c r="I34" s="31">
        <f>[1]F100!F31+[1]VS!F31</f>
        <v>0</v>
      </c>
      <c r="J34" s="31">
        <f>[1]F100!G31+[1]VS!G31</f>
        <v>773047.6</v>
      </c>
      <c r="K34" s="31">
        <f>[1]F100!H31+[1]VS!H31</f>
        <v>0</v>
      </c>
      <c r="L34" s="31">
        <f>[1]F100!I31+[1]VS!I31</f>
        <v>0</v>
      </c>
      <c r="M34" s="31">
        <f>[1]F100!J31+[1]VS!J31</f>
        <v>51391.520000000004</v>
      </c>
      <c r="N34" s="31">
        <f>[1]F100!K31+[1]VS!K31</f>
        <v>22678.91</v>
      </c>
      <c r="O34" s="31">
        <f>[1]F100!L31+[1]VS!L31</f>
        <v>738042.8</v>
      </c>
      <c r="P34" s="31">
        <f>[1]F100!M31+[1]VS!M31</f>
        <v>11330</v>
      </c>
      <c r="Q34" s="31">
        <f>[1]F100!N31+[1]VS!N31</f>
        <v>4900</v>
      </c>
      <c r="R34" s="27">
        <f t="shared" si="1"/>
        <v>1601390.83</v>
      </c>
    </row>
    <row r="35" spans="3:18" x14ac:dyDescent="0.25">
      <c r="C35" s="29" t="s">
        <v>45</v>
      </c>
      <c r="D35" s="30">
        <v>22585574</v>
      </c>
      <c r="E35" s="30">
        <v>1572278.75</v>
      </c>
      <c r="F35" s="31">
        <f>[1]F100!C32+[1]VS!C32</f>
        <v>4779415</v>
      </c>
      <c r="G35" s="31">
        <f>[1]F100!D32+[1]VS!D32</f>
        <v>1912500</v>
      </c>
      <c r="H35" s="31">
        <f>[1]F100!E32+[1]VS!E32</f>
        <v>378271.2</v>
      </c>
      <c r="I35" s="31">
        <f>[1]F100!F32+[1]VS!F32</f>
        <v>15513.2</v>
      </c>
      <c r="J35" s="31">
        <f>[1]F100!G32+[1]VS!G32</f>
        <v>1926897.54</v>
      </c>
      <c r="K35" s="31">
        <f>[1]F100!H32+[1]VS!H32</f>
        <v>914403</v>
      </c>
      <c r="L35" s="31">
        <f>[1]F100!I32+[1]VS!I32</f>
        <v>3246075.7</v>
      </c>
      <c r="M35" s="31">
        <f>[1]F100!J32+[1]VS!J32</f>
        <v>78429</v>
      </c>
      <c r="N35" s="31">
        <f>[1]F100!K32+[1]VS!K32</f>
        <v>429400</v>
      </c>
      <c r="O35" s="31">
        <f>[1]F100!L32+[1]VS!L32</f>
        <v>1436400.82</v>
      </c>
      <c r="P35" s="31">
        <f>[1]F100!M32+[1]VS!M32</f>
        <v>1839155.76</v>
      </c>
      <c r="Q35" s="31">
        <f>[1]F100!N32+[1]VS!N32</f>
        <v>3226981.71</v>
      </c>
      <c r="R35" s="27">
        <f t="shared" si="1"/>
        <v>20183442.930000003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47527039</v>
      </c>
      <c r="E37" s="30">
        <v>-10237369.220000001</v>
      </c>
      <c r="F37" s="31">
        <f>[1]F100!C34+[1]VS!C34</f>
        <v>73759.149999999994</v>
      </c>
      <c r="G37" s="31">
        <f>[1]F100!D34+[1]VS!D34</f>
        <v>1349153.22</v>
      </c>
      <c r="H37" s="31">
        <f>[1]F100!E34+[1]VS!E34</f>
        <v>2402480</v>
      </c>
      <c r="I37" s="31">
        <f>[1]F100!F34+[1]VS!F34</f>
        <v>669889.9800000001</v>
      </c>
      <c r="J37" s="31">
        <f>[1]F100!G34+[1]VS!G34</f>
        <v>3830933.9000000004</v>
      </c>
      <c r="K37" s="31">
        <f>[1]F100!H34+[1]VS!H34</f>
        <v>812188.1</v>
      </c>
      <c r="L37" s="31">
        <f>[1]F100!I34+[1]VS!I34</f>
        <v>2198877.09</v>
      </c>
      <c r="M37" s="31">
        <f>[1]F100!J34+[1]VS!J34</f>
        <v>3567344.83</v>
      </c>
      <c r="N37" s="31">
        <f>[1]F100!K34+[1]VS!K34</f>
        <v>3306265.28</v>
      </c>
      <c r="O37" s="31">
        <f>[1]F100!L34+[1]VS!L34</f>
        <v>1102413.2200000002</v>
      </c>
      <c r="P37" s="31">
        <f>[1]F100!M34+[1]VS!M34</f>
        <v>3701559.1500000004</v>
      </c>
      <c r="Q37" s="31">
        <f>[1]F100!N34+[1]VS!N34</f>
        <v>4585076.6000000006</v>
      </c>
      <c r="R37" s="27">
        <f t="shared" si="1"/>
        <v>27599940.520000003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5">
        <f>[1]F100!D44+[1]VS!D44</f>
        <v>0</v>
      </c>
      <c r="H47" s="35">
        <f>[1]F100!E44+[1]VS!E44</f>
        <v>0</v>
      </c>
      <c r="I47" s="35">
        <f>[1]F100!F44+[1]VS!F44</f>
        <v>0</v>
      </c>
      <c r="J47" s="35">
        <f>[1]F100!G44+[1]VS!G44</f>
        <v>0</v>
      </c>
      <c r="K47" s="35">
        <f>[1]F100!H44+[1]VS!H44</f>
        <v>0</v>
      </c>
      <c r="L47" s="35">
        <f>[1]F100!I44+[1]VS!I44</f>
        <v>0</v>
      </c>
      <c r="M47" s="35">
        <f>[1]F100!J44+[1]VS!J44</f>
        <v>0</v>
      </c>
      <c r="N47" s="35">
        <f>[1]F100!K44+[1]VS!K44</f>
        <v>0</v>
      </c>
      <c r="O47" s="35">
        <f>[1]F100!L44+[1]VS!L44</f>
        <v>0</v>
      </c>
      <c r="P47" s="35">
        <f>[1]F100!M44+[1]VS!M44</f>
        <v>0</v>
      </c>
      <c r="Q47" s="35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16275000</v>
      </c>
      <c r="E54" s="26">
        <f>SUM(E55:E63)</f>
        <v>0</v>
      </c>
      <c r="F54" s="26">
        <f>SUM(F55:F63)</f>
        <v>485093.39</v>
      </c>
      <c r="G54" s="35">
        <f>SUM(G55:G63)</f>
        <v>1510211.7399999998</v>
      </c>
      <c r="H54" s="35">
        <f>H55+H56+H57+H58+H59+H60+H61+H62+H63</f>
        <v>3955612.4</v>
      </c>
      <c r="I54" s="35">
        <f>I55+I56+I57+I58+I59+I60+I61+I62+I63</f>
        <v>17786.14</v>
      </c>
      <c r="J54" s="35">
        <f t="shared" ref="J54:Q54" si="4">J55+J56+J57+J58+J59+J60+J61+J62+J63</f>
        <v>205823.86</v>
      </c>
      <c r="K54" s="35">
        <f t="shared" si="4"/>
        <v>380162.70999999996</v>
      </c>
      <c r="L54" s="35">
        <f t="shared" si="4"/>
        <v>153400</v>
      </c>
      <c r="M54" s="35">
        <f t="shared" si="4"/>
        <v>58564.619999999995</v>
      </c>
      <c r="N54" s="35">
        <f t="shared" si="4"/>
        <v>518244.2</v>
      </c>
      <c r="O54" s="35">
        <f t="shared" si="4"/>
        <v>249009.97999999998</v>
      </c>
      <c r="P54" s="35">
        <f t="shared" si="4"/>
        <v>0</v>
      </c>
      <c r="Q54" s="35">
        <f>SUM(Q55:Q66)</f>
        <v>2985128.52</v>
      </c>
      <c r="R54" s="27">
        <f>F54+G54+H54+I54+J54+K54+L54+M54+N54+O54+P54+Q54</f>
        <v>10519037.559999999</v>
      </c>
    </row>
    <row r="55" spans="3:18" x14ac:dyDescent="0.25">
      <c r="C55" s="29" t="s">
        <v>65</v>
      </c>
      <c r="D55" s="30">
        <v>2540000</v>
      </c>
      <c r="E55" s="34">
        <v>-67504.460000000006</v>
      </c>
      <c r="F55" s="31">
        <f>[1]F100!C52+[1]VS!C52</f>
        <v>223009.49</v>
      </c>
      <c r="G55" s="31">
        <f>[1]F100!D52+[1]VS!D52</f>
        <v>412432.25</v>
      </c>
      <c r="H55" s="31">
        <f>[1]F100!E52+[1]VS!E52</f>
        <v>0</v>
      </c>
      <c r="I55" s="31">
        <f>[1]F100!F52+[1]VS!F52</f>
        <v>17786.14</v>
      </c>
      <c r="J55" s="31">
        <f>[1]F100!G52+[1]VS!G52</f>
        <v>123813.86</v>
      </c>
      <c r="K55" s="31">
        <f>[1]F100!H52+[1]VS!H52</f>
        <v>141674.32999999999</v>
      </c>
      <c r="L55" s="31">
        <f>[1]F100!I52+[1]VS!I52</f>
        <v>153400</v>
      </c>
      <c r="M55" s="31">
        <f>[1]F100!J52+[1]VS!J52</f>
        <v>58564.619999999995</v>
      </c>
      <c r="N55" s="31">
        <f>[1]F100!K52+[1]VS!K52</f>
        <v>12282.9</v>
      </c>
      <c r="O55" s="31">
        <f>[1]F100!L52+[1]VS!L52</f>
        <v>47511.99</v>
      </c>
      <c r="P55" s="31">
        <f>[1]F100!M52+[1]VS!M52</f>
        <v>0</v>
      </c>
      <c r="Q55" s="31">
        <f>[1]F100!N52+[1]VS!N52</f>
        <v>118620.40000000001</v>
      </c>
      <c r="R55" s="27">
        <f t="shared" si="1"/>
        <v>1309095.9799999997</v>
      </c>
    </row>
    <row r="56" spans="3:18" x14ac:dyDescent="0.25">
      <c r="C56" s="29" t="s">
        <v>66</v>
      </c>
      <c r="D56" s="30">
        <v>100000</v>
      </c>
      <c r="E56" s="34">
        <v>218974.86</v>
      </c>
      <c r="F56" s="31">
        <f>[1]F100!C53+[1]VS!C53</f>
        <v>0</v>
      </c>
      <c r="G56" s="31">
        <f>[1]F100!D53+[1]VS!D53</f>
        <v>42952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274758.62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317710.62</v>
      </c>
    </row>
    <row r="57" spans="3:18" x14ac:dyDescent="0.25">
      <c r="C57" s="29" t="s">
        <v>67</v>
      </c>
      <c r="D57" s="30">
        <v>12080000</v>
      </c>
      <c r="E57" s="30"/>
      <c r="F57" s="31">
        <f>[1]F100!C54+[1]VS!C54</f>
        <v>262083.9</v>
      </c>
      <c r="G57" s="31">
        <f>[1]F100!D54+[1]VS!D54</f>
        <v>988903.11</v>
      </c>
      <c r="H57" s="31">
        <f>[1]F100!E54+[1]VS!E54</f>
        <v>3955612.4</v>
      </c>
      <c r="I57" s="31">
        <f>[1]F100!F54+[1]VS!F54</f>
        <v>0</v>
      </c>
      <c r="J57" s="31">
        <f>[1]F100!G54+[1]VS!G54</f>
        <v>0</v>
      </c>
      <c r="K57" s="31">
        <f>[1]F100!H54+[1]VS!H54</f>
        <v>238488.38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2678138.23</v>
      </c>
      <c r="R57" s="27">
        <f t="shared" si="1"/>
        <v>8123226.0199999996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1000000</v>
      </c>
      <c r="E59" s="34">
        <v>-151470.39999999999</v>
      </c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82010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231202.68</v>
      </c>
      <c r="O59" s="31">
        <f>[1]F100!L56+[1]VS!L56</f>
        <v>201497.99</v>
      </c>
      <c r="P59" s="31">
        <f>[1]F100!M56+[1]VS!M56</f>
        <v>0</v>
      </c>
      <c r="Q59" s="31">
        <f>[1]F100!N56+[1]VS!N56</f>
        <v>188369.89</v>
      </c>
      <c r="R59" s="27">
        <f t="shared" si="1"/>
        <v>703080.56</v>
      </c>
    </row>
    <row r="60" spans="3:18" x14ac:dyDescent="0.25">
      <c r="C60" s="29" t="s">
        <v>70</v>
      </c>
      <c r="D60" s="30">
        <v>305000</v>
      </c>
      <c r="E60" s="30"/>
      <c r="F60" s="31">
        <f>[1]F100!C57+[1]VS!C57</f>
        <v>0</v>
      </c>
      <c r="G60" s="31">
        <f>[1]F100!D57+[1]VS!D57</f>
        <v>65924.38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65924.38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250000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5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6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7" t="s">
        <v>95</v>
      </c>
      <c r="D85" s="38">
        <f>D54+D38+D28+D18+D12+D64</f>
        <v>253043098</v>
      </c>
      <c r="E85" s="38">
        <f>E54+E38+E28+E18+E12+E64</f>
        <v>7079153.5099999998</v>
      </c>
      <c r="F85" s="38">
        <f>F54+F38+F28+F18+F12</f>
        <v>15405336.91</v>
      </c>
      <c r="G85" s="39">
        <f>G54+G38+G28+G18+G12</f>
        <v>14420414.049999999</v>
      </c>
      <c r="H85" s="39">
        <f>H54+H38+H28+H18+H12</f>
        <v>17064851.389999997</v>
      </c>
      <c r="I85" s="39">
        <f>I54+I38+I28+I18+I12</f>
        <v>15861286.35</v>
      </c>
      <c r="J85" s="39">
        <f t="shared" ref="J85:N85" si="5">J54+J38+J28+J18+J12</f>
        <v>16036060.410000002</v>
      </c>
      <c r="K85" s="39">
        <f t="shared" si="5"/>
        <v>14781143.709999999</v>
      </c>
      <c r="L85" s="39">
        <f t="shared" si="5"/>
        <v>17412153.16</v>
      </c>
      <c r="M85" s="39">
        <f>M54+M38+M28+M18+M12</f>
        <v>14851047.879999999</v>
      </c>
      <c r="N85" s="39">
        <f t="shared" si="5"/>
        <v>17204803.059999999</v>
      </c>
      <c r="O85" s="39">
        <f>O54+O38+O28+O18+O12+O64</f>
        <v>14465401.780000001</v>
      </c>
      <c r="P85" s="40">
        <f>P54+P38+P28+P18+P12+P64</f>
        <v>23102879.23</v>
      </c>
      <c r="Q85" s="39">
        <f>Q54+Q38+Q28+Q18+Q12+Q64</f>
        <v>26147943.07</v>
      </c>
      <c r="R85" s="39">
        <f>R54+R38+R28+R18+R12</f>
        <v>206753320.99999997</v>
      </c>
    </row>
    <row r="86" spans="3:18" x14ac:dyDescent="0.25">
      <c r="Q86" s="41"/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2" t="s">
        <v>97</v>
      </c>
      <c r="D89" s="43"/>
      <c r="E89" s="43"/>
      <c r="F89" s="44"/>
    </row>
    <row r="90" spans="3:18" ht="30" customHeight="1" x14ac:dyDescent="0.25">
      <c r="C90" s="45" t="s">
        <v>98</v>
      </c>
      <c r="D90" s="46"/>
      <c r="E90" s="46"/>
      <c r="F90" s="47"/>
    </row>
    <row r="91" spans="3:18" ht="49.5" customHeight="1" thickBot="1" x14ac:dyDescent="0.3">
      <c r="C91" s="48" t="s">
        <v>99</v>
      </c>
      <c r="D91" s="49"/>
      <c r="E91" s="49"/>
      <c r="F91" s="50"/>
    </row>
    <row r="92" spans="3:18" x14ac:dyDescent="0.25">
      <c r="C92" s="51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6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5" scale="50" fitToHeight="2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2025-01-15T20:05:14Z</dcterms:created>
  <dcterms:modified xsi:type="dcterms:W3CDTF">2025-01-15T20:06:02Z</dcterms:modified>
</cp:coreProperties>
</file>