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Enero 2025\"/>
    </mc:Choice>
  </mc:AlternateContent>
  <xr:revisionPtr revIDLastSave="0" documentId="13_ncr:1_{F73DD71B-397C-442E-A32D-0470CE39DBAD}" xr6:coauthVersionLast="47" xr6:coauthVersionMax="47" xr10:uidLastSave="{00000000-0000-0000-0000-000000000000}"/>
  <bookViews>
    <workbookView xWindow="-120" yWindow="-120" windowWidth="29040" windowHeight="15720" xr2:uid="{865B10EE-EEC5-4C62-AAFB-D69ADC6C9F7F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F64" i="1" s="1"/>
  <c r="R64" i="1" s="1"/>
  <c r="G66" i="1"/>
  <c r="F66" i="1"/>
  <c r="G65" i="1"/>
  <c r="F65" i="1"/>
  <c r="E64" i="1"/>
  <c r="D64" i="1"/>
  <c r="Q63" i="1"/>
  <c r="P63" i="1"/>
  <c r="O63" i="1"/>
  <c r="N63" i="1"/>
  <c r="N54" i="1" s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L62" i="1"/>
  <c r="K62" i="1"/>
  <c r="J62" i="1"/>
  <c r="I62" i="1"/>
  <c r="H62" i="1"/>
  <c r="G62" i="1"/>
  <c r="F62" i="1"/>
  <c r="R62" i="1" s="1"/>
  <c r="Q61" i="1"/>
  <c r="P61" i="1"/>
  <c r="P54" i="1" s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F54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H54" i="1" s="1"/>
  <c r="H85" i="1" s="1"/>
  <c r="G57" i="1"/>
  <c r="F57" i="1"/>
  <c r="R57" i="1" s="1"/>
  <c r="Q56" i="1"/>
  <c r="P56" i="1"/>
  <c r="O56" i="1"/>
  <c r="N56" i="1"/>
  <c r="M56" i="1"/>
  <c r="L56" i="1"/>
  <c r="K56" i="1"/>
  <c r="K54" i="1" s="1"/>
  <c r="J56" i="1"/>
  <c r="I56" i="1"/>
  <c r="I54" i="1" s="1"/>
  <c r="H56" i="1"/>
  <c r="G56" i="1"/>
  <c r="F56" i="1"/>
  <c r="R56" i="1" s="1"/>
  <c r="Q55" i="1"/>
  <c r="Q54" i="1" s="1"/>
  <c r="P55" i="1"/>
  <c r="O55" i="1"/>
  <c r="O54" i="1" s="1"/>
  <c r="N55" i="1"/>
  <c r="M55" i="1"/>
  <c r="L55" i="1"/>
  <c r="L54" i="1" s="1"/>
  <c r="K55" i="1"/>
  <c r="J55" i="1"/>
  <c r="J54" i="1" s="1"/>
  <c r="I55" i="1"/>
  <c r="H55" i="1"/>
  <c r="G55" i="1"/>
  <c r="F55" i="1"/>
  <c r="R55" i="1" s="1"/>
  <c r="M54" i="1"/>
  <c r="E54" i="1"/>
  <c r="E85" i="1" s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I28" i="1" s="1"/>
  <c r="H37" i="1"/>
  <c r="G37" i="1"/>
  <c r="F37" i="1"/>
  <c r="R37" i="1" s="1"/>
  <c r="Q36" i="1"/>
  <c r="P36" i="1"/>
  <c r="O36" i="1"/>
  <c r="N36" i="1"/>
  <c r="M36" i="1"/>
  <c r="L36" i="1"/>
  <c r="K36" i="1"/>
  <c r="J36" i="1"/>
  <c r="J28" i="1" s="1"/>
  <c r="I36" i="1"/>
  <c r="H36" i="1"/>
  <c r="G36" i="1"/>
  <c r="F36" i="1"/>
  <c r="R36" i="1" s="1"/>
  <c r="Q35" i="1"/>
  <c r="P35" i="1"/>
  <c r="O35" i="1"/>
  <c r="N35" i="1"/>
  <c r="M35" i="1"/>
  <c r="L35" i="1"/>
  <c r="K35" i="1"/>
  <c r="K28" i="1" s="1"/>
  <c r="J35" i="1"/>
  <c r="I35" i="1"/>
  <c r="H35" i="1"/>
  <c r="G35" i="1"/>
  <c r="F35" i="1"/>
  <c r="R35" i="1" s="1"/>
  <c r="Q34" i="1"/>
  <c r="P34" i="1"/>
  <c r="O34" i="1"/>
  <c r="N34" i="1"/>
  <c r="M34" i="1"/>
  <c r="L34" i="1"/>
  <c r="L28" i="1" s="1"/>
  <c r="K34" i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N31" i="1"/>
  <c r="M31" i="1"/>
  <c r="M28" i="1" s="1"/>
  <c r="L31" i="1"/>
  <c r="K31" i="1"/>
  <c r="J31" i="1"/>
  <c r="I31" i="1"/>
  <c r="H31" i="1"/>
  <c r="G31" i="1"/>
  <c r="F31" i="1"/>
  <c r="R31" i="1" s="1"/>
  <c r="Q30" i="1"/>
  <c r="P30" i="1"/>
  <c r="P28" i="1" s="1"/>
  <c r="O30" i="1"/>
  <c r="N30" i="1"/>
  <c r="N28" i="1" s="1"/>
  <c r="M30" i="1"/>
  <c r="L30" i="1"/>
  <c r="K30" i="1"/>
  <c r="J30" i="1"/>
  <c r="I30" i="1"/>
  <c r="H30" i="1"/>
  <c r="G30" i="1"/>
  <c r="F30" i="1"/>
  <c r="R30" i="1" s="1"/>
  <c r="Q29" i="1"/>
  <c r="Q28" i="1" s="1"/>
  <c r="P29" i="1"/>
  <c r="O29" i="1"/>
  <c r="O28" i="1" s="1"/>
  <c r="N29" i="1"/>
  <c r="M29" i="1"/>
  <c r="L29" i="1"/>
  <c r="K29" i="1"/>
  <c r="J29" i="1"/>
  <c r="I29" i="1"/>
  <c r="H29" i="1"/>
  <c r="G29" i="1"/>
  <c r="G28" i="1" s="1"/>
  <c r="F29" i="1"/>
  <c r="R29" i="1" s="1"/>
  <c r="H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I18" i="1" s="1"/>
  <c r="H25" i="1"/>
  <c r="G25" i="1"/>
  <c r="F25" i="1"/>
  <c r="R25" i="1" s="1"/>
  <c r="Q24" i="1"/>
  <c r="P24" i="1"/>
  <c r="O24" i="1"/>
  <c r="N24" i="1"/>
  <c r="M24" i="1"/>
  <c r="L24" i="1"/>
  <c r="K24" i="1"/>
  <c r="J24" i="1"/>
  <c r="J18" i="1" s="1"/>
  <c r="I24" i="1"/>
  <c r="H24" i="1"/>
  <c r="G24" i="1"/>
  <c r="F24" i="1"/>
  <c r="R24" i="1" s="1"/>
  <c r="Q23" i="1"/>
  <c r="P23" i="1"/>
  <c r="O23" i="1"/>
  <c r="N23" i="1"/>
  <c r="M23" i="1"/>
  <c r="L23" i="1"/>
  <c r="K23" i="1"/>
  <c r="K18" i="1" s="1"/>
  <c r="J23" i="1"/>
  <c r="I23" i="1"/>
  <c r="H23" i="1"/>
  <c r="G23" i="1"/>
  <c r="F23" i="1"/>
  <c r="R23" i="1" s="1"/>
  <c r="Q22" i="1"/>
  <c r="P22" i="1"/>
  <c r="O22" i="1"/>
  <c r="N22" i="1"/>
  <c r="M22" i="1"/>
  <c r="L22" i="1"/>
  <c r="L18" i="1" s="1"/>
  <c r="K22" i="1"/>
  <c r="J22" i="1"/>
  <c r="I22" i="1"/>
  <c r="H22" i="1"/>
  <c r="G22" i="1"/>
  <c r="F22" i="1"/>
  <c r="R22" i="1" s="1"/>
  <c r="Q21" i="1"/>
  <c r="P21" i="1"/>
  <c r="O21" i="1"/>
  <c r="N21" i="1"/>
  <c r="M21" i="1"/>
  <c r="M18" i="1" s="1"/>
  <c r="L21" i="1"/>
  <c r="K21" i="1"/>
  <c r="J21" i="1"/>
  <c r="I21" i="1"/>
  <c r="H21" i="1"/>
  <c r="G21" i="1"/>
  <c r="F21" i="1"/>
  <c r="R21" i="1" s="1"/>
  <c r="Q20" i="1"/>
  <c r="P20" i="1"/>
  <c r="P18" i="1" s="1"/>
  <c r="O20" i="1"/>
  <c r="N20" i="1"/>
  <c r="N18" i="1" s="1"/>
  <c r="M20" i="1"/>
  <c r="L20" i="1"/>
  <c r="K20" i="1"/>
  <c r="J20" i="1"/>
  <c r="I20" i="1"/>
  <c r="H20" i="1"/>
  <c r="G20" i="1"/>
  <c r="F20" i="1"/>
  <c r="R20" i="1" s="1"/>
  <c r="Q19" i="1"/>
  <c r="Q18" i="1" s="1"/>
  <c r="P19" i="1"/>
  <c r="O19" i="1"/>
  <c r="O18" i="1" s="1"/>
  <c r="N19" i="1"/>
  <c r="M19" i="1"/>
  <c r="L19" i="1"/>
  <c r="K19" i="1"/>
  <c r="J19" i="1"/>
  <c r="I19" i="1"/>
  <c r="H19" i="1"/>
  <c r="G19" i="1"/>
  <c r="G18" i="1" s="1"/>
  <c r="F19" i="1"/>
  <c r="R19" i="1" s="1"/>
  <c r="H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G12" i="1" s="1"/>
  <c r="F17" i="1"/>
  <c r="R17" i="1" s="1"/>
  <c r="Q16" i="1"/>
  <c r="P16" i="1"/>
  <c r="O16" i="1"/>
  <c r="N16" i="1"/>
  <c r="M16" i="1"/>
  <c r="L16" i="1"/>
  <c r="K16" i="1"/>
  <c r="J16" i="1"/>
  <c r="I16" i="1"/>
  <c r="H16" i="1"/>
  <c r="H12" i="1" s="1"/>
  <c r="G16" i="1"/>
  <c r="F16" i="1"/>
  <c r="R16" i="1" s="1"/>
  <c r="Q15" i="1"/>
  <c r="P15" i="1"/>
  <c r="O15" i="1"/>
  <c r="N15" i="1"/>
  <c r="M15" i="1"/>
  <c r="L15" i="1"/>
  <c r="K15" i="1"/>
  <c r="J15" i="1"/>
  <c r="I15" i="1"/>
  <c r="I12" i="1" s="1"/>
  <c r="H15" i="1"/>
  <c r="G15" i="1"/>
  <c r="F15" i="1"/>
  <c r="R15" i="1" s="1"/>
  <c r="Q14" i="1"/>
  <c r="P14" i="1"/>
  <c r="O14" i="1"/>
  <c r="N14" i="1"/>
  <c r="N12" i="1" s="1"/>
  <c r="M14" i="1"/>
  <c r="L14" i="1"/>
  <c r="K14" i="1"/>
  <c r="J14" i="1"/>
  <c r="J12" i="1" s="1"/>
  <c r="I14" i="1"/>
  <c r="H14" i="1"/>
  <c r="G14" i="1"/>
  <c r="F14" i="1"/>
  <c r="R14" i="1" s="1"/>
  <c r="Q13" i="1"/>
  <c r="P13" i="1"/>
  <c r="O13" i="1"/>
  <c r="O12" i="1" s="1"/>
  <c r="N13" i="1"/>
  <c r="M13" i="1"/>
  <c r="L13" i="1"/>
  <c r="L12" i="1" s="1"/>
  <c r="K13" i="1"/>
  <c r="K12" i="1" s="1"/>
  <c r="J13" i="1"/>
  <c r="I13" i="1"/>
  <c r="H13" i="1"/>
  <c r="G13" i="1"/>
  <c r="F13" i="1"/>
  <c r="R13" i="1" s="1"/>
  <c r="Q12" i="1"/>
  <c r="P12" i="1"/>
  <c r="M12" i="1"/>
  <c r="E12" i="1"/>
  <c r="D12" i="1"/>
  <c r="K85" i="1" l="1"/>
  <c r="L85" i="1"/>
  <c r="G85" i="1"/>
  <c r="I85" i="1"/>
  <c r="N85" i="1"/>
  <c r="O85" i="1"/>
  <c r="P85" i="1"/>
  <c r="M85" i="1"/>
  <c r="Q85" i="1"/>
  <c r="F85" i="1"/>
  <c r="R54" i="1"/>
  <c r="R85" i="1" s="1"/>
  <c r="J85" i="1"/>
  <c r="R59" i="1"/>
  <c r="F18" i="1"/>
  <c r="R18" i="1" s="1"/>
  <c r="F28" i="1"/>
  <c r="R28" i="1" s="1"/>
  <c r="F12" i="1"/>
  <c r="R12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<sst xmlns="http://schemas.openxmlformats.org/spreadsheetml/2006/main" count="103" uniqueCount="103">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</sst>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165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207171</xdr:colOff>
      <xdr:row>6</xdr:row>
      <xdr:rowOff>171450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C5A93D16-D2CE-4796-A8E6-A3826DC5BD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257175"/>
          <a:ext cx="1359696" cy="1323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1702594</xdr:colOff>
      <xdr:row>6</xdr:row>
      <xdr:rowOff>137346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3CCEC8A-3769-41F6-95C9-0987B8832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5443" cy="1449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Enero%202025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6300778.71</v>
          </cell>
        </row>
        <row r="11">
          <cell r="C11">
            <v>77190</v>
          </cell>
        </row>
        <row r="14">
          <cell r="C14">
            <v>966900.66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6">
          <cell r="C16">
            <v>365019.91000000003</v>
          </cell>
        </row>
        <row r="21">
          <cell r="C21">
            <v>16472</v>
          </cell>
        </row>
        <row r="22">
          <cell r="C22">
            <v>6844</v>
          </cell>
        </row>
        <row r="26">
          <cell r="C26">
            <v>7772</v>
          </cell>
        </row>
        <row r="32">
          <cell r="C32">
            <v>75000</v>
          </cell>
        </row>
        <row r="33">
          <cell r="C33">
            <v>0</v>
          </cell>
        </row>
        <row r="34">
          <cell r="C34">
            <v>1548750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4">
          <cell r="C54">
            <v>2670000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1A13-032D-4376-966F-4E01A9B22375}">
  <sheetPr>
    <pageSetUpPr fitToPage="1"/>
  </sheetPr>
  <dimension ref="C3:S97"/>
  <sheetViews>
    <sheetView showGridLines="0" tabSelected="1" topLeftCell="A22" zoomScale="80" zoomScaleNormal="80" workbookViewId="0">
      <selection activeCell="D23" sqref="D23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hidden="1" customWidth="1"/>
    <col min="8" max="8" width="15.5703125" hidden="1" customWidth="1"/>
    <col min="9" max="9" width="18" hidden="1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>SUM(D13:D17)</f>
        <v>122717318</v>
      </c>
      <c r="E12" s="26">
        <f>SUM(E13:E17)</f>
        <v>0</v>
      </c>
      <c r="F12" s="26">
        <f t="shared" ref="F12:Q12" si="0">SUM(F13:F17)</f>
        <v>7344869.3700000001</v>
      </c>
      <c r="G12" s="26">
        <f t="shared" si="0"/>
        <v>0</v>
      </c>
      <c r="H12" s="26">
        <f t="shared" si="0"/>
        <v>0</v>
      </c>
      <c r="I12" s="26">
        <f t="shared" si="0"/>
        <v>0</v>
      </c>
      <c r="J12" s="26">
        <f t="shared" si="0"/>
        <v>0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7344869.3700000001</v>
      </c>
    </row>
    <row r="13" spans="3:19" x14ac:dyDescent="0.25">
      <c r="C13" s="29" t="s">
        <v>23</v>
      </c>
      <c r="D13" s="30">
        <v>86310894</v>
      </c>
      <c r="F13" s="31">
        <f>[1]F100!C10+[1]VS!C10</f>
        <v>6300778.71</v>
      </c>
      <c r="G13" s="31">
        <f>[1]F100!D10+[1]VS!D10</f>
        <v>0</v>
      </c>
      <c r="H13" s="31">
        <f>[1]F100!E10+[1]VS!E10</f>
        <v>0</v>
      </c>
      <c r="I13" s="31">
        <f>[1]F100!F10+[1]VS!F10</f>
        <v>0</v>
      </c>
      <c r="J13" s="31">
        <f>[1]F100!G10+[1]VS!G10</f>
        <v>0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6300778.71</v>
      </c>
    </row>
    <row r="14" spans="3:19" x14ac:dyDescent="0.25">
      <c r="C14" s="29" t="s">
        <v>24</v>
      </c>
      <c r="D14" s="30">
        <v>23515040</v>
      </c>
      <c r="E14" s="30"/>
      <c r="F14" s="31">
        <f>[1]F100!C11+[1]VS!C11</f>
        <v>77190</v>
      </c>
      <c r="G14" s="31">
        <f>[1]F100!D11+[1]VS!D11</f>
        <v>0</v>
      </c>
      <c r="H14" s="31">
        <f>[1]F100!E11+[1]VS!E11</f>
        <v>0</v>
      </c>
      <c r="I14" s="31">
        <f>[1]F100!F11+[1]VS!F11</f>
        <v>0</v>
      </c>
      <c r="J14" s="31">
        <f>[1]F100!G11+[1]VS!G11</f>
        <v>0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77190</v>
      </c>
    </row>
    <row r="15" spans="3:19" x14ac:dyDescent="0.25">
      <c r="C15" s="29" t="s">
        <v>25</v>
      </c>
      <c r="D15" s="30">
        <v>12891384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/>
      <c r="E17" s="30"/>
      <c r="F17" s="31">
        <f>[1]F100!C14+[1]VS!C14</f>
        <v>966900.66</v>
      </c>
      <c r="G17" s="31">
        <f>[1]F100!D14+[1]VS!D14</f>
        <v>0</v>
      </c>
      <c r="H17" s="31">
        <f>[1]F100!E14+[1]VS!E14</f>
        <v>0</v>
      </c>
      <c r="I17" s="31">
        <f>[1]F100!F14+[1]VS!F14</f>
        <v>0</v>
      </c>
      <c r="J17" s="31">
        <f>[1]F100!G14+[1]VS!G14</f>
        <v>0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966900.66</v>
      </c>
    </row>
    <row r="18" spans="3:18" s="28" customFormat="1" x14ac:dyDescent="0.25">
      <c r="C18" s="25" t="s">
        <v>28</v>
      </c>
      <c r="D18" s="33">
        <f>SUM(D19:D27)</f>
        <v>30349551</v>
      </c>
      <c r="E18" s="33">
        <f>SUM(E19:E27)</f>
        <v>0</v>
      </c>
      <c r="F18" s="33">
        <f t="shared" ref="F18:Q18" si="2">SUM(F19:F27)</f>
        <v>388335.91000000003</v>
      </c>
      <c r="G18" s="33">
        <f t="shared" si="2"/>
        <v>0</v>
      </c>
      <c r="H18" s="33">
        <f t="shared" si="2"/>
        <v>0</v>
      </c>
      <c r="I18" s="33">
        <f t="shared" si="2"/>
        <v>0</v>
      </c>
      <c r="J18" s="33">
        <f t="shared" si="2"/>
        <v>0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388335.91000000003</v>
      </c>
    </row>
    <row r="19" spans="3:18" x14ac:dyDescent="0.25">
      <c r="C19" s="29" t="s">
        <v>29</v>
      </c>
      <c r="D19" s="30">
        <v>3498000</v>
      </c>
      <c r="E19" s="30"/>
      <c r="F19" s="31">
        <f>[1]F100!C16+[1]VS!C16</f>
        <v>365019.91000000003</v>
      </c>
      <c r="G19" s="31">
        <f>[1]F100!D16+[1]VS!D16</f>
        <v>0</v>
      </c>
      <c r="H19" s="31">
        <f>[1]F100!E16+[1]VS!E16</f>
        <v>0</v>
      </c>
      <c r="I19" s="31">
        <f>[1]F100!F16+[1]VS!F16</f>
        <v>0</v>
      </c>
      <c r="J19" s="31">
        <f>[1]F100!G16+[1]VS!G16</f>
        <v>0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365019.91000000003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150000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77000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800000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200000</v>
      </c>
      <c r="F24" s="31">
        <f>[1]F100!C21+[1]VS!C21</f>
        <v>16472</v>
      </c>
      <c r="G24" s="31">
        <f>[1]F100!D21+[1]VS!D21</f>
        <v>0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16472</v>
      </c>
    </row>
    <row r="25" spans="3:18" x14ac:dyDescent="0.25">
      <c r="C25" s="29" t="s">
        <v>35</v>
      </c>
      <c r="D25" s="30">
        <v>20229551</v>
      </c>
      <c r="F25" s="31">
        <f>[1]F100!C22+[1]VS!C22</f>
        <v>6844</v>
      </c>
      <c r="G25" s="31">
        <f>[1]F100!D22+[1]VS!D22</f>
        <v>0</v>
      </c>
      <c r="H25" s="31">
        <f>[1]F100!E22+[1]VS!E22</f>
        <v>0</v>
      </c>
      <c r="I25" s="31">
        <f>[1]F100!F22+[1]VS!F22</f>
        <v>0</v>
      </c>
      <c r="J25" s="31">
        <f>[1]F100!G22+[1]VS!G22</f>
        <v>0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6844</v>
      </c>
    </row>
    <row r="26" spans="3:18" x14ac:dyDescent="0.25">
      <c r="C26" s="29" t="s">
        <v>36</v>
      </c>
      <c r="D26" s="30">
        <v>3095000</v>
      </c>
      <c r="F26" s="31">
        <f>[1]F100!C23+[1]VS!C23</f>
        <v>0</v>
      </c>
      <c r="G26" s="31">
        <f>[1]F100!D23+[1]VS!D23</f>
        <v>0</v>
      </c>
      <c r="H26" s="31">
        <f>[1]F100!E23+[1]VS!E23</f>
        <v>0</v>
      </c>
      <c r="I26" s="31">
        <f>[1]F100!F23+[1]VS!F23</f>
        <v>0</v>
      </c>
      <c r="J26" s="31">
        <f>[1]F100!G23+[1]VS!G23</f>
        <v>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0</v>
      </c>
    </row>
    <row r="27" spans="3:18" x14ac:dyDescent="0.25">
      <c r="C27" s="29" t="s">
        <v>37</v>
      </c>
      <c r="D27" s="30">
        <v>2100000</v>
      </c>
      <c r="F27" s="31">
        <f>[1]F100!C24+[1]VS!C24</f>
        <v>0</v>
      </c>
      <c r="G27" s="31">
        <f>[1]F100!D24+[1]VS!D24</f>
        <v>0</v>
      </c>
      <c r="H27" s="31">
        <f>[1]F100!E24+[1]VS!E24</f>
        <v>0</v>
      </c>
      <c r="I27" s="31">
        <f>[1]F100!F24+[1]VS!F24</f>
        <v>0</v>
      </c>
      <c r="J27" s="31">
        <f>[1]F100!G24+[1]VS!G24</f>
        <v>0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0</v>
      </c>
    </row>
    <row r="28" spans="3:18" s="28" customFormat="1" x14ac:dyDescent="0.25">
      <c r="C28" s="25" t="s">
        <v>38</v>
      </c>
      <c r="D28" s="26">
        <f>SUM(D29:D37)</f>
        <v>62081882</v>
      </c>
      <c r="E28" s="26">
        <f>SUM(E29:E37)</f>
        <v>0</v>
      </c>
      <c r="F28" s="33">
        <f t="shared" ref="F28:Q28" si="3">SUM(F29:F37)</f>
        <v>1631522</v>
      </c>
      <c r="G28" s="33">
        <f t="shared" si="3"/>
        <v>0</v>
      </c>
      <c r="H28" s="33">
        <f t="shared" si="3"/>
        <v>0</v>
      </c>
      <c r="I28" s="33">
        <f t="shared" si="3"/>
        <v>0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1631522</v>
      </c>
    </row>
    <row r="29" spans="3:18" x14ac:dyDescent="0.25">
      <c r="C29" s="29" t="s">
        <v>39</v>
      </c>
      <c r="D29" s="30">
        <v>430000</v>
      </c>
      <c r="E29" s="30"/>
      <c r="F29" s="31">
        <f>[1]F100!C26+[1]VS!C26</f>
        <v>7772</v>
      </c>
      <c r="G29" s="31">
        <f>[1]F100!D26+[1]VS!D26</f>
        <v>0</v>
      </c>
      <c r="H29" s="31">
        <f>[1]F100!E26+[1]VS!E26</f>
        <v>0</v>
      </c>
      <c r="I29" s="31">
        <f>[1]F100!F26+[1]VS!F26</f>
        <v>0</v>
      </c>
      <c r="J29" s="31">
        <f>[1]F100!G26+[1]VS!G26</f>
        <v>0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7772</v>
      </c>
    </row>
    <row r="30" spans="3:18" x14ac:dyDescent="0.25">
      <c r="C30" s="29" t="s">
        <v>40</v>
      </c>
      <c r="D30" s="30">
        <v>1000000</v>
      </c>
      <c r="E30" s="30"/>
      <c r="F30" s="31">
        <f>[1]F100!C27+[1]VS!C27</f>
        <v>0</v>
      </c>
      <c r="G30" s="31">
        <f>[1]F100!D27+[1]VS!D27</f>
        <v>0</v>
      </c>
      <c r="H30" s="31">
        <f>[1]F100!E27+[1]VS!E27</f>
        <v>0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0</v>
      </c>
    </row>
    <row r="31" spans="3:18" x14ac:dyDescent="0.25">
      <c r="C31" s="29" t="s">
        <v>41</v>
      </c>
      <c r="D31" s="30">
        <v>5000000</v>
      </c>
      <c r="E31" s="30"/>
      <c r="F31" s="31">
        <f>[1]F100!C28+[1]VS!C28</f>
        <v>0</v>
      </c>
      <c r="G31" s="31">
        <f>[1]F100!D28+[1]VS!D28</f>
        <v>0</v>
      </c>
      <c r="H31" s="31">
        <f>[1]F100!E28+[1]VS!E28</f>
        <v>0</v>
      </c>
      <c r="I31" s="31">
        <f>[1]F100!F28+[1]VS!F28</f>
        <v>0</v>
      </c>
      <c r="J31" s="31">
        <f>[1]F100!G28+[1]VS!G28</f>
        <v>0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0</v>
      </c>
    </row>
    <row r="32" spans="3:18" x14ac:dyDescent="0.25">
      <c r="C32" s="29" t="s">
        <v>42</v>
      </c>
      <c r="D32" s="30">
        <v>1000000</v>
      </c>
      <c r="E32" s="30"/>
      <c r="F32" s="31">
        <f>[1]F100!C29+[1]VS!C29</f>
        <v>0</v>
      </c>
      <c r="G32" s="31">
        <f>[1]F100!D29+[1]VS!D29</f>
        <v>0</v>
      </c>
      <c r="H32" s="31">
        <f>[1]F100!E29+[1]VS!E29</f>
        <v>0</v>
      </c>
      <c r="I32" s="31">
        <f>[1]F100!F29+[1]VS!F29</f>
        <v>0</v>
      </c>
      <c r="J32" s="31">
        <f>[1]F100!G29+[1]VS!G29</f>
        <v>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0</v>
      </c>
    </row>
    <row r="33" spans="3:18" x14ac:dyDescent="0.25">
      <c r="C33" s="29" t="s">
        <v>43</v>
      </c>
      <c r="D33" s="30">
        <v>88040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1797691</v>
      </c>
      <c r="E34" s="30"/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0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0</v>
      </c>
    </row>
    <row r="35" spans="3:18" x14ac:dyDescent="0.25">
      <c r="C35" s="29" t="s">
        <v>45</v>
      </c>
      <c r="D35" s="30">
        <v>23596085</v>
      </c>
      <c r="E35" s="30"/>
      <c r="F35" s="31">
        <f>[1]F100!C32+[1]VS!C32</f>
        <v>75000</v>
      </c>
      <c r="G35" s="31">
        <f>[1]F100!D32+[1]VS!D32</f>
        <v>0</v>
      </c>
      <c r="H35" s="31">
        <f>[1]F100!E32+[1]VS!E32</f>
        <v>0</v>
      </c>
      <c r="I35" s="31">
        <f>[1]F100!F32+[1]VS!F32</f>
        <v>0</v>
      </c>
      <c r="J35" s="31">
        <f>[1]F100!G32+[1]VS!G32</f>
        <v>0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75000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29170066</v>
      </c>
      <c r="E37" s="30"/>
      <c r="F37" s="31">
        <f>[1]F100!C34+[1]VS!C34</f>
        <v>1548750</v>
      </c>
      <c r="G37" s="31">
        <f>[1]F100!D34+[1]VS!D34</f>
        <v>0</v>
      </c>
      <c r="H37" s="31">
        <f>[1]F100!E34+[1]VS!E34</f>
        <v>0</v>
      </c>
      <c r="I37" s="31">
        <f>[1]F100!F34+[1]VS!F34</f>
        <v>0</v>
      </c>
      <c r="J37" s="31">
        <f>[1]F100!G34+[1]VS!G34</f>
        <v>0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1548750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4">
        <f>[1]F100!D44+[1]VS!D44</f>
        <v>0</v>
      </c>
      <c r="H47" s="34">
        <f>[1]F100!E44+[1]VS!E44</f>
        <v>0</v>
      </c>
      <c r="I47" s="34">
        <f>[1]F100!F44+[1]VS!F44</f>
        <v>0</v>
      </c>
      <c r="J47" s="34">
        <f>[1]F100!G44+[1]VS!G44</f>
        <v>0</v>
      </c>
      <c r="K47" s="34">
        <f>[1]F100!H44+[1]VS!H44</f>
        <v>0</v>
      </c>
      <c r="L47" s="34">
        <f>[1]F100!I44+[1]VS!I44</f>
        <v>0</v>
      </c>
      <c r="M47" s="34">
        <f>[1]F100!J44+[1]VS!J44</f>
        <v>0</v>
      </c>
      <c r="N47" s="34">
        <f>[1]F100!K44+[1]VS!K44</f>
        <v>0</v>
      </c>
      <c r="O47" s="34">
        <f>[1]F100!L44+[1]VS!L44</f>
        <v>0</v>
      </c>
      <c r="P47" s="34">
        <f>[1]F100!M44+[1]VS!M44</f>
        <v>0</v>
      </c>
      <c r="Q47" s="34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8220000</v>
      </c>
      <c r="E54" s="26">
        <f>SUM(E55:E63)</f>
        <v>0</v>
      </c>
      <c r="F54" s="26">
        <f>SUM(F55:F63)</f>
        <v>2670000</v>
      </c>
      <c r="G54" s="34"/>
      <c r="H54" s="34">
        <f>H55+H56+H57+H58+H59+H60+H61+H62+H63</f>
        <v>0</v>
      </c>
      <c r="I54" s="34">
        <f>I55+I56+I57+I58+I59+I60+I61+I62+I63</f>
        <v>0</v>
      </c>
      <c r="J54" s="34">
        <f t="shared" ref="J54:Q54" si="4">J55+J56+J57+J58+J59+J60+J61+J62+J63</f>
        <v>0</v>
      </c>
      <c r="K54" s="34">
        <f t="shared" si="4"/>
        <v>0</v>
      </c>
      <c r="L54" s="34">
        <f t="shared" si="4"/>
        <v>0</v>
      </c>
      <c r="M54" s="34">
        <f t="shared" si="4"/>
        <v>0</v>
      </c>
      <c r="N54" s="34">
        <f t="shared" si="4"/>
        <v>0</v>
      </c>
      <c r="O54" s="34">
        <f t="shared" si="4"/>
        <v>0</v>
      </c>
      <c r="P54" s="34">
        <f t="shared" si="4"/>
        <v>0</v>
      </c>
      <c r="Q54" s="34">
        <f t="shared" si="4"/>
        <v>0</v>
      </c>
      <c r="R54" s="27">
        <f>F54+G54+H54+I54+J54+K54+L54+M54+N54+O54+P54+Q54</f>
        <v>2670000</v>
      </c>
    </row>
    <row r="55" spans="3:18" x14ac:dyDescent="0.25">
      <c r="C55" s="29" t="s">
        <v>65</v>
      </c>
      <c r="D55" s="30">
        <v>1740000</v>
      </c>
      <c r="E55" s="30"/>
      <c r="F55" s="31">
        <f>[1]F100!C52+[1]VS!C52</f>
        <v>0</v>
      </c>
      <c r="G55" s="31">
        <f>[1]F100!D52+[1]VS!D52</f>
        <v>0</v>
      </c>
      <c r="H55" s="31">
        <f>[1]F100!E52+[1]VS!E52</f>
        <v>0</v>
      </c>
      <c r="I55" s="31">
        <f>[1]F100!F52+[1]VS!F52</f>
        <v>0</v>
      </c>
      <c r="J55" s="31">
        <f>[1]F100!G52+[1]VS!G52</f>
        <v>0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0</v>
      </c>
    </row>
    <row r="56" spans="3:18" x14ac:dyDescent="0.25">
      <c r="C56" s="29" t="s">
        <v>66</v>
      </c>
      <c r="D56" s="30">
        <v>150000</v>
      </c>
      <c r="E56" s="30"/>
      <c r="F56" s="31">
        <f>[1]F100!C53+[1]VS!C53</f>
        <v>0</v>
      </c>
      <c r="G56" s="31">
        <f>[1]F100!D53+[1]VS!D53</f>
        <v>0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0</v>
      </c>
    </row>
    <row r="57" spans="3:18" x14ac:dyDescent="0.25">
      <c r="C57" s="29" t="s">
        <v>67</v>
      </c>
      <c r="D57" s="30">
        <v>5080000</v>
      </c>
      <c r="E57" s="30"/>
      <c r="F57" s="31">
        <f>[1]F100!C54+[1]VS!C54</f>
        <v>2670000</v>
      </c>
      <c r="G57" s="31">
        <f>[1]F100!D54+[1]VS!D54</f>
        <v>0</v>
      </c>
      <c r="H57" s="31">
        <f>[1]F100!E54+[1]VS!E54</f>
        <v>0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2670000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500000</v>
      </c>
      <c r="E59" s="30"/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0</v>
      </c>
    </row>
    <row r="60" spans="3:18" x14ac:dyDescent="0.25">
      <c r="C60" s="29" t="s">
        <v>70</v>
      </c>
      <c r="D60" s="30">
        <v>250000</v>
      </c>
      <c r="E60" s="30"/>
      <c r="F60" s="31">
        <f>[1]F100!C57+[1]VS!C57</f>
        <v>0</v>
      </c>
      <c r="G60" s="31">
        <f>[1]F100!D57+[1]VS!D57</f>
        <v>0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0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500000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4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5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6" t="s">
        <v>95</v>
      </c>
      <c r="D85" s="37">
        <f>D54+D38+D28+D18+D12+D64</f>
        <v>223368751</v>
      </c>
      <c r="E85" s="37">
        <f>E54+E38+E28+E18+E12+E64</f>
        <v>0</v>
      </c>
      <c r="F85" s="37">
        <f>F54+F38+F28+F18+F12</f>
        <v>12034727.280000001</v>
      </c>
      <c r="G85" s="38">
        <f t="shared" ref="G85:N85" si="5">G54+G38+G28+G18+G12</f>
        <v>0</v>
      </c>
      <c r="H85" s="38">
        <f>H54+H38+H28+H18+H12</f>
        <v>0</v>
      </c>
      <c r="I85" s="38">
        <f>I54+I38+I28+I18+I12</f>
        <v>0</v>
      </c>
      <c r="J85" s="38">
        <f t="shared" si="5"/>
        <v>0</v>
      </c>
      <c r="K85" s="38">
        <f t="shared" si="5"/>
        <v>0</v>
      </c>
      <c r="L85" s="38">
        <f t="shared" si="5"/>
        <v>0</v>
      </c>
      <c r="M85" s="38">
        <f>M54+M38+M28+M18+M12</f>
        <v>0</v>
      </c>
      <c r="N85" s="38">
        <f t="shared" si="5"/>
        <v>0</v>
      </c>
      <c r="O85" s="38">
        <f>O54+O38+O28+O18+O12+O64</f>
        <v>0</v>
      </c>
      <c r="P85" s="39">
        <f>P54+P38+P28+P18+P12+P64</f>
        <v>0</v>
      </c>
      <c r="Q85" s="38">
        <f>Q54+Q38+Q28+Q18+Q12+Q64</f>
        <v>0</v>
      </c>
      <c r="R85" s="38">
        <f>R54+R38+R28+R18+R12</f>
        <v>12034727.280000001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0" t="s">
        <v>97</v>
      </c>
      <c r="D89" s="41"/>
      <c r="E89" s="41"/>
      <c r="F89" s="42"/>
    </row>
    <row r="90" spans="3:18" ht="30" customHeight="1" x14ac:dyDescent="0.25">
      <c r="C90" s="43" t="s">
        <v>98</v>
      </c>
      <c r="D90" s="44"/>
      <c r="E90" s="44"/>
      <c r="F90" s="45"/>
    </row>
    <row r="91" spans="3:18" ht="49.5" customHeight="1" thickBot="1" x14ac:dyDescent="0.3">
      <c r="C91" s="46" t="s">
        <v>99</v>
      </c>
      <c r="D91" s="47"/>
      <c r="E91" s="47"/>
      <c r="F91" s="48"/>
    </row>
    <row r="92" spans="3:18" x14ac:dyDescent="0.25">
      <c r="C92" s="49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5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7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2025-02-05T16:02:43Z</cp:lastPrinted>
  <dcterms:created xsi:type="dcterms:W3CDTF">2025-02-05T16:02:38Z</dcterms:created>
  <dcterms:modified xsi:type="dcterms:W3CDTF">2025-02-05T16:03:06Z</dcterms:modified>
</cp:coreProperties>
</file>