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xtcloud\Nextcloud AG\Aristina\2 Presupuesto\marzo 20255\"/>
    </mc:Choice>
  </mc:AlternateContent>
  <xr:revisionPtr revIDLastSave="0" documentId="13_ncr:1_{7711BD47-5B02-4B05-94C0-64B00BAFCDCD}" xr6:coauthVersionLast="47" xr6:coauthVersionMax="47" xr10:uidLastSave="{00000000-0000-0000-0000-000000000000}"/>
  <bookViews>
    <workbookView xWindow="-120" yWindow="-120" windowWidth="29040" windowHeight="15720" xr2:uid="{DE4BB6F4-0216-46E3-8D42-0FBEB317620E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F64" i="1"/>
  <c r="R64" i="1" s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F54" i="1" s="1"/>
  <c r="Q59" i="1"/>
  <c r="P59" i="1"/>
  <c r="O59" i="1"/>
  <c r="N59" i="1"/>
  <c r="M59" i="1"/>
  <c r="L59" i="1"/>
  <c r="K59" i="1"/>
  <c r="J59" i="1"/>
  <c r="I59" i="1"/>
  <c r="H59" i="1"/>
  <c r="G59" i="1"/>
  <c r="F59" i="1"/>
  <c r="R59" i="1" s="1"/>
  <c r="Q58" i="1"/>
  <c r="P58" i="1"/>
  <c r="O58" i="1"/>
  <c r="N58" i="1"/>
  <c r="N54" i="1" s="1"/>
  <c r="M58" i="1"/>
  <c r="L58" i="1"/>
  <c r="K58" i="1"/>
  <c r="J58" i="1"/>
  <c r="I58" i="1"/>
  <c r="H58" i="1"/>
  <c r="H54" i="1" s="1"/>
  <c r="G58" i="1"/>
  <c r="F58" i="1"/>
  <c r="R58" i="1" s="1"/>
  <c r="Q57" i="1"/>
  <c r="P57" i="1"/>
  <c r="O57" i="1"/>
  <c r="O54" i="1" s="1"/>
  <c r="N57" i="1"/>
  <c r="M57" i="1"/>
  <c r="L57" i="1"/>
  <c r="K57" i="1"/>
  <c r="J57" i="1"/>
  <c r="I57" i="1"/>
  <c r="I54" i="1" s="1"/>
  <c r="H57" i="1"/>
  <c r="G57" i="1"/>
  <c r="F57" i="1"/>
  <c r="R57" i="1" s="1"/>
  <c r="Q56" i="1"/>
  <c r="P56" i="1"/>
  <c r="P54" i="1" s="1"/>
  <c r="O56" i="1"/>
  <c r="N56" i="1"/>
  <c r="M56" i="1"/>
  <c r="L56" i="1"/>
  <c r="L54" i="1" s="1"/>
  <c r="K56" i="1"/>
  <c r="J56" i="1"/>
  <c r="J54" i="1" s="1"/>
  <c r="I56" i="1"/>
  <c r="H56" i="1"/>
  <c r="G56" i="1"/>
  <c r="F56" i="1"/>
  <c r="R56" i="1" s="1"/>
  <c r="Q55" i="1"/>
  <c r="Q54" i="1" s="1"/>
  <c r="P55" i="1"/>
  <c r="O55" i="1"/>
  <c r="N55" i="1"/>
  <c r="M55" i="1"/>
  <c r="M54" i="1" s="1"/>
  <c r="M85" i="1" s="1"/>
  <c r="L55" i="1"/>
  <c r="K55" i="1"/>
  <c r="K54" i="1" s="1"/>
  <c r="K85" i="1" s="1"/>
  <c r="J55" i="1"/>
  <c r="I55" i="1"/>
  <c r="H55" i="1"/>
  <c r="G55" i="1"/>
  <c r="F55" i="1"/>
  <c r="R55" i="1" s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F38" i="1"/>
  <c r="R38" i="1" s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N34" i="1"/>
  <c r="N28" i="1" s="1"/>
  <c r="M34" i="1"/>
  <c r="L34" i="1"/>
  <c r="K34" i="1"/>
  <c r="J34" i="1"/>
  <c r="I34" i="1"/>
  <c r="H34" i="1"/>
  <c r="G34" i="1"/>
  <c r="F34" i="1"/>
  <c r="R34" i="1" s="1"/>
  <c r="Q33" i="1"/>
  <c r="P33" i="1"/>
  <c r="O33" i="1"/>
  <c r="O28" i="1" s="1"/>
  <c r="N33" i="1"/>
  <c r="M33" i="1"/>
  <c r="L33" i="1"/>
  <c r="K33" i="1"/>
  <c r="J33" i="1"/>
  <c r="I33" i="1"/>
  <c r="H33" i="1"/>
  <c r="H28" i="1" s="1"/>
  <c r="G33" i="1"/>
  <c r="F33" i="1"/>
  <c r="R33" i="1" s="1"/>
  <c r="Q32" i="1"/>
  <c r="P32" i="1"/>
  <c r="P28" i="1" s="1"/>
  <c r="O32" i="1"/>
  <c r="N32" i="1"/>
  <c r="M32" i="1"/>
  <c r="L32" i="1"/>
  <c r="K32" i="1"/>
  <c r="J32" i="1"/>
  <c r="I32" i="1"/>
  <c r="I28" i="1" s="1"/>
  <c r="H32" i="1"/>
  <c r="G32" i="1"/>
  <c r="F32" i="1"/>
  <c r="R32" i="1" s="1"/>
  <c r="Q31" i="1"/>
  <c r="Q28" i="1" s="1"/>
  <c r="P31" i="1"/>
  <c r="O31" i="1"/>
  <c r="N31" i="1"/>
  <c r="M31" i="1"/>
  <c r="L31" i="1"/>
  <c r="K31" i="1"/>
  <c r="J31" i="1"/>
  <c r="J28" i="1" s="1"/>
  <c r="I31" i="1"/>
  <c r="H31" i="1"/>
  <c r="G31" i="1"/>
  <c r="F31" i="1"/>
  <c r="R31" i="1" s="1"/>
  <c r="Q30" i="1"/>
  <c r="P30" i="1"/>
  <c r="O30" i="1"/>
  <c r="N30" i="1"/>
  <c r="M30" i="1"/>
  <c r="L30" i="1"/>
  <c r="K30" i="1"/>
  <c r="K28" i="1" s="1"/>
  <c r="J30" i="1"/>
  <c r="I30" i="1"/>
  <c r="H30" i="1"/>
  <c r="G30" i="1"/>
  <c r="F30" i="1"/>
  <c r="R30" i="1" s="1"/>
  <c r="Q29" i="1"/>
  <c r="P29" i="1"/>
  <c r="O29" i="1"/>
  <c r="N29" i="1"/>
  <c r="M29" i="1"/>
  <c r="L29" i="1"/>
  <c r="L28" i="1" s="1"/>
  <c r="K29" i="1"/>
  <c r="J29" i="1"/>
  <c r="I29" i="1"/>
  <c r="H29" i="1"/>
  <c r="G29" i="1"/>
  <c r="G28" i="1" s="1"/>
  <c r="G85" i="1" s="1"/>
  <c r="F29" i="1"/>
  <c r="R29" i="1" s="1"/>
  <c r="M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Q18" i="1" s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H24" i="1"/>
  <c r="G24" i="1"/>
  <c r="G18" i="1" s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L22" i="1"/>
  <c r="K22" i="1"/>
  <c r="J22" i="1"/>
  <c r="I22" i="1"/>
  <c r="H22" i="1"/>
  <c r="G22" i="1"/>
  <c r="F22" i="1"/>
  <c r="R22" i="1" s="1"/>
  <c r="Q21" i="1"/>
  <c r="P21" i="1"/>
  <c r="O21" i="1"/>
  <c r="N21" i="1"/>
  <c r="M21" i="1"/>
  <c r="L21" i="1"/>
  <c r="K21" i="1"/>
  <c r="J21" i="1"/>
  <c r="I21" i="1"/>
  <c r="H21" i="1"/>
  <c r="H18" i="1" s="1"/>
  <c r="G21" i="1"/>
  <c r="F21" i="1"/>
  <c r="R21" i="1" s="1"/>
  <c r="Q20" i="1"/>
  <c r="P20" i="1"/>
  <c r="O20" i="1"/>
  <c r="N20" i="1"/>
  <c r="M20" i="1"/>
  <c r="L20" i="1"/>
  <c r="K20" i="1"/>
  <c r="K18" i="1" s="1"/>
  <c r="J20" i="1"/>
  <c r="I20" i="1"/>
  <c r="I18" i="1" s="1"/>
  <c r="H20" i="1"/>
  <c r="G20" i="1"/>
  <c r="F20" i="1"/>
  <c r="R20" i="1" s="1"/>
  <c r="Q19" i="1"/>
  <c r="P19" i="1"/>
  <c r="O19" i="1"/>
  <c r="N19" i="1"/>
  <c r="M19" i="1"/>
  <c r="L19" i="1"/>
  <c r="L18" i="1" s="1"/>
  <c r="K19" i="1"/>
  <c r="J19" i="1"/>
  <c r="J18" i="1" s="1"/>
  <c r="I19" i="1"/>
  <c r="H19" i="1"/>
  <c r="G19" i="1"/>
  <c r="F19" i="1"/>
  <c r="R19" i="1" s="1"/>
  <c r="P18" i="1"/>
  <c r="O18" i="1"/>
  <c r="N18" i="1"/>
  <c r="M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J16" i="1"/>
  <c r="I16" i="1"/>
  <c r="H16" i="1"/>
  <c r="G16" i="1"/>
  <c r="F16" i="1"/>
  <c r="R16" i="1" s="1"/>
  <c r="Q15" i="1"/>
  <c r="P15" i="1"/>
  <c r="O15" i="1"/>
  <c r="N15" i="1"/>
  <c r="N12" i="1" s="1"/>
  <c r="M15" i="1"/>
  <c r="L15" i="1"/>
  <c r="K15" i="1"/>
  <c r="J15" i="1"/>
  <c r="I15" i="1"/>
  <c r="H15" i="1"/>
  <c r="G15" i="1"/>
  <c r="F15" i="1"/>
  <c r="R15" i="1" s="1"/>
  <c r="Q14" i="1"/>
  <c r="Q12" i="1" s="1"/>
  <c r="P14" i="1"/>
  <c r="O14" i="1"/>
  <c r="O12" i="1" s="1"/>
  <c r="N14" i="1"/>
  <c r="M14" i="1"/>
  <c r="L14" i="1"/>
  <c r="K14" i="1"/>
  <c r="J14" i="1"/>
  <c r="I14" i="1"/>
  <c r="H14" i="1"/>
  <c r="G14" i="1"/>
  <c r="F14" i="1"/>
  <c r="R14" i="1" s="1"/>
  <c r="Q13" i="1"/>
  <c r="P13" i="1"/>
  <c r="P12" i="1" s="1"/>
  <c r="O13" i="1"/>
  <c r="N13" i="1"/>
  <c r="M13" i="1"/>
  <c r="L13" i="1"/>
  <c r="K13" i="1"/>
  <c r="J13" i="1"/>
  <c r="I13" i="1"/>
  <c r="H13" i="1"/>
  <c r="H12" i="1" s="1"/>
  <c r="G13" i="1"/>
  <c r="F13" i="1"/>
  <c r="R13" i="1" s="1"/>
  <c r="M12" i="1"/>
  <c r="L12" i="1"/>
  <c r="K12" i="1"/>
  <c r="J12" i="1"/>
  <c r="I12" i="1"/>
  <c r="G12" i="1"/>
  <c r="E12" i="1"/>
  <c r="D12" i="1"/>
  <c r="R54" i="1" l="1"/>
  <c r="I85" i="1"/>
  <c r="H85" i="1"/>
  <c r="J85" i="1"/>
  <c r="L85" i="1"/>
  <c r="N85" i="1"/>
  <c r="O85" i="1"/>
  <c r="P85" i="1"/>
  <c r="Q85" i="1"/>
  <c r="F18" i="1"/>
  <c r="R18" i="1" s="1"/>
  <c r="F28" i="1"/>
  <c r="R28" i="1" s="1"/>
  <c r="R60" i="1"/>
  <c r="F12" i="1"/>
  <c r="R12" i="1" s="1"/>
  <c r="R85" i="1" l="1"/>
  <c r="F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<sst xmlns="http://schemas.openxmlformats.org/spreadsheetml/2006/main" count="103" uniqueCount="103">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</sst>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165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207171</xdr:colOff>
      <xdr:row>6</xdr:row>
      <xdr:rowOff>171450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4203288C-1DCE-42B4-997D-630B701EA3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7175"/>
          <a:ext cx="1359696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1702594</xdr:colOff>
      <xdr:row>6</xdr:row>
      <xdr:rowOff>137346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9C466F4-26F0-4BA2-80D1-B6D96FD13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5443" cy="1449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marzo%2020255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6300778.71</v>
          </cell>
          <cell r="D10">
            <v>6268173.6299999999</v>
          </cell>
          <cell r="E10">
            <v>6282816.71</v>
          </cell>
        </row>
        <row r="11">
          <cell r="C11">
            <v>77190</v>
          </cell>
          <cell r="D11">
            <v>77190</v>
          </cell>
          <cell r="E11">
            <v>47190</v>
          </cell>
        </row>
        <row r="12">
          <cell r="E12">
            <v>0</v>
          </cell>
        </row>
        <row r="13">
          <cell r="E13">
            <v>0</v>
          </cell>
        </row>
        <row r="14">
          <cell r="C14">
            <v>966900.66</v>
          </cell>
          <cell r="D14">
            <v>961882.74</v>
          </cell>
          <cell r="E14">
            <v>964136.29999999993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E10">
            <v>654881.1</v>
          </cell>
        </row>
        <row r="11">
          <cell r="E11">
            <v>750144.84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6">
          <cell r="C16">
            <v>365019.91000000003</v>
          </cell>
          <cell r="D16">
            <v>216527.32</v>
          </cell>
          <cell r="E16">
            <v>161999.95000000001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C21">
            <v>16472</v>
          </cell>
          <cell r="D21">
            <v>92119.91</v>
          </cell>
          <cell r="E21">
            <v>0</v>
          </cell>
        </row>
        <row r="22">
          <cell r="C22">
            <v>6844</v>
          </cell>
          <cell r="E22">
            <v>766123.26</v>
          </cell>
        </row>
        <row r="23">
          <cell r="D23">
            <v>75000</v>
          </cell>
          <cell r="E23">
            <v>348226.97</v>
          </cell>
        </row>
        <row r="24">
          <cell r="D24">
            <v>327780.40000000002</v>
          </cell>
          <cell r="E24">
            <v>179572.4</v>
          </cell>
        </row>
        <row r="26">
          <cell r="C26">
            <v>7772</v>
          </cell>
          <cell r="D26">
            <v>8642</v>
          </cell>
          <cell r="E26">
            <v>186006</v>
          </cell>
        </row>
        <row r="27">
          <cell r="D27">
            <v>5664</v>
          </cell>
          <cell r="E27">
            <v>0</v>
          </cell>
        </row>
        <row r="28">
          <cell r="D28">
            <v>11741</v>
          </cell>
          <cell r="E28">
            <v>957570</v>
          </cell>
        </row>
        <row r="29">
          <cell r="D29">
            <v>27720</v>
          </cell>
          <cell r="E29">
            <v>135770</v>
          </cell>
        </row>
        <row r="30">
          <cell r="E30">
            <v>0</v>
          </cell>
        </row>
        <row r="31">
          <cell r="E31">
            <v>737718.13</v>
          </cell>
        </row>
        <row r="32">
          <cell r="C32">
            <v>75000</v>
          </cell>
          <cell r="D32">
            <v>548144</v>
          </cell>
          <cell r="E32">
            <v>430398.97</v>
          </cell>
        </row>
        <row r="33">
          <cell r="C33">
            <v>0</v>
          </cell>
          <cell r="E33">
            <v>0</v>
          </cell>
        </row>
        <row r="34">
          <cell r="C34">
            <v>1548750</v>
          </cell>
          <cell r="D34">
            <v>3002038</v>
          </cell>
          <cell r="E34">
            <v>2417291.54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E52">
            <v>672204.96</v>
          </cell>
        </row>
        <row r="53">
          <cell r="E53">
            <v>0</v>
          </cell>
        </row>
        <row r="54">
          <cell r="C54">
            <v>2670000</v>
          </cell>
          <cell r="D54">
            <v>57525</v>
          </cell>
          <cell r="E54">
            <v>20460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7EA1-2C68-489E-ABBB-324A1433F524}">
  <sheetPr>
    <pageSetUpPr fitToPage="1"/>
  </sheetPr>
  <dimension ref="C3:S97"/>
  <sheetViews>
    <sheetView showGridLines="0" tabSelected="1" topLeftCell="C1" zoomScale="80" zoomScaleNormal="80" workbookViewId="0">
      <selection activeCell="H85" sqref="H85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hidden="1" customWidth="1"/>
    <col min="10" max="10" width="14.7109375" hidden="1" customWidth="1"/>
    <col min="11" max="11" width="14.5703125" hidden="1" customWidth="1"/>
    <col min="12" max="12" width="16.28515625" hidden="1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>SUM(D13:D17)</f>
        <v>122717318</v>
      </c>
      <c r="E12" s="26">
        <f>SUM(E13:E17)</f>
        <v>0</v>
      </c>
      <c r="F12" s="26">
        <f t="shared" ref="F12:Q12" si="0">SUM(F13:F17)</f>
        <v>7344869.3700000001</v>
      </c>
      <c r="G12" s="26">
        <f t="shared" si="0"/>
        <v>7307246.3700000001</v>
      </c>
      <c r="H12" s="26">
        <f t="shared" si="0"/>
        <v>8699168.9499999993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7">
        <f>F12+G12+H12+I12+J12+K12+L12+M12+N12+O12+P12+Q12</f>
        <v>23351284.689999998</v>
      </c>
    </row>
    <row r="13" spans="3:19" x14ac:dyDescent="0.25">
      <c r="C13" s="29" t="s">
        <v>23</v>
      </c>
      <c r="D13" s="30">
        <v>86310894</v>
      </c>
      <c r="F13" s="31">
        <f>[1]F100!C10+[1]VS!C10</f>
        <v>6300778.71</v>
      </c>
      <c r="G13" s="31">
        <f>[1]F100!D10+[1]VS!D10</f>
        <v>6268173.6299999999</v>
      </c>
      <c r="H13" s="31">
        <f>[1]F100!E10+[1]VS!E10</f>
        <v>6937697.8099999996</v>
      </c>
      <c r="I13" s="31">
        <f>[1]F100!F10+[1]VS!F10</f>
        <v>0</v>
      </c>
      <c r="J13" s="31">
        <f>[1]F100!G10+[1]VS!G10</f>
        <v>0</v>
      </c>
      <c r="K13" s="31">
        <f>[1]F100!H10+[1]VS!H10</f>
        <v>0</v>
      </c>
      <c r="L13" s="31">
        <f>[1]F100!I10+[1]VS!I10</f>
        <v>0</v>
      </c>
      <c r="M13" s="31">
        <f>[1]F100!J10+[1]VS!J10</f>
        <v>0</v>
      </c>
      <c r="N13" s="31">
        <f>[1]F100!K10+[1]VS!K10</f>
        <v>0</v>
      </c>
      <c r="O13" s="31">
        <f>[1]F100!L10+[1]VS!L10</f>
        <v>0</v>
      </c>
      <c r="P13" s="31">
        <f>[1]F100!M10+[1]VS!M10</f>
        <v>0</v>
      </c>
      <c r="Q13" s="31">
        <f>[1]F100!N10+[1]VS!N10</f>
        <v>0</v>
      </c>
      <c r="R13" s="27">
        <f t="shared" ref="R13:R64" si="1">F13+G13+H13+I13+J13+K13+L13+M13+N13+O13+P13+Q13</f>
        <v>19506650.149999999</v>
      </c>
    </row>
    <row r="14" spans="3:19" x14ac:dyDescent="0.25">
      <c r="C14" s="29" t="s">
        <v>24</v>
      </c>
      <c r="D14" s="30">
        <v>23515040</v>
      </c>
      <c r="E14" s="30"/>
      <c r="F14" s="31">
        <f>[1]F100!C11+[1]VS!C11</f>
        <v>77190</v>
      </c>
      <c r="G14" s="31">
        <f>[1]F100!D11+[1]VS!D11</f>
        <v>77190</v>
      </c>
      <c r="H14" s="31">
        <f>[1]F100!E11+[1]VS!E11</f>
        <v>797334.84</v>
      </c>
      <c r="I14" s="31">
        <f>[1]F100!F11+[1]VS!F11</f>
        <v>0</v>
      </c>
      <c r="J14" s="31">
        <f>[1]F100!G11+[1]VS!G11</f>
        <v>0</v>
      </c>
      <c r="K14" s="31">
        <f>[1]F100!H11+[1]VS!H11</f>
        <v>0</v>
      </c>
      <c r="L14" s="31">
        <f>[1]F100!I11+[1]VS!I11</f>
        <v>0</v>
      </c>
      <c r="M14" s="31">
        <f>[1]F100!J11+[1]VS!J11</f>
        <v>0</v>
      </c>
      <c r="N14" s="31">
        <f>[1]F100!K11+[1]VS!K11</f>
        <v>0</v>
      </c>
      <c r="O14" s="31">
        <f>[1]F100!L11+[1]VS!L11</f>
        <v>0</v>
      </c>
      <c r="P14" s="31">
        <f>[1]F100!M11+[1]VS!M11</f>
        <v>0</v>
      </c>
      <c r="Q14" s="31">
        <f>[1]F100!N11+[1]VS!N11</f>
        <v>0</v>
      </c>
      <c r="R14" s="27">
        <f t="shared" si="1"/>
        <v>951714.84</v>
      </c>
    </row>
    <row r="15" spans="3:19" x14ac:dyDescent="0.25">
      <c r="C15" s="29" t="s">
        <v>25</v>
      </c>
      <c r="D15" s="30">
        <v>12891384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0</v>
      </c>
      <c r="Q16" s="31">
        <f>[1]F100!N13+[1]VS!N13</f>
        <v>0</v>
      </c>
      <c r="R16" s="27">
        <f t="shared" si="1"/>
        <v>0</v>
      </c>
    </row>
    <row r="17" spans="3:18" x14ac:dyDescent="0.25">
      <c r="C17" s="29" t="s">
        <v>27</v>
      </c>
      <c r="D17" s="30"/>
      <c r="E17" s="30"/>
      <c r="F17" s="31">
        <f>[1]F100!C14+[1]VS!C14</f>
        <v>966900.66</v>
      </c>
      <c r="G17" s="31">
        <f>[1]F100!D14+[1]VS!D14</f>
        <v>961882.74</v>
      </c>
      <c r="H17" s="31">
        <f>[1]F100!E14+[1]VS!E14</f>
        <v>964136.29999999993</v>
      </c>
      <c r="I17" s="31">
        <f>[1]F100!F14+[1]VS!F14</f>
        <v>0</v>
      </c>
      <c r="J17" s="31">
        <f>[1]F100!G14+[1]VS!G14</f>
        <v>0</v>
      </c>
      <c r="K17" s="31">
        <f>[1]F100!H14+[1]VS!H14</f>
        <v>0</v>
      </c>
      <c r="L17" s="31">
        <f>[1]F100!I14+[1]VS!I14</f>
        <v>0</v>
      </c>
      <c r="M17" s="31">
        <f>[1]F100!J14+[1]VS!J14</f>
        <v>0</v>
      </c>
      <c r="N17" s="31">
        <f>[1]F100!K14+[1]VS!K14</f>
        <v>0</v>
      </c>
      <c r="O17" s="31">
        <f>[1]F100!L14+[1]VS!L14</f>
        <v>0</v>
      </c>
      <c r="P17" s="31">
        <f>[1]F100!M14+[1]VS!M14</f>
        <v>0</v>
      </c>
      <c r="Q17" s="31">
        <f>[1]F100!N14+[1]VS!N14</f>
        <v>0</v>
      </c>
      <c r="R17" s="27">
        <f t="shared" si="1"/>
        <v>2892919.6999999997</v>
      </c>
    </row>
    <row r="18" spans="3:18" s="28" customFormat="1" x14ac:dyDescent="0.25">
      <c r="C18" s="25" t="s">
        <v>28</v>
      </c>
      <c r="D18" s="33">
        <f>SUM(D19:D27)</f>
        <v>30349551</v>
      </c>
      <c r="E18" s="33">
        <f>SUM(E19:E27)</f>
        <v>0</v>
      </c>
      <c r="F18" s="33">
        <f t="shared" ref="F18:Q18" si="2">SUM(F19:F27)</f>
        <v>388335.91000000003</v>
      </c>
      <c r="G18" s="33">
        <f t="shared" si="2"/>
        <v>711427.63</v>
      </c>
      <c r="H18" s="33">
        <f t="shared" si="2"/>
        <v>1455922.5799999998</v>
      </c>
      <c r="I18" s="33">
        <f t="shared" si="2"/>
        <v>0</v>
      </c>
      <c r="J18" s="33">
        <f t="shared" si="2"/>
        <v>0</v>
      </c>
      <c r="K18" s="33">
        <f t="shared" si="2"/>
        <v>0</v>
      </c>
      <c r="L18" s="33">
        <f t="shared" si="2"/>
        <v>0</v>
      </c>
      <c r="M18" s="33">
        <f t="shared" si="2"/>
        <v>0</v>
      </c>
      <c r="N18" s="33">
        <f t="shared" si="2"/>
        <v>0</v>
      </c>
      <c r="O18" s="33">
        <f t="shared" si="2"/>
        <v>0</v>
      </c>
      <c r="P18" s="33">
        <f t="shared" si="2"/>
        <v>0</v>
      </c>
      <c r="Q18" s="33">
        <f t="shared" si="2"/>
        <v>0</v>
      </c>
      <c r="R18" s="27">
        <f t="shared" si="1"/>
        <v>2555686.12</v>
      </c>
    </row>
    <row r="19" spans="3:18" x14ac:dyDescent="0.25">
      <c r="C19" s="29" t="s">
        <v>29</v>
      </c>
      <c r="D19" s="30">
        <v>3498000</v>
      </c>
      <c r="E19" s="30"/>
      <c r="F19" s="31">
        <f>[1]F100!C16+[1]VS!C16</f>
        <v>365019.91000000003</v>
      </c>
      <c r="G19" s="31">
        <f>[1]F100!D16+[1]VS!D16</f>
        <v>216527.32</v>
      </c>
      <c r="H19" s="31">
        <f>[1]F100!E16+[1]VS!E16</f>
        <v>161999.95000000001</v>
      </c>
      <c r="I19" s="31">
        <f>[1]F100!F16+[1]VS!F16</f>
        <v>0</v>
      </c>
      <c r="J19" s="31">
        <f>[1]F100!G16+[1]VS!G16</f>
        <v>0</v>
      </c>
      <c r="K19" s="31">
        <f>[1]F100!H16+[1]VS!H16</f>
        <v>0</v>
      </c>
      <c r="L19" s="31">
        <f>[1]F100!I16+[1]VS!I16</f>
        <v>0</v>
      </c>
      <c r="M19" s="31">
        <f>[1]F100!J16+[1]VS!J16</f>
        <v>0</v>
      </c>
      <c r="N19" s="31">
        <f>[1]F100!K16+[1]VS!K16</f>
        <v>0</v>
      </c>
      <c r="O19" s="31">
        <f>[1]F100!L16+[1]VS!L16</f>
        <v>0</v>
      </c>
      <c r="P19" s="31">
        <f>[1]F100!M16+[1]VS!M16</f>
        <v>0</v>
      </c>
      <c r="Q19" s="31">
        <f>[1]F100!N16+[1]VS!N16</f>
        <v>0</v>
      </c>
      <c r="R19" s="27">
        <f t="shared" si="1"/>
        <v>743547.17999999993</v>
      </c>
    </row>
    <row r="20" spans="3:18" x14ac:dyDescent="0.25">
      <c r="C20" s="29" t="s">
        <v>30</v>
      </c>
      <c r="D20" s="30">
        <v>200000</v>
      </c>
      <c r="E20" s="30"/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150000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77000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0</v>
      </c>
      <c r="Q22" s="31">
        <f>[1]F100!N19+[1]VS!N19</f>
        <v>0</v>
      </c>
      <c r="R22" s="27">
        <f t="shared" si="1"/>
        <v>0</v>
      </c>
    </row>
    <row r="23" spans="3:18" x14ac:dyDescent="0.25">
      <c r="C23" s="29" t="s">
        <v>33</v>
      </c>
      <c r="D23" s="30">
        <v>800000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0</v>
      </c>
      <c r="L23" s="31">
        <f>[1]F100!I20+[1]VS!I20</f>
        <v>0</v>
      </c>
      <c r="M23" s="31">
        <f>[1]F100!J20+[1]VS!J20</f>
        <v>0</v>
      </c>
      <c r="N23" s="31">
        <f>[1]F100!K20+[1]VS!K20</f>
        <v>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0</v>
      </c>
    </row>
    <row r="24" spans="3:18" x14ac:dyDescent="0.25">
      <c r="C24" s="29" t="s">
        <v>34</v>
      </c>
      <c r="D24" s="30">
        <v>200000</v>
      </c>
      <c r="F24" s="31">
        <f>[1]F100!C21+[1]VS!C21</f>
        <v>16472</v>
      </c>
      <c r="G24" s="31">
        <f>[1]F100!D21+[1]VS!D21</f>
        <v>92119.91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0</v>
      </c>
      <c r="L24" s="31">
        <f>[1]F100!I21+[1]VS!I21</f>
        <v>0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108591.91</v>
      </c>
    </row>
    <row r="25" spans="3:18" x14ac:dyDescent="0.25">
      <c r="C25" s="29" t="s">
        <v>35</v>
      </c>
      <c r="D25" s="30">
        <v>20229551</v>
      </c>
      <c r="F25" s="31">
        <f>[1]F100!C22+[1]VS!C22</f>
        <v>6844</v>
      </c>
      <c r="G25" s="31">
        <f>[1]F100!D22+[1]VS!D22</f>
        <v>0</v>
      </c>
      <c r="H25" s="31">
        <f>[1]F100!E22+[1]VS!E22</f>
        <v>766123.26</v>
      </c>
      <c r="I25" s="31">
        <f>[1]F100!F22+[1]VS!F22</f>
        <v>0</v>
      </c>
      <c r="J25" s="31">
        <f>[1]F100!G22+[1]VS!G22</f>
        <v>0</v>
      </c>
      <c r="K25" s="31">
        <f>[1]F100!H22+[1]VS!H22</f>
        <v>0</v>
      </c>
      <c r="L25" s="31">
        <f>[1]F100!I22+[1]VS!I22</f>
        <v>0</v>
      </c>
      <c r="M25" s="31">
        <f>[1]F100!J22+[1]VS!J22</f>
        <v>0</v>
      </c>
      <c r="N25" s="31">
        <f>[1]F100!K22+[1]VS!K22</f>
        <v>0</v>
      </c>
      <c r="O25" s="31">
        <f>[1]F100!L22+[1]VS!L22</f>
        <v>0</v>
      </c>
      <c r="P25" s="31">
        <f>[1]F100!M22+[1]VS!M22</f>
        <v>0</v>
      </c>
      <c r="Q25" s="31">
        <f>[1]F100!N22+[1]VS!N22</f>
        <v>0</v>
      </c>
      <c r="R25" s="27">
        <f t="shared" si="1"/>
        <v>772967.26</v>
      </c>
    </row>
    <row r="26" spans="3:18" x14ac:dyDescent="0.25">
      <c r="C26" s="29" t="s">
        <v>36</v>
      </c>
      <c r="D26" s="30">
        <v>3095000</v>
      </c>
      <c r="F26" s="31">
        <f>[1]F100!C23+[1]VS!C23</f>
        <v>0</v>
      </c>
      <c r="G26" s="31">
        <f>[1]F100!D23+[1]VS!D23</f>
        <v>75000</v>
      </c>
      <c r="H26" s="31">
        <f>[1]F100!E23+[1]VS!E23</f>
        <v>348226.97</v>
      </c>
      <c r="I26" s="31">
        <f>[1]F100!F23+[1]VS!F23</f>
        <v>0</v>
      </c>
      <c r="J26" s="31">
        <f>[1]F100!G23+[1]VS!G23</f>
        <v>0</v>
      </c>
      <c r="K26" s="31">
        <f>[1]F100!H23+[1]VS!H23</f>
        <v>0</v>
      </c>
      <c r="L26" s="31">
        <f>[1]F100!I23+[1]VS!I23</f>
        <v>0</v>
      </c>
      <c r="M26" s="31">
        <f>[1]F100!J23+[1]VS!J23</f>
        <v>0</v>
      </c>
      <c r="N26" s="31">
        <f>[1]F100!K23+[1]VS!K23</f>
        <v>0</v>
      </c>
      <c r="O26" s="31">
        <f>[1]F100!L23+[1]VS!L23</f>
        <v>0</v>
      </c>
      <c r="P26" s="31">
        <f>[1]F100!M23+[1]VS!M23</f>
        <v>0</v>
      </c>
      <c r="Q26" s="31">
        <f>[1]F100!N23+[1]VS!N23</f>
        <v>0</v>
      </c>
      <c r="R26" s="27">
        <f t="shared" si="1"/>
        <v>423226.97</v>
      </c>
    </row>
    <row r="27" spans="3:18" x14ac:dyDescent="0.25">
      <c r="C27" s="29" t="s">
        <v>37</v>
      </c>
      <c r="D27" s="30">
        <v>2100000</v>
      </c>
      <c r="F27" s="31">
        <f>[1]F100!C24+[1]VS!C24</f>
        <v>0</v>
      </c>
      <c r="G27" s="31">
        <f>[1]F100!D24+[1]VS!D24</f>
        <v>327780.40000000002</v>
      </c>
      <c r="H27" s="31">
        <f>[1]F100!E24+[1]VS!E24</f>
        <v>179572.4</v>
      </c>
      <c r="I27" s="31">
        <f>[1]F100!F24+[1]VS!F24</f>
        <v>0</v>
      </c>
      <c r="J27" s="31">
        <f>[1]F100!G24+[1]VS!G24</f>
        <v>0</v>
      </c>
      <c r="K27" s="31">
        <f>[1]F100!H24+[1]VS!H24</f>
        <v>0</v>
      </c>
      <c r="L27" s="31">
        <f>[1]F100!I24+[1]VS!I24</f>
        <v>0</v>
      </c>
      <c r="M27" s="31">
        <f>[1]F100!J24+[1]VS!J24</f>
        <v>0</v>
      </c>
      <c r="N27" s="31">
        <f>[1]F100!K24+[1]VS!K24</f>
        <v>0</v>
      </c>
      <c r="O27" s="31">
        <f>[1]F100!L24+[1]VS!L24</f>
        <v>0</v>
      </c>
      <c r="P27" s="31">
        <f>[1]F100!M24+[1]VS!M24</f>
        <v>0</v>
      </c>
      <c r="Q27" s="31">
        <f>[1]F100!N24+[1]VS!N24</f>
        <v>0</v>
      </c>
      <c r="R27" s="27">
        <f t="shared" si="1"/>
        <v>507352.80000000005</v>
      </c>
    </row>
    <row r="28" spans="3:18" s="28" customFormat="1" x14ac:dyDescent="0.25">
      <c r="C28" s="25" t="s">
        <v>38</v>
      </c>
      <c r="D28" s="26">
        <f>SUM(D29:D37)</f>
        <v>62081882</v>
      </c>
      <c r="E28" s="26">
        <f>SUM(E29:E37)</f>
        <v>0</v>
      </c>
      <c r="F28" s="33">
        <f t="shared" ref="F28:Q28" si="3">SUM(F29:F37)</f>
        <v>1631522</v>
      </c>
      <c r="G28" s="33">
        <f t="shared" si="3"/>
        <v>3603949</v>
      </c>
      <c r="H28" s="33">
        <f t="shared" si="3"/>
        <v>4864754.6399999997</v>
      </c>
      <c r="I28" s="33">
        <f t="shared" si="3"/>
        <v>0</v>
      </c>
      <c r="J28" s="33">
        <f t="shared" si="3"/>
        <v>0</v>
      </c>
      <c r="K28" s="33">
        <f t="shared" si="3"/>
        <v>0</v>
      </c>
      <c r="L28" s="33">
        <f t="shared" si="3"/>
        <v>0</v>
      </c>
      <c r="M28" s="33">
        <f t="shared" si="3"/>
        <v>0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27">
        <f t="shared" si="1"/>
        <v>10100225.640000001</v>
      </c>
    </row>
    <row r="29" spans="3:18" x14ac:dyDescent="0.25">
      <c r="C29" s="29" t="s">
        <v>39</v>
      </c>
      <c r="D29" s="30">
        <v>430000</v>
      </c>
      <c r="E29" s="30"/>
      <c r="F29" s="31">
        <f>[1]F100!C26+[1]VS!C26</f>
        <v>7772</v>
      </c>
      <c r="G29" s="31">
        <f>[1]F100!D26+[1]VS!D26</f>
        <v>8642</v>
      </c>
      <c r="H29" s="31">
        <f>[1]F100!E26+[1]VS!E26</f>
        <v>186006</v>
      </c>
      <c r="I29" s="31">
        <f>[1]F100!F26+[1]VS!F26</f>
        <v>0</v>
      </c>
      <c r="J29" s="31">
        <f>[1]F100!G26+[1]VS!G26</f>
        <v>0</v>
      </c>
      <c r="K29" s="31">
        <f>[1]F100!H26+[1]VS!H26</f>
        <v>0</v>
      </c>
      <c r="L29" s="31">
        <f>[1]F100!I26+[1]VS!I26</f>
        <v>0</v>
      </c>
      <c r="M29" s="31">
        <f>[1]F100!J26+[1]VS!J26</f>
        <v>0</v>
      </c>
      <c r="N29" s="31">
        <f>[1]F100!K26+[1]VS!K26</f>
        <v>0</v>
      </c>
      <c r="O29" s="31">
        <f>[1]F100!L26+[1]VS!L26</f>
        <v>0</v>
      </c>
      <c r="P29" s="31">
        <f>[1]F100!M26+[1]VS!M26</f>
        <v>0</v>
      </c>
      <c r="Q29" s="31">
        <f>[1]F100!N26+[1]VS!N26</f>
        <v>0</v>
      </c>
      <c r="R29" s="27">
        <f t="shared" si="1"/>
        <v>202420</v>
      </c>
    </row>
    <row r="30" spans="3:18" x14ac:dyDescent="0.25">
      <c r="C30" s="29" t="s">
        <v>40</v>
      </c>
      <c r="D30" s="30">
        <v>1000000</v>
      </c>
      <c r="E30" s="30"/>
      <c r="F30" s="31">
        <f>[1]F100!C27+[1]VS!C27</f>
        <v>0</v>
      </c>
      <c r="G30" s="31">
        <f>[1]F100!D27+[1]VS!D27</f>
        <v>5664</v>
      </c>
      <c r="H30" s="31">
        <f>[1]F100!E27+[1]VS!E27</f>
        <v>0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0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0</v>
      </c>
      <c r="Q30" s="31">
        <f>[1]F100!N27+[1]VS!N27</f>
        <v>0</v>
      </c>
      <c r="R30" s="27">
        <f t="shared" si="1"/>
        <v>5664</v>
      </c>
    </row>
    <row r="31" spans="3:18" x14ac:dyDescent="0.25">
      <c r="C31" s="29" t="s">
        <v>41</v>
      </c>
      <c r="D31" s="30">
        <v>5000000</v>
      </c>
      <c r="E31" s="30"/>
      <c r="F31" s="31">
        <f>[1]F100!C28+[1]VS!C28</f>
        <v>0</v>
      </c>
      <c r="G31" s="31">
        <f>[1]F100!D28+[1]VS!D28</f>
        <v>11741</v>
      </c>
      <c r="H31" s="31">
        <f>[1]F100!E28+[1]VS!E28</f>
        <v>957570</v>
      </c>
      <c r="I31" s="31">
        <f>[1]F100!F28+[1]VS!F28</f>
        <v>0</v>
      </c>
      <c r="J31" s="31">
        <f>[1]F100!G28+[1]VS!G28</f>
        <v>0</v>
      </c>
      <c r="K31" s="31">
        <f>[1]F100!H28+[1]VS!H28</f>
        <v>0</v>
      </c>
      <c r="L31" s="31">
        <f>[1]F100!I28+[1]VS!I28</f>
        <v>0</v>
      </c>
      <c r="M31" s="31">
        <f>[1]F100!J28+[1]VS!J28</f>
        <v>0</v>
      </c>
      <c r="N31" s="31">
        <f>[1]F100!K28+[1]VS!K28</f>
        <v>0</v>
      </c>
      <c r="O31" s="31">
        <f>[1]F100!L28+[1]VS!L28</f>
        <v>0</v>
      </c>
      <c r="P31" s="31">
        <f>[1]F100!M28+[1]VS!M28</f>
        <v>0</v>
      </c>
      <c r="Q31" s="31">
        <f>[1]F100!N28+[1]VS!N28</f>
        <v>0</v>
      </c>
      <c r="R31" s="27">
        <f t="shared" si="1"/>
        <v>969311</v>
      </c>
    </row>
    <row r="32" spans="3:18" x14ac:dyDescent="0.25">
      <c r="C32" s="29" t="s">
        <v>42</v>
      </c>
      <c r="D32" s="30">
        <v>1000000</v>
      </c>
      <c r="E32" s="30"/>
      <c r="F32" s="31">
        <f>[1]F100!C29+[1]VS!C29</f>
        <v>0</v>
      </c>
      <c r="G32" s="31">
        <f>[1]F100!D29+[1]VS!D29</f>
        <v>27720</v>
      </c>
      <c r="H32" s="31">
        <f>[1]F100!E29+[1]VS!E29</f>
        <v>135770</v>
      </c>
      <c r="I32" s="31">
        <f>[1]F100!F29+[1]VS!F29</f>
        <v>0</v>
      </c>
      <c r="J32" s="31">
        <f>[1]F100!G29+[1]VS!G29</f>
        <v>0</v>
      </c>
      <c r="K32" s="31">
        <f>[1]F100!H29+[1]VS!H29</f>
        <v>0</v>
      </c>
      <c r="L32" s="31">
        <f>[1]F100!I29+[1]VS!I29</f>
        <v>0</v>
      </c>
      <c r="M32" s="31">
        <f>[1]F100!J29+[1]VS!J29</f>
        <v>0</v>
      </c>
      <c r="N32" s="31">
        <f>[1]F100!K29+[1]VS!K29</f>
        <v>0</v>
      </c>
      <c r="O32" s="31">
        <f>[1]F100!L29+[1]VS!L29</f>
        <v>0</v>
      </c>
      <c r="P32" s="31">
        <f>[1]F100!M29+[1]VS!M29</f>
        <v>0</v>
      </c>
      <c r="Q32" s="31">
        <f>[1]F100!N29+[1]VS!N29</f>
        <v>0</v>
      </c>
      <c r="R32" s="27">
        <f t="shared" si="1"/>
        <v>163490</v>
      </c>
    </row>
    <row r="33" spans="3:18" x14ac:dyDescent="0.25">
      <c r="C33" s="29" t="s">
        <v>43</v>
      </c>
      <c r="D33" s="30">
        <v>88040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0</v>
      </c>
      <c r="P33" s="31">
        <f>[1]F100!M30+[1]VS!M30</f>
        <v>0</v>
      </c>
      <c r="Q33" s="31">
        <f>[1]F100!N30+[1]VS!N30</f>
        <v>0</v>
      </c>
      <c r="R33" s="27">
        <f t="shared" si="1"/>
        <v>0</v>
      </c>
    </row>
    <row r="34" spans="3:18" x14ac:dyDescent="0.25">
      <c r="C34" s="29" t="s">
        <v>44</v>
      </c>
      <c r="D34" s="30">
        <v>1797691</v>
      </c>
      <c r="E34" s="30"/>
      <c r="F34" s="31">
        <f>[1]F100!C31+[1]VS!C31</f>
        <v>0</v>
      </c>
      <c r="G34" s="31">
        <f>[1]F100!D31+[1]VS!D31</f>
        <v>0</v>
      </c>
      <c r="H34" s="31">
        <f>[1]F100!E31+[1]VS!E31</f>
        <v>737718.13</v>
      </c>
      <c r="I34" s="31">
        <f>[1]F100!F31+[1]VS!F31</f>
        <v>0</v>
      </c>
      <c r="J34" s="31">
        <f>[1]F100!G31+[1]VS!G31</f>
        <v>0</v>
      </c>
      <c r="K34" s="31">
        <f>[1]F100!H31+[1]VS!H31</f>
        <v>0</v>
      </c>
      <c r="L34" s="31">
        <f>[1]F100!I31+[1]VS!I31</f>
        <v>0</v>
      </c>
      <c r="M34" s="31">
        <f>[1]F100!J31+[1]VS!J31</f>
        <v>0</v>
      </c>
      <c r="N34" s="31">
        <f>[1]F100!K31+[1]VS!K31</f>
        <v>0</v>
      </c>
      <c r="O34" s="31">
        <f>[1]F100!L31+[1]VS!L31</f>
        <v>0</v>
      </c>
      <c r="P34" s="31">
        <f>[1]F100!M31+[1]VS!M31</f>
        <v>0</v>
      </c>
      <c r="Q34" s="31">
        <f>[1]F100!N31+[1]VS!N31</f>
        <v>0</v>
      </c>
      <c r="R34" s="27">
        <f t="shared" si="1"/>
        <v>737718.13</v>
      </c>
    </row>
    <row r="35" spans="3:18" x14ac:dyDescent="0.25">
      <c r="C35" s="29" t="s">
        <v>45</v>
      </c>
      <c r="D35" s="30">
        <v>23596085</v>
      </c>
      <c r="E35" s="30"/>
      <c r="F35" s="31">
        <f>[1]F100!C32+[1]VS!C32</f>
        <v>75000</v>
      </c>
      <c r="G35" s="31">
        <f>[1]F100!D32+[1]VS!D32</f>
        <v>548144</v>
      </c>
      <c r="H35" s="31">
        <f>[1]F100!E32+[1]VS!E32</f>
        <v>430398.97</v>
      </c>
      <c r="I35" s="31">
        <f>[1]F100!F32+[1]VS!F32</f>
        <v>0</v>
      </c>
      <c r="J35" s="31">
        <f>[1]F100!G32+[1]VS!G32</f>
        <v>0</v>
      </c>
      <c r="K35" s="31">
        <f>[1]F100!H32+[1]VS!H32</f>
        <v>0</v>
      </c>
      <c r="L35" s="31">
        <f>[1]F100!I32+[1]VS!I32</f>
        <v>0</v>
      </c>
      <c r="M35" s="31">
        <f>[1]F100!J32+[1]VS!J32</f>
        <v>0</v>
      </c>
      <c r="N35" s="31">
        <f>[1]F100!K32+[1]VS!K32</f>
        <v>0</v>
      </c>
      <c r="O35" s="31">
        <f>[1]F100!L32+[1]VS!L32</f>
        <v>0</v>
      </c>
      <c r="P35" s="31">
        <f>[1]F100!M32+[1]VS!M32</f>
        <v>0</v>
      </c>
      <c r="Q35" s="31">
        <f>[1]F100!N32+[1]VS!N32</f>
        <v>0</v>
      </c>
      <c r="R35" s="27">
        <f t="shared" si="1"/>
        <v>1053542.97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29170066</v>
      </c>
      <c r="E37" s="30"/>
      <c r="F37" s="31">
        <f>[1]F100!C34+[1]VS!C34</f>
        <v>1548750</v>
      </c>
      <c r="G37" s="31">
        <f>[1]F100!D34+[1]VS!D34</f>
        <v>3002038</v>
      </c>
      <c r="H37" s="31">
        <f>[1]F100!E34+[1]VS!E34</f>
        <v>2417291.54</v>
      </c>
      <c r="I37" s="31">
        <f>[1]F100!F34+[1]VS!F34</f>
        <v>0</v>
      </c>
      <c r="J37" s="31">
        <f>[1]F100!G34+[1]VS!G34</f>
        <v>0</v>
      </c>
      <c r="K37" s="31">
        <f>[1]F100!H34+[1]VS!H34</f>
        <v>0</v>
      </c>
      <c r="L37" s="31">
        <f>[1]F100!I34+[1]VS!I34</f>
        <v>0</v>
      </c>
      <c r="M37" s="31">
        <f>[1]F100!J34+[1]VS!J34</f>
        <v>0</v>
      </c>
      <c r="N37" s="31">
        <f>[1]F100!K34+[1]VS!K34</f>
        <v>0</v>
      </c>
      <c r="O37" s="31">
        <f>[1]F100!L34+[1]VS!L34</f>
        <v>0</v>
      </c>
      <c r="P37" s="31">
        <f>[1]F100!M34+[1]VS!M34</f>
        <v>0</v>
      </c>
      <c r="Q37" s="31">
        <f>[1]F100!N34+[1]VS!N34</f>
        <v>0</v>
      </c>
      <c r="R37" s="27">
        <f t="shared" si="1"/>
        <v>6968079.54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4">
        <f>[1]F100!D44+[1]VS!D44</f>
        <v>0</v>
      </c>
      <c r="H47" s="34">
        <f>[1]F100!E44+[1]VS!E44</f>
        <v>0</v>
      </c>
      <c r="I47" s="34">
        <f>[1]F100!F44+[1]VS!F44</f>
        <v>0</v>
      </c>
      <c r="J47" s="34">
        <f>[1]F100!G44+[1]VS!G44</f>
        <v>0</v>
      </c>
      <c r="K47" s="34">
        <f>[1]F100!H44+[1]VS!H44</f>
        <v>0</v>
      </c>
      <c r="L47" s="34">
        <f>[1]F100!I44+[1]VS!I44</f>
        <v>0</v>
      </c>
      <c r="M47" s="34">
        <f>[1]F100!J44+[1]VS!J44</f>
        <v>0</v>
      </c>
      <c r="N47" s="34">
        <f>[1]F100!K44+[1]VS!K44</f>
        <v>0</v>
      </c>
      <c r="O47" s="34">
        <f>[1]F100!L44+[1]VS!L44</f>
        <v>0</v>
      </c>
      <c r="P47" s="34">
        <f>[1]F100!M44+[1]VS!M44</f>
        <v>0</v>
      </c>
      <c r="Q47" s="34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8220000</v>
      </c>
      <c r="E54" s="26">
        <f>SUM(E55:E63)</f>
        <v>0</v>
      </c>
      <c r="F54" s="26">
        <f>SUM(F55:F63)</f>
        <v>2670000</v>
      </c>
      <c r="G54" s="34"/>
      <c r="H54" s="34">
        <f>H55+H56+H57+H58+H59+H60+H61+H62+H63</f>
        <v>692664.96</v>
      </c>
      <c r="I54" s="34">
        <f>I55+I56+I57+I58+I59+I60+I61+I62+I63</f>
        <v>0</v>
      </c>
      <c r="J54" s="34">
        <f t="shared" ref="J54:Q54" si="4">J55+J56+J57+J58+J59+J60+J61+J62+J63</f>
        <v>0</v>
      </c>
      <c r="K54" s="34">
        <f t="shared" si="4"/>
        <v>0</v>
      </c>
      <c r="L54" s="34">
        <f t="shared" si="4"/>
        <v>0</v>
      </c>
      <c r="M54" s="34">
        <f t="shared" si="4"/>
        <v>0</v>
      </c>
      <c r="N54" s="34">
        <f t="shared" si="4"/>
        <v>0</v>
      </c>
      <c r="O54" s="34">
        <f t="shared" si="4"/>
        <v>0</v>
      </c>
      <c r="P54" s="34">
        <f t="shared" si="4"/>
        <v>0</v>
      </c>
      <c r="Q54" s="34">
        <f t="shared" si="4"/>
        <v>0</v>
      </c>
      <c r="R54" s="27">
        <f>F54+G54+H54+I54+J54+K54+L54+M54+N54+O54+P54+Q54</f>
        <v>3362664.96</v>
      </c>
    </row>
    <row r="55" spans="3:18" x14ac:dyDescent="0.25">
      <c r="C55" s="29" t="s">
        <v>65</v>
      </c>
      <c r="D55" s="30">
        <v>1740000</v>
      </c>
      <c r="E55" s="30"/>
      <c r="F55" s="31">
        <f>[1]F100!C52+[1]VS!C52</f>
        <v>0</v>
      </c>
      <c r="G55" s="31">
        <f>[1]F100!D52+[1]VS!D52</f>
        <v>0</v>
      </c>
      <c r="H55" s="31">
        <f>[1]F100!E52+[1]VS!E52</f>
        <v>672204.96</v>
      </c>
      <c r="I55" s="31">
        <f>[1]F100!F52+[1]VS!F52</f>
        <v>0</v>
      </c>
      <c r="J55" s="31">
        <f>[1]F100!G52+[1]VS!G52</f>
        <v>0</v>
      </c>
      <c r="K55" s="31">
        <f>[1]F100!H52+[1]VS!H52</f>
        <v>0</v>
      </c>
      <c r="L55" s="31">
        <f>[1]F100!I52+[1]VS!I52</f>
        <v>0</v>
      </c>
      <c r="M55" s="31">
        <f>[1]F100!J52+[1]VS!J52</f>
        <v>0</v>
      </c>
      <c r="N55" s="31">
        <f>[1]F100!K52+[1]VS!K52</f>
        <v>0</v>
      </c>
      <c r="O55" s="31">
        <f>[1]F100!L52+[1]VS!L52</f>
        <v>0</v>
      </c>
      <c r="P55" s="31">
        <f>[1]F100!M52+[1]VS!M52</f>
        <v>0</v>
      </c>
      <c r="Q55" s="31">
        <f>[1]F100!N52+[1]VS!N52</f>
        <v>0</v>
      </c>
      <c r="R55" s="27">
        <f t="shared" si="1"/>
        <v>672204.96</v>
      </c>
    </row>
    <row r="56" spans="3:18" x14ac:dyDescent="0.25">
      <c r="C56" s="29" t="s">
        <v>66</v>
      </c>
      <c r="D56" s="30">
        <v>150000</v>
      </c>
      <c r="E56" s="30"/>
      <c r="F56" s="31">
        <f>[1]F100!C53+[1]VS!C53</f>
        <v>0</v>
      </c>
      <c r="G56" s="31">
        <f>[1]F100!D53+[1]VS!D53</f>
        <v>0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0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0</v>
      </c>
    </row>
    <row r="57" spans="3:18" x14ac:dyDescent="0.25">
      <c r="C57" s="29" t="s">
        <v>67</v>
      </c>
      <c r="D57" s="30">
        <v>5080000</v>
      </c>
      <c r="E57" s="30"/>
      <c r="F57" s="31">
        <f>[1]F100!C54+[1]VS!C54</f>
        <v>2670000</v>
      </c>
      <c r="G57" s="31">
        <f>[1]F100!D54+[1]VS!D54</f>
        <v>57525</v>
      </c>
      <c r="H57" s="31">
        <f>[1]F100!E54+[1]VS!E54</f>
        <v>20460</v>
      </c>
      <c r="I57" s="31">
        <f>[1]F100!F54+[1]VS!F54</f>
        <v>0</v>
      </c>
      <c r="J57" s="31">
        <f>[1]F100!G54+[1]VS!G54</f>
        <v>0</v>
      </c>
      <c r="K57" s="31">
        <f>[1]F100!H54+[1]VS!H54</f>
        <v>0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2747985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500000</v>
      </c>
      <c r="E59" s="30"/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0</v>
      </c>
      <c r="O59" s="31">
        <f>[1]F100!L56+[1]VS!L56</f>
        <v>0</v>
      </c>
      <c r="P59" s="31">
        <f>[1]F100!M56+[1]VS!M56</f>
        <v>0</v>
      </c>
      <c r="Q59" s="31">
        <f>[1]F100!N56+[1]VS!N56</f>
        <v>0</v>
      </c>
      <c r="R59" s="27">
        <f t="shared" si="1"/>
        <v>0</v>
      </c>
    </row>
    <row r="60" spans="3:18" x14ac:dyDescent="0.25">
      <c r="C60" s="29" t="s">
        <v>70</v>
      </c>
      <c r="D60" s="30">
        <v>250000</v>
      </c>
      <c r="E60" s="30"/>
      <c r="F60" s="31">
        <f>[1]F100!C57+[1]VS!C57</f>
        <v>0</v>
      </c>
      <c r="G60" s="31">
        <f>[1]F100!D57+[1]VS!D57</f>
        <v>0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0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500000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4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5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6" t="s">
        <v>95</v>
      </c>
      <c r="D85" s="37">
        <f>D54+D38+D28+D18+D12+D64</f>
        <v>223368751</v>
      </c>
      <c r="E85" s="37">
        <f>E54+E38+E28+E18+E12+E64</f>
        <v>0</v>
      </c>
      <c r="F85" s="37">
        <f>F54+F38+F28+F18+F12</f>
        <v>12034727.280000001</v>
      </c>
      <c r="G85" s="38">
        <f t="shared" ref="G85:N85" si="5">G54+G38+G28+G18+G12</f>
        <v>11622623</v>
      </c>
      <c r="H85" s="38">
        <f>H54+H38+H28+H18+H12</f>
        <v>15712511.129999999</v>
      </c>
      <c r="I85" s="38">
        <f>I54+I38+I28+I18+I12</f>
        <v>0</v>
      </c>
      <c r="J85" s="38">
        <f t="shared" si="5"/>
        <v>0</v>
      </c>
      <c r="K85" s="38">
        <f t="shared" si="5"/>
        <v>0</v>
      </c>
      <c r="L85" s="38">
        <f t="shared" si="5"/>
        <v>0</v>
      </c>
      <c r="M85" s="38">
        <f>M54+M38+M28+M18+M12</f>
        <v>0</v>
      </c>
      <c r="N85" s="38">
        <f t="shared" si="5"/>
        <v>0</v>
      </c>
      <c r="O85" s="38">
        <f>O54+O38+O28+O18+O12+O64</f>
        <v>0</v>
      </c>
      <c r="P85" s="39">
        <f>P54+P38+P28+P18+P12+P64</f>
        <v>0</v>
      </c>
      <c r="Q85" s="38">
        <f>Q54+Q38+Q28+Q18+Q12+Q64</f>
        <v>0</v>
      </c>
      <c r="R85" s="38">
        <f>R54+R38+R28+R18+R12</f>
        <v>39369861.409999996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0" t="s">
        <v>97</v>
      </c>
      <c r="D89" s="41"/>
      <c r="E89" s="41"/>
      <c r="F89" s="42"/>
    </row>
    <row r="90" spans="3:18" ht="30" customHeight="1" x14ac:dyDescent="0.25">
      <c r="C90" s="43" t="s">
        <v>98</v>
      </c>
      <c r="D90" s="44"/>
      <c r="E90" s="44"/>
      <c r="F90" s="45"/>
    </row>
    <row r="91" spans="3:18" ht="49.5" customHeight="1" thickBot="1" x14ac:dyDescent="0.3">
      <c r="C91" s="46" t="s">
        <v>99</v>
      </c>
      <c r="D91" s="47"/>
      <c r="E91" s="47"/>
      <c r="F91" s="48"/>
    </row>
    <row r="92" spans="3:18" x14ac:dyDescent="0.25">
      <c r="C92" s="49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5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32767" scale="49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cp:lastPrinted>2025-04-09T18:27:34Z</cp:lastPrinted>
  <dcterms:created xsi:type="dcterms:W3CDTF">2025-04-09T18:27:30Z</dcterms:created>
  <dcterms:modified xsi:type="dcterms:W3CDTF">2025-04-09T18:27:56Z</dcterms:modified>
</cp:coreProperties>
</file>