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miliaa\Desktop\Informes Meta FísicaFinanciera 2do Trimestre y 1er semestre 2025\"/>
    </mc:Choice>
  </mc:AlternateContent>
  <bookViews>
    <workbookView xWindow="0" yWindow="0" windowWidth="16170" windowHeight="603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1" l="1"/>
  <c r="J29" i="1"/>
  <c r="I25" i="1" l="1"/>
  <c r="C16" i="1" l="1"/>
  <c r="C14" i="1"/>
</calcChain>
</file>

<file path=xl/sharedStrings.xml><?xml version="1.0" encoding="utf-8"?>
<sst xmlns="http://schemas.openxmlformats.org/spreadsheetml/2006/main" count="71" uniqueCount="70">
  <si>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</si>
  <si>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</si>
  <si>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</si>
  <si>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</si>
  <si>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</si>
  <si>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</si>
  <si>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</si>
  <si>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</si>
  <si>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</si>
  <si>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</si>
  <si>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</si>
  <si>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</si>
  <si>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</si>
  <si>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</si>
  <si>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</si>
  <si>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</si>
  <si>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</si>
  <si>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</si>
  <si>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</si>
  <si>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</si>
  <si>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</si>
  <si>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</si>
  <si>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</si>
  <si>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</si>
  <si>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</si>
  <si>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</si>
  <si>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</si>
  <si>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</si>
  <si>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</si>
  <si>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</si>
  <si>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</si>
  <si>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</si>
  <si>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</si>
  <si>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</si>
  <si>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</si>
  <si>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</si>
  <si>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</si>
  <si>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</si>
  <si>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</si>
  <si>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</si>
  <si>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</si>
  <si>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</si>
  <si>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</si>
  <si>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</si>
  <si>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</si>
  <si>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</si>
  <si>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</si>
  <si>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</si>
  <si>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</si>
  <si>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</si>
  <si>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5180 Direccion Central Del Servicio Nacional de Salud</t>
  </si>
  <si>
    <t>01 Direccion Central Del Servicio Nacional de Salud</t>
  </si>
  <si>
    <t>0011 Centro de Educacion Medica de Amistad Dominico Japonesa (CEMADOJA)</t>
  </si>
  <si>
    <t>Somos un centro docente, de capacitación, formación, investigación y desarrollo nacional e internacional de Educación Médica Especializada y continuada, en el área de salud pública e Imagenología, formadores de recursos humanos en salud, proporcionando servicios diagnósticos, con tecnología de punta a la población que requiera de los mismos en igualdad de condiciones.</t>
  </si>
  <si>
    <t>“Ser un centro modelo de Educación e Investigación Médica Continuada para Centroamérica y el Caribe y brindar Servicios de Imagenología, con humanización, tecnología de punta y atención Especializada”.</t>
  </si>
  <si>
    <t>2.2.1</t>
  </si>
  <si>
    <t xml:space="preserve">Centro de Educación Médica de Amistad Domínico-Japonesa </t>
  </si>
  <si>
    <t>El CEMADOJA es una Institución especializada de Servicios de Salud que brinda servicios de imágenes diagnosticas tales como mamografía, sonografía, rayos X, tomografía, resonancia magnética y densitometría ósea.</t>
  </si>
  <si>
    <t>Usuarios del Servicio Nacional de Salud que requieren estudios diagnósticos de imágenes medicas como apoyo a la atención en salud.</t>
  </si>
  <si>
    <t>Salud de los usuarios de la red pública y privada de salud con diagnósticos por imágenes accesible y a bajo costo.</t>
  </si>
  <si>
    <t xml:space="preserve">Los usuarios reciben diagnósticos por imágenes de diversas estructuras y sistemas del cuerpo humano con fines medicos </t>
  </si>
  <si>
    <t xml:space="preserve">Numero de atenciones por tipo de servicios </t>
  </si>
  <si>
    <t xml:space="preserve">6720-Personas Acceden a Servicios de Salud diagnostica e imagen  </t>
  </si>
  <si>
    <t>SALUD Y SEGURIDAD SOCIAL INTEGRAL</t>
  </si>
  <si>
    <t>2.2</t>
  </si>
  <si>
    <t>Informe de Evaluación Semestral de las Metas Físicas-Financieras</t>
  </si>
  <si>
    <t>Programación Semestral</t>
  </si>
  <si>
    <t>Ejecución Semestral</t>
  </si>
  <si>
    <t>En miras, de continuar alineados a la filosofía institucional del CEMADOJA fue que las máximas autoridades llevaron a cabo la reapertura del Laboratorio Clínico con capacidad para realizar y ofertar más 102 pruebas bioanalista, lo que ha dinamizado la cartera de servicios; igualmente, tiene una estructura física en perfectas condiciones y equipos innovadores, al mismo tiempo, dispone de un personal capacitado, los cuales han participado en congresos tanto en el país como en el exterior, en este caso la División de Enfermería tuvo la oportunidad de asistir al XVIII Congreso Nacional y X Internacional de Enfermería, con el eslogan: “Hacia la Salud Universal” y el tema principal: “La Enfermería Global: Retos y Desafíos”, celebrado desde el jueves 08 de mayo hasta el domingo 11 de dicho mes del año 2025, en el Centro de Convenciones del Hotel Barceló Palace Resort en Bávaro, Punta Cana, organizado por el Colegio Dominicano de Profesionales de Enfermería (Codopenf) y contando con la asistencia de más de 1000 personas. También, se procedió con la implementación del Servicio de Ecocardiograma y del Servicio de Sonografía especializada (Doppler carotideo, Doppler arterial y venoso y perfil biofísico) los sábados, siendo estos realizados en su mayoría de lunes a viernes; adicionando, la puesta en ejecución en junio del nuevo servicio de aplicación de anestesia, dirigida a la población pediátrica avanzada, pacientes claustrofóbicos, personas con trastornos neurológicos y otros grupos especiales que lo requieran, con miras de facilitar la realización de Resonancias Magnéticas, posicionándose con esta iniciativa en el primer centro público a nivel nacional en ofrecer este servicio acorde a los estándares internacionales. Con estas acciones se aporta a la consolidación de la red pública de salud, y por consiguiente permite el acceso a servicios oportunos y fidedignos.</t>
  </si>
  <si>
    <t>En lo concerniente, a la meta Física del CEMADOJA para el año 2025, tenemos que fue de 224,671 teniendo contemplado en el transcurso del 1er semestre la realización de 105,595 estudios, de los cuales se concretizaron 88,510 alcanzando un 83.82%, este Desvío fue el resultado de lo siguiente: el equipo de mamografía y el equipo de tomografía estuvieron fuera de servicio, por lo tanto, se produjo una disminución de los usuarios que asistieron al Centro. Entre los pacientes que se le brindó el servicio se pueden citar 125 extranjeros; a su vez, le fue brindado el servicio de Laboratorio Clínico y de Imágenes a un total de: 62,224 personas del sexo femenino y 26,625 correspondiente al sexo masculino. Conforme, al Desvío Financiero este fue ocasionado por dos factores: 1ro. el Incentivo por Rendimiento Individual cuyo valor es de RD$3,012,676.28 que iba ser efectuado en marzo se materializó en abril, debido a retrasos en la aprobación por parte de los órganos rectores, y 2do. hubo dos equipos que le estaban realizando los correctivos y mantenimientos requeridos, por estas razones no se pudo cumplir con la programación presupuestaria instituida.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</si>
</sst>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dd/mm/yyyy;@"/>
    <numFmt numFmtId="166" formatCode="[$-10409]#,##0;\-#,##0"/>
    <numFmt numFmtId="167" formatCode="[$-10409]#,##0.00;\-#,##0.00"/>
    <numFmt numFmtId="168"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
      <b/>
      <sz val="11"/>
      <name val="Calibri"/>
      <family val="2"/>
      <scheme val="minor"/>
    </font>
    <font>
      <sz val="11"/>
      <color theme="1"/>
      <name val="Calibri"/>
      <family val="2"/>
    </font>
    <font>
      <sz val="9"/>
      <color theme="1"/>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9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6" fontId="17" fillId="0" borderId="34" xfId="0" applyNumberFormat="1" applyFont="1" applyBorder="1" applyAlignment="1" applyProtection="1">
      <alignment horizontal="center" vertical="center" wrapText="1" readingOrder="1"/>
      <protection locked="0"/>
    </xf>
    <xf numFmtId="167"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6" fontId="0" fillId="0" borderId="0" xfId="0" applyNumberFormat="1"/>
    <xf numFmtId="0" fontId="25" fillId="0" borderId="17" xfId="0" applyFont="1" applyBorder="1" applyAlignment="1" applyProtection="1">
      <alignment vertical="center" wrapText="1"/>
      <protection locked="0"/>
    </xf>
    <xf numFmtId="166" fontId="27" fillId="0" borderId="28" xfId="0" applyNumberFormat="1" applyFont="1" applyBorder="1" applyAlignment="1" applyProtection="1">
      <alignment horizontal="center" vertical="center" wrapText="1" readingOrder="1"/>
      <protection locked="0"/>
    </xf>
    <xf numFmtId="167" fontId="27" fillId="0" borderId="28" xfId="0" applyNumberFormat="1" applyFont="1" applyBorder="1" applyAlignment="1" applyProtection="1">
      <alignment horizontal="center" vertical="center" wrapText="1" readingOrder="1"/>
      <protection locked="0"/>
    </xf>
    <xf numFmtId="166" fontId="27" fillId="0" borderId="28" xfId="0" applyNumberFormat="1" applyFont="1" applyBorder="1" applyAlignment="1" applyProtection="1">
      <alignment horizontal="center" vertical="center" wrapText="1"/>
      <protection locked="0"/>
    </xf>
    <xf numFmtId="39" fontId="27" fillId="0" borderId="27" xfId="1" applyNumberFormat="1" applyFont="1" applyFill="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2" fillId="0" borderId="0" xfId="0" applyFont="1" applyAlignment="1" applyProtection="1">
      <alignment horizontal="left" wrapText="1"/>
      <protection locked="0"/>
    </xf>
    <xf numFmtId="0" fontId="22" fillId="0" borderId="18" xfId="0" applyFont="1" applyBorder="1" applyAlignment="1" applyProtection="1">
      <alignment horizontal="left"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26" fillId="0" borderId="27" xfId="1" applyNumberFormat="1" applyFont="1" applyFill="1" applyBorder="1" applyAlignment="1" applyProtection="1">
      <alignment horizontal="center" vertical="center" wrapText="1" readingOrder="1"/>
      <protection locked="0"/>
    </xf>
    <xf numFmtId="39" fontId="26"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26" fillId="0" borderId="25" xfId="1" applyNumberFormat="1" applyFont="1" applyFill="1" applyBorder="1" applyAlignment="1" applyProtection="1">
      <alignment horizontal="center" vertical="center" wrapText="1" readingOrder="1"/>
      <protection locked="0"/>
    </xf>
    <xf numFmtId="39" fontId="26" fillId="0" borderId="38" xfId="1" applyNumberFormat="1" applyFont="1" applyFill="1" applyBorder="1" applyAlignment="1" applyProtection="1">
      <alignment horizontal="center" vertical="center" wrapText="1" readingOrder="1"/>
      <protection locked="0"/>
    </xf>
    <xf numFmtId="39" fontId="26" fillId="0" borderId="24" xfId="1" applyNumberFormat="1" applyFont="1" applyFill="1" applyBorder="1" applyAlignment="1" applyProtection="1">
      <alignment horizontal="center" vertical="center" wrapText="1" readingOrder="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2" fillId="6" borderId="22"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2" fillId="0" borderId="39"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cellXfs>
  <cellStyles count="4">
    <cellStyle name="Millares" xfId="1" builtinId="3"/>
    <cellStyle name="Normal" xfId="0" builtinId="0"/>
    <cellStyle name="Normal 2 2 3" xfId="3"/>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D13" t="str">
            <v>1.3.2</v>
          </cell>
          <cell r="E13" t="str">
            <v>Promover la consolidación del sistema electoral y de partidos políticos para garantizar la actuación responsable, democrática y transparente de los actores e instituciones del sistema político</v>
          </cell>
        </row>
        <row r="14">
          <cell r="D14" t="str">
            <v>1.3.3</v>
          </cell>
          <cell r="E14" t="str">
            <v>Fortalecer las capacidades de control y fiscalización del Congreso Nacional para proteger los recursos públicos y asegurar su uso eficiente, eficaz y transparente</v>
          </cell>
        </row>
        <row r="15">
          <cell r="D15" t="str">
            <v>1.4.1</v>
          </cell>
          <cell r="E15" t="str">
            <v>Garantizar la defensa de los intereses nacionales en los espacios terrestre, marítimo y aéreo</v>
          </cell>
        </row>
        <row r="16">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D17" t="str">
            <v>2.1.1</v>
          </cell>
          <cell r="E17" t="str">
            <v>Implantar y garantizar un sistema educativo nacional de calidad</v>
          </cell>
        </row>
        <row r="18">
          <cell r="D18" t="str">
            <v>2.1.2</v>
          </cell>
          <cell r="E18" t="str">
            <v>Universalizar la educación desde el nivel inicial hasta completar el nivel medio</v>
          </cell>
        </row>
        <row r="19">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D20" t="str">
            <v>2.2.2</v>
          </cell>
          <cell r="E20" t="str">
            <v>Universalizar el aseguramiento en salud para garantizar el acceso a servicios de salud y reducir el gasto de bolsillo</v>
          </cell>
        </row>
        <row r="21">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D22" t="str">
            <v>2.3.1</v>
          </cell>
          <cell r="E22" t="str">
            <v>Construir una cultura de igualdad y equidad entre hombres y mujeres</v>
          </cell>
        </row>
        <row r="23">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D24" t="str">
            <v>2.3.3</v>
          </cell>
          <cell r="E24" t="str">
            <v>Disminuir la pobreza mediante un efectivo y eficiente sistema de protección social, que tome en cuenta las necesidades y vulnerabilidades a lo largo del ciclo de vida</v>
          </cell>
        </row>
        <row r="25">
          <cell r="D25" t="str">
            <v>2.3.4</v>
          </cell>
          <cell r="E25" t="str">
            <v>Proteger a los niños, niñas, adolescentes y jóvenes desde la primera infancia para propiciar su desarrollo integral e inclusión social</v>
          </cell>
        </row>
        <row r="26">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Tabla1[[#This Row],[Física 
(E)]]/Tabla1[[#This Row],[Física
(C)]]</calculatedColumnFormula>
    </tableColumn>
    <tableColumn id="8"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topLeftCell="A35" zoomScaleNormal="100" workbookViewId="0">
      <selection activeCell="A41" sqref="A41:J41"/>
    </sheetView>
  </sheetViews>
  <sheetFormatPr baseColWidth="10" defaultRowHeight="15" x14ac:dyDescent="0.25"/>
  <cols>
    <col min="1" max="1" width="22.28515625" style="6" customWidth="1"/>
    <col min="2" max="7" width="12.7109375" style="6" customWidth="1"/>
    <col min="8" max="8" width="13.85546875" style="6" customWidth="1"/>
    <col min="9" max="9" width="12.7109375" style="6" customWidth="1"/>
    <col min="10" max="10" width="19.42578125" style="6" customWidth="1"/>
    <col min="11" max="11" width="11.42578125" style="6"/>
  </cols>
  <sheetData>
    <row r="1" spans="1:11" ht="21.75" thickBot="1" x14ac:dyDescent="0.3">
      <c r="A1" s="23"/>
      <c r="B1" s="79" t="s">
        <v>65</v>
      </c>
      <c r="C1" s="80"/>
      <c r="D1" s="80"/>
      <c r="E1" s="80"/>
      <c r="F1" s="80"/>
      <c r="G1" s="80"/>
      <c r="H1" s="80"/>
      <c r="I1" s="80"/>
      <c r="J1" s="81"/>
      <c r="K1" s="1"/>
    </row>
    <row r="2" spans="1:11" ht="21.75" thickBot="1" x14ac:dyDescent="0.3">
      <c r="A2" s="24"/>
      <c r="B2" s="82" t="s">
        <v>0</v>
      </c>
      <c r="C2" s="83"/>
      <c r="D2" s="82" t="s">
        <v>1</v>
      </c>
      <c r="E2" s="83"/>
      <c r="F2" s="83"/>
      <c r="G2" s="83"/>
      <c r="H2" s="84"/>
      <c r="I2" s="2" t="s">
        <v>2</v>
      </c>
      <c r="J2" s="3" t="s">
        <v>3</v>
      </c>
      <c r="K2" s="1"/>
    </row>
    <row r="3" spans="1:11" ht="13.5" customHeight="1" thickBot="1" x14ac:dyDescent="0.3">
      <c r="A3" s="25"/>
      <c r="B3" s="85" t="s">
        <v>4</v>
      </c>
      <c r="C3" s="86"/>
      <c r="D3" s="85"/>
      <c r="E3" s="86"/>
      <c r="F3" s="86"/>
      <c r="G3" s="86"/>
      <c r="H3" s="87"/>
      <c r="I3" s="29">
        <v>45838</v>
      </c>
      <c r="J3" s="30"/>
      <c r="K3" s="1"/>
    </row>
    <row r="4" spans="1:11" ht="4.5" customHeight="1" x14ac:dyDescent="0.25">
      <c r="A4" s="88"/>
      <c r="B4" s="89"/>
      <c r="C4" s="89"/>
      <c r="D4" s="90"/>
      <c r="E4" s="90"/>
      <c r="F4" s="90"/>
      <c r="G4" s="90"/>
      <c r="H4" s="90"/>
      <c r="I4" s="89"/>
      <c r="J4" s="91"/>
      <c r="K4" s="1"/>
    </row>
    <row r="5" spans="1:11" ht="3" customHeight="1" x14ac:dyDescent="0.25">
      <c r="A5" s="76"/>
      <c r="B5" s="77"/>
      <c r="C5" s="77"/>
      <c r="D5" s="77"/>
      <c r="E5" s="77"/>
      <c r="F5" s="77"/>
      <c r="G5" s="77"/>
      <c r="H5" s="77"/>
      <c r="I5" s="77"/>
      <c r="J5" s="78"/>
      <c r="K5" s="1"/>
    </row>
    <row r="6" spans="1:11" ht="15.75" x14ac:dyDescent="0.25">
      <c r="A6" s="37" t="s">
        <v>5</v>
      </c>
      <c r="B6" s="38"/>
      <c r="C6" s="38"/>
      <c r="D6" s="38"/>
      <c r="E6" s="38"/>
      <c r="F6" s="38"/>
      <c r="G6" s="38"/>
      <c r="H6" s="38"/>
      <c r="I6" s="38"/>
      <c r="J6" s="39"/>
      <c r="K6" s="1"/>
    </row>
    <row r="7" spans="1:11" ht="15.75" x14ac:dyDescent="0.25">
      <c r="A7" s="52" t="s">
        <v>6</v>
      </c>
      <c r="B7" s="53"/>
      <c r="C7" s="53"/>
      <c r="D7" s="53"/>
      <c r="E7" s="53"/>
      <c r="F7" s="53"/>
      <c r="G7" s="53"/>
      <c r="H7" s="53"/>
      <c r="I7" s="53"/>
      <c r="J7" s="54"/>
      <c r="K7" s="1"/>
    </row>
    <row r="8" spans="1:11" ht="15" customHeight="1" x14ac:dyDescent="0.25">
      <c r="A8" s="4" t="s">
        <v>7</v>
      </c>
      <c r="B8" s="47" t="s">
        <v>50</v>
      </c>
      <c r="C8" s="48"/>
      <c r="D8" s="48"/>
      <c r="E8" s="48"/>
      <c r="F8" s="48"/>
      <c r="G8" s="48"/>
      <c r="H8" s="48"/>
      <c r="I8" s="48"/>
      <c r="J8" s="49"/>
      <c r="K8" s="1"/>
    </row>
    <row r="9" spans="1:11" ht="15" customHeight="1" x14ac:dyDescent="0.25">
      <c r="A9" s="26" t="s">
        <v>36</v>
      </c>
      <c r="B9" s="47" t="s">
        <v>51</v>
      </c>
      <c r="C9" s="48"/>
      <c r="D9" s="48"/>
      <c r="E9" s="48"/>
      <c r="F9" s="48"/>
      <c r="G9" s="48"/>
      <c r="H9" s="48"/>
      <c r="I9" s="48"/>
      <c r="J9" s="49"/>
      <c r="K9" s="1"/>
    </row>
    <row r="10" spans="1:11" ht="15" customHeight="1" x14ac:dyDescent="0.25">
      <c r="A10" s="26" t="s">
        <v>37</v>
      </c>
      <c r="B10" s="47" t="s">
        <v>52</v>
      </c>
      <c r="C10" s="48"/>
      <c r="D10" s="48"/>
      <c r="E10" s="48"/>
      <c r="F10" s="48"/>
      <c r="G10" s="48"/>
      <c r="H10" s="48"/>
      <c r="I10" s="48"/>
      <c r="J10" s="49"/>
      <c r="K10" s="1"/>
    </row>
    <row r="11" spans="1:11" ht="31.5" customHeight="1" x14ac:dyDescent="0.25">
      <c r="A11" s="4" t="s">
        <v>8</v>
      </c>
      <c r="B11" s="92" t="s">
        <v>53</v>
      </c>
      <c r="C11" s="92"/>
      <c r="D11" s="92"/>
      <c r="E11" s="92"/>
      <c r="F11" s="92"/>
      <c r="G11" s="92"/>
      <c r="H11" s="92"/>
      <c r="I11" s="92"/>
      <c r="J11" s="93"/>
    </row>
    <row r="12" spans="1:11" ht="23.25" customHeight="1" x14ac:dyDescent="0.25">
      <c r="A12" s="4" t="s">
        <v>9</v>
      </c>
      <c r="B12" s="50" t="s">
        <v>54</v>
      </c>
      <c r="C12" s="50"/>
      <c r="D12" s="50"/>
      <c r="E12" s="50"/>
      <c r="F12" s="50"/>
      <c r="G12" s="50"/>
      <c r="H12" s="50"/>
      <c r="I12" s="50"/>
      <c r="J12" s="51"/>
    </row>
    <row r="13" spans="1:11" ht="15.75" x14ac:dyDescent="0.25">
      <c r="A13" s="37" t="s">
        <v>10</v>
      </c>
      <c r="B13" s="38"/>
      <c r="C13" s="38"/>
      <c r="D13" s="38"/>
      <c r="E13" s="38"/>
      <c r="F13" s="38"/>
      <c r="G13" s="38"/>
      <c r="H13" s="38"/>
      <c r="I13" s="38"/>
      <c r="J13" s="39"/>
    </row>
    <row r="14" spans="1:11" ht="27.75" customHeight="1" x14ac:dyDescent="0.25">
      <c r="A14" s="4" t="s">
        <v>11</v>
      </c>
      <c r="B14" s="27">
        <v>2</v>
      </c>
      <c r="C14" s="75" t="str">
        <f>IFERROR(VLOOKUP(B14,'[1]Validacion datos'!A2:B5,2,FALSE),"")</f>
        <v>DESARROLLO SOCIAL</v>
      </c>
      <c r="D14" s="75"/>
      <c r="E14" s="75"/>
      <c r="F14" s="75"/>
      <c r="G14" s="75"/>
      <c r="H14" s="75"/>
      <c r="I14" s="75"/>
      <c r="J14" s="75"/>
    </row>
    <row r="15" spans="1:11" ht="26.25" customHeight="1" x14ac:dyDescent="0.25">
      <c r="A15" s="4" t="s">
        <v>12</v>
      </c>
      <c r="B15" s="7" t="s">
        <v>64</v>
      </c>
      <c r="C15" s="75" t="s">
        <v>63</v>
      </c>
      <c r="D15" s="75"/>
      <c r="E15" s="75"/>
      <c r="F15" s="75"/>
      <c r="G15" s="75"/>
      <c r="H15" s="75"/>
      <c r="I15" s="75"/>
      <c r="J15" s="75"/>
    </row>
    <row r="16" spans="1:11" ht="23.25" customHeight="1" x14ac:dyDescent="0.25">
      <c r="A16" s="4" t="s">
        <v>13</v>
      </c>
      <c r="B16" s="8" t="s">
        <v>55</v>
      </c>
      <c r="C16" s="74" t="str">
        <f>IFERROR(VLOOKUP(B16,'[1]Validacion datos'!D8:E64,2,FALSE),"")</f>
        <v>Garantizar el derecho de la población al acceso a un modelo de atención integral, con calidad y calidez, que privilegie la promoción de la salud y la prevención de la enfermedad, mediante la consolidación del Sistema Nacional de Salud</v>
      </c>
      <c r="D16" s="74"/>
      <c r="E16" s="74"/>
      <c r="F16" s="74"/>
      <c r="G16" s="74"/>
      <c r="H16" s="74"/>
      <c r="I16" s="74"/>
      <c r="J16" s="74"/>
    </row>
    <row r="17" spans="1:12" ht="15.75" x14ac:dyDescent="0.25">
      <c r="A17" s="37" t="s">
        <v>14</v>
      </c>
      <c r="B17" s="38"/>
      <c r="C17" s="38"/>
      <c r="D17" s="38"/>
      <c r="E17" s="38"/>
      <c r="F17" s="38"/>
      <c r="G17" s="38"/>
      <c r="H17" s="38"/>
      <c r="I17" s="38"/>
      <c r="J17" s="39"/>
    </row>
    <row r="18" spans="1:12" ht="15.75" customHeight="1" x14ac:dyDescent="0.25">
      <c r="A18" s="4" t="s">
        <v>15</v>
      </c>
      <c r="B18" s="50" t="s">
        <v>56</v>
      </c>
      <c r="C18" s="50"/>
      <c r="D18" s="50"/>
      <c r="E18" s="50"/>
      <c r="F18" s="50"/>
      <c r="G18" s="50"/>
      <c r="H18" s="50"/>
      <c r="I18" s="50"/>
      <c r="J18" s="51"/>
    </row>
    <row r="19" spans="1:12" ht="30" customHeight="1" x14ac:dyDescent="0.25">
      <c r="A19" s="9" t="s">
        <v>16</v>
      </c>
      <c r="B19" s="50" t="s">
        <v>57</v>
      </c>
      <c r="C19" s="50"/>
      <c r="D19" s="50"/>
      <c r="E19" s="50"/>
      <c r="F19" s="50"/>
      <c r="G19" s="50"/>
      <c r="H19" s="50"/>
      <c r="I19" s="50"/>
      <c r="J19" s="51"/>
    </row>
    <row r="20" spans="1:12" ht="15.75" customHeight="1" x14ac:dyDescent="0.25">
      <c r="A20" s="9" t="s">
        <v>17</v>
      </c>
      <c r="B20" s="50" t="s">
        <v>58</v>
      </c>
      <c r="C20" s="50"/>
      <c r="D20" s="50"/>
      <c r="E20" s="50"/>
      <c r="F20" s="50"/>
      <c r="G20" s="50"/>
      <c r="H20" s="50"/>
      <c r="I20" s="50"/>
      <c r="J20" s="51"/>
    </row>
    <row r="21" spans="1:12" x14ac:dyDescent="0.25">
      <c r="A21" s="9" t="s">
        <v>38</v>
      </c>
      <c r="B21" s="50" t="s">
        <v>59</v>
      </c>
      <c r="C21" s="50"/>
      <c r="D21" s="50"/>
      <c r="E21" s="50"/>
      <c r="F21" s="50"/>
      <c r="G21" s="50"/>
      <c r="H21" s="50"/>
      <c r="I21" s="50"/>
      <c r="J21" s="51"/>
      <c r="K21" s="1"/>
    </row>
    <row r="22" spans="1:12" ht="15.75" x14ac:dyDescent="0.25">
      <c r="A22" s="37" t="s">
        <v>18</v>
      </c>
      <c r="B22" s="38"/>
      <c r="C22" s="38"/>
      <c r="D22" s="38"/>
      <c r="E22" s="38"/>
      <c r="F22" s="38"/>
      <c r="G22" s="38"/>
      <c r="H22" s="38"/>
      <c r="I22" s="38"/>
      <c r="J22" s="39"/>
    </row>
    <row r="23" spans="1:12" ht="15.75" x14ac:dyDescent="0.25">
      <c r="A23" s="52" t="s">
        <v>19</v>
      </c>
      <c r="B23" s="53"/>
      <c r="C23" s="53"/>
      <c r="D23" s="53"/>
      <c r="E23" s="53"/>
      <c r="F23" s="53"/>
      <c r="G23" s="53"/>
      <c r="H23" s="53"/>
      <c r="I23" s="53"/>
      <c r="J23" s="54"/>
      <c r="K23" s="1"/>
    </row>
    <row r="24" spans="1:12" ht="15" customHeight="1" x14ac:dyDescent="0.25">
      <c r="A24" s="69" t="s">
        <v>20</v>
      </c>
      <c r="B24" s="70"/>
      <c r="C24" s="71" t="s">
        <v>21</v>
      </c>
      <c r="D24" s="73"/>
      <c r="E24" s="73"/>
      <c r="F24" s="73" t="s">
        <v>22</v>
      </c>
      <c r="G24" s="73"/>
      <c r="H24" s="70"/>
      <c r="I24" s="71" t="s">
        <v>23</v>
      </c>
      <c r="J24" s="72"/>
    </row>
    <row r="25" spans="1:12" ht="13.5" customHeight="1" x14ac:dyDescent="0.25">
      <c r="A25" s="59">
        <v>223368751</v>
      </c>
      <c r="B25" s="60"/>
      <c r="C25" s="66">
        <v>223368751</v>
      </c>
      <c r="D25" s="67"/>
      <c r="E25" s="68"/>
      <c r="F25" s="66">
        <v>94884108.879999995</v>
      </c>
      <c r="G25" s="67"/>
      <c r="H25" s="68"/>
      <c r="I25" s="61">
        <f>F25/C25</f>
        <v>0.4247868533768181</v>
      </c>
      <c r="J25" s="62"/>
    </row>
    <row r="26" spans="1:12" ht="12.75" customHeight="1" x14ac:dyDescent="0.25">
      <c r="A26" s="52" t="s">
        <v>24</v>
      </c>
      <c r="B26" s="53"/>
      <c r="C26" s="53"/>
      <c r="D26" s="53"/>
      <c r="E26" s="53"/>
      <c r="F26" s="53"/>
      <c r="G26" s="53"/>
      <c r="H26" s="53"/>
      <c r="I26" s="53"/>
      <c r="J26" s="54"/>
      <c r="K26" s="1"/>
    </row>
    <row r="27" spans="1:12" x14ac:dyDescent="0.25">
      <c r="A27" s="5"/>
      <c r="B27"/>
      <c r="C27" s="63" t="s">
        <v>49</v>
      </c>
      <c r="D27" s="64"/>
      <c r="E27" s="63" t="s">
        <v>66</v>
      </c>
      <c r="F27" s="64"/>
      <c r="G27" s="63" t="s">
        <v>67</v>
      </c>
      <c r="H27" s="63"/>
      <c r="I27" s="63" t="s">
        <v>25</v>
      </c>
      <c r="J27" s="65"/>
    </row>
    <row r="28" spans="1:12" ht="38.25" x14ac:dyDescent="0.25">
      <c r="A28" s="10" t="s">
        <v>26</v>
      </c>
      <c r="B28" s="11" t="s">
        <v>27</v>
      </c>
      <c r="C28" s="11" t="s">
        <v>39</v>
      </c>
      <c r="D28" s="11" t="s">
        <v>40</v>
      </c>
      <c r="E28" s="11" t="s">
        <v>43</v>
      </c>
      <c r="F28" s="11" t="s">
        <v>44</v>
      </c>
      <c r="G28" s="11" t="s">
        <v>45</v>
      </c>
      <c r="H28" s="11" t="s">
        <v>46</v>
      </c>
      <c r="I28" s="11" t="s">
        <v>47</v>
      </c>
      <c r="J28" s="12" t="s">
        <v>48</v>
      </c>
    </row>
    <row r="29" spans="1:12" ht="48" x14ac:dyDescent="0.25">
      <c r="A29" s="13" t="s">
        <v>62</v>
      </c>
      <c r="B29" s="14" t="s">
        <v>61</v>
      </c>
      <c r="C29" s="33">
        <v>224671</v>
      </c>
      <c r="D29" s="36">
        <v>223368751</v>
      </c>
      <c r="E29" s="33">
        <v>105595</v>
      </c>
      <c r="F29" s="34">
        <v>104983312.97</v>
      </c>
      <c r="G29" s="35">
        <v>88510</v>
      </c>
      <c r="H29" s="34">
        <v>94884108.879999995</v>
      </c>
      <c r="I29" s="15">
        <f>Tabla1[[#This Row],[Física 
(E)]]/Tabla1[[#This Row],[Física
(C)]]</f>
        <v>0.83820256640939439</v>
      </c>
      <c r="J29" s="16">
        <f>Tabla1[[#This Row],[Financiera 
 (F)]]/Tabla1[[#This Row],[Financiera
(D)]]</f>
        <v>0.90380181569535767</v>
      </c>
    </row>
    <row r="30" spans="1:12" x14ac:dyDescent="0.25">
      <c r="A30" s="17"/>
      <c r="B30" s="18"/>
      <c r="C30" s="19"/>
      <c r="D30" s="20"/>
      <c r="E30" s="20"/>
      <c r="F30" s="20"/>
      <c r="G30" s="21"/>
      <c r="H30" s="20"/>
      <c r="I30" s="15"/>
      <c r="J30" s="16"/>
      <c r="L30" s="31"/>
    </row>
    <row r="31" spans="1:12" ht="15.75" x14ac:dyDescent="0.25">
      <c r="A31" s="37" t="s">
        <v>28</v>
      </c>
      <c r="B31" s="38"/>
      <c r="C31" s="38"/>
      <c r="D31" s="38"/>
      <c r="E31" s="38"/>
      <c r="F31" s="38"/>
      <c r="G31" s="38"/>
      <c r="H31" s="38"/>
      <c r="I31" s="38"/>
      <c r="J31" s="39"/>
    </row>
    <row r="32" spans="1:12" ht="15.75" x14ac:dyDescent="0.25">
      <c r="A32" s="52" t="s">
        <v>29</v>
      </c>
      <c r="B32" s="53"/>
      <c r="C32" s="53"/>
      <c r="D32" s="53"/>
      <c r="E32" s="53"/>
      <c r="F32" s="53"/>
      <c r="G32" s="53"/>
      <c r="H32" s="53"/>
      <c r="I32" s="53"/>
      <c r="J32" s="54"/>
      <c r="K32" s="1"/>
    </row>
    <row r="33" spans="1:11" ht="15" customHeight="1" x14ac:dyDescent="0.25">
      <c r="A33" s="22" t="s">
        <v>30</v>
      </c>
      <c r="B33" s="50" t="s">
        <v>62</v>
      </c>
      <c r="C33" s="50"/>
      <c r="D33" s="50"/>
      <c r="E33" s="50"/>
      <c r="F33" s="50"/>
      <c r="G33" s="50"/>
      <c r="H33" s="50"/>
      <c r="I33" s="50"/>
      <c r="J33" s="51"/>
    </row>
    <row r="34" spans="1:11" ht="29.25" customHeight="1" x14ac:dyDescent="0.25">
      <c r="A34" s="22" t="s">
        <v>31</v>
      </c>
      <c r="B34" s="50" t="s">
        <v>60</v>
      </c>
      <c r="C34" s="50"/>
      <c r="D34" s="50"/>
      <c r="E34" s="50"/>
      <c r="F34" s="50"/>
      <c r="G34" s="50"/>
      <c r="H34" s="50"/>
      <c r="I34" s="50"/>
      <c r="J34" s="51"/>
    </row>
    <row r="35" spans="1:11" ht="208.5" customHeight="1" x14ac:dyDescent="0.25">
      <c r="A35" s="22" t="s">
        <v>32</v>
      </c>
      <c r="B35" s="55" t="s">
        <v>68</v>
      </c>
      <c r="C35" s="55"/>
      <c r="D35" s="55"/>
      <c r="E35" s="55"/>
      <c r="F35" s="55"/>
      <c r="G35" s="55"/>
      <c r="H35" s="55"/>
      <c r="I35" s="55"/>
      <c r="J35" s="56"/>
    </row>
    <row r="36" spans="1:11" ht="138.75" customHeight="1" x14ac:dyDescent="0.25">
      <c r="A36" s="32" t="s">
        <v>33</v>
      </c>
      <c r="B36" s="50" t="s">
        <v>69</v>
      </c>
      <c r="C36" s="57"/>
      <c r="D36" s="57"/>
      <c r="E36" s="57"/>
      <c r="F36" s="57"/>
      <c r="G36" s="57"/>
      <c r="H36" s="57"/>
      <c r="I36" s="57"/>
      <c r="J36" s="58"/>
    </row>
    <row r="37" spans="1:11" ht="15.75" x14ac:dyDescent="0.25">
      <c r="A37" s="37" t="s">
        <v>34</v>
      </c>
      <c r="B37" s="38"/>
      <c r="C37" s="38"/>
      <c r="D37" s="38"/>
      <c r="E37" s="38"/>
      <c r="F37" s="38"/>
      <c r="G37" s="38"/>
      <c r="H37" s="38"/>
      <c r="I37" s="38"/>
      <c r="J37" s="39"/>
    </row>
    <row r="38" spans="1:11" ht="12" customHeight="1" x14ac:dyDescent="0.25">
      <c r="A38" s="40" t="s">
        <v>35</v>
      </c>
      <c r="B38" s="41"/>
      <c r="C38" s="41"/>
      <c r="D38" s="41"/>
      <c r="E38" s="41"/>
      <c r="F38" s="41"/>
      <c r="G38" s="41"/>
      <c r="H38" s="41"/>
      <c r="I38" s="41"/>
      <c r="J38" s="42"/>
      <c r="K38" s="1"/>
    </row>
    <row r="39" spans="1:11" x14ac:dyDescent="0.25">
      <c r="A39" s="43" t="s">
        <v>41</v>
      </c>
      <c r="B39" s="44"/>
      <c r="C39" s="44"/>
      <c r="D39" s="44"/>
      <c r="E39" s="44"/>
      <c r="F39" s="44"/>
      <c r="G39" s="44"/>
      <c r="H39" s="44"/>
      <c r="I39" s="44"/>
      <c r="J39" s="45"/>
    </row>
    <row r="40" spans="1:11" ht="27.75" hidden="1" customHeight="1" x14ac:dyDescent="0.25">
      <c r="A40" s="28"/>
      <c r="B40" s="28"/>
      <c r="C40" s="28"/>
      <c r="D40" s="28"/>
      <c r="E40" s="28"/>
      <c r="F40" s="28"/>
      <c r="G40" s="28"/>
      <c r="H40" s="28"/>
      <c r="I40" s="28"/>
      <c r="J40" s="28"/>
    </row>
    <row r="41" spans="1:11" ht="15" customHeight="1" x14ac:dyDescent="0.25">
      <c r="A41" s="46" t="s">
        <v>42</v>
      </c>
      <c r="B41" s="46"/>
      <c r="C41" s="46"/>
      <c r="D41" s="46"/>
      <c r="E41" s="46"/>
      <c r="F41" s="46"/>
      <c r="G41" s="46"/>
      <c r="H41" s="46"/>
      <c r="I41" s="46"/>
      <c r="J41" s="46"/>
    </row>
  </sheetData>
  <mergeCells count="4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s>
  <phoneticPr fontId="23" type="noConversion"/>
  <dataValidations xWindow="608" yWindow="619"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F28:F30 D28 D30:E30"/>
    <dataValidation allowBlank="1" showInputMessage="1" showErrorMessage="1" prompt="Meta anual del indicador" sqref="E28:E29 C28:C30"/>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29"/>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0866141732283472" right="0.70866141732283472" top="0.74803149606299213" bottom="0.74803149606299213" header="0.31496062992125984" footer="0.31496062992125984"/>
  <pageSetup scale="62" fitToHeight="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Aristina Familia</cp:lastModifiedBy>
  <cp:lastPrinted>2025-07-09T14:26:41Z</cp:lastPrinted>
  <dcterms:created xsi:type="dcterms:W3CDTF">2021-03-22T15:50:10Z</dcterms:created>
  <dcterms:modified xsi:type="dcterms:W3CDTF">2025-07-09T18:17:04Z</dcterms:modified>
</cp:coreProperties>
</file>