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amiliaa\Desktop\Nóminas enero 2026\"/>
    </mc:Choice>
  </mc:AlternateContent>
  <bookViews>
    <workbookView xWindow="0" yWindow="0" windowWidth="19200" windowHeight="11460"/>
  </bookViews>
  <sheets>
    <sheet name="Sheet1" sheetId="1" r:id="rId1"/>
  </sheets>
  <externalReferences>
    <externalReference r:id="rId2"/>
  </externalReferences>
  <definedNames>
    <definedName name="Años">[1]Hoja2!$J$4:$J$5</definedName>
    <definedName name="Meses">[1]Hoja2!$K$4:$K$15</definedName>
    <definedName name="Regiones">[1]Hoja2!$C$4:$C$12</definedName>
    <definedName name="Sexos">[1]Hoja2!$B$4:$B$5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42" i="1" l="1"/>
  <c r="O41" i="1"/>
  <c r="K28" i="1" l="1"/>
  <c r="M28" i="1"/>
  <c r="K27" i="1"/>
  <c r="M27" i="1"/>
  <c r="O28" i="1" l="1"/>
  <c r="O27" i="1"/>
  <c r="J42" i="1"/>
  <c r="K23" i="1" l="1"/>
  <c r="M23" i="1"/>
  <c r="O23" i="1" s="1"/>
  <c r="K39" i="1" l="1"/>
  <c r="M12" i="1" l="1"/>
  <c r="M13" i="1"/>
  <c r="M14" i="1"/>
  <c r="M15" i="1"/>
  <c r="M16" i="1"/>
  <c r="M17" i="1"/>
  <c r="M18" i="1"/>
  <c r="M19" i="1"/>
  <c r="M20" i="1"/>
  <c r="M21" i="1"/>
  <c r="M22" i="1"/>
  <c r="M24" i="1"/>
  <c r="M25" i="1"/>
  <c r="M26" i="1"/>
  <c r="M29" i="1"/>
  <c r="M30" i="1"/>
  <c r="M31" i="1"/>
  <c r="M32" i="1"/>
  <c r="M33" i="1"/>
  <c r="M34" i="1"/>
  <c r="M35" i="1"/>
  <c r="M36" i="1"/>
  <c r="M37" i="1"/>
  <c r="M38" i="1"/>
  <c r="M39" i="1"/>
  <c r="M40" i="1"/>
  <c r="M11" i="1"/>
  <c r="M42" i="1" l="1"/>
  <c r="O39" i="1"/>
  <c r="N42" i="1"/>
  <c r="K12" i="1"/>
  <c r="O12" i="1" s="1"/>
  <c r="K13" i="1"/>
  <c r="O13" i="1" s="1"/>
  <c r="K14" i="1"/>
  <c r="O14" i="1" s="1"/>
  <c r="K15" i="1"/>
  <c r="O15" i="1" s="1"/>
  <c r="K16" i="1"/>
  <c r="O16" i="1" s="1"/>
  <c r="K17" i="1"/>
  <c r="O17" i="1" s="1"/>
  <c r="K18" i="1"/>
  <c r="O18" i="1" s="1"/>
  <c r="K20" i="1"/>
  <c r="O20" i="1" s="1"/>
  <c r="K21" i="1"/>
  <c r="O21" i="1" s="1"/>
  <c r="K22" i="1"/>
  <c r="O22" i="1" s="1"/>
  <c r="K24" i="1"/>
  <c r="O24" i="1" s="1"/>
  <c r="K25" i="1"/>
  <c r="O25" i="1" s="1"/>
  <c r="K26" i="1"/>
  <c r="O26" i="1" s="1"/>
  <c r="K29" i="1"/>
  <c r="O29" i="1" s="1"/>
  <c r="K30" i="1"/>
  <c r="O30" i="1" s="1"/>
  <c r="K31" i="1"/>
  <c r="O31" i="1" s="1"/>
  <c r="K32" i="1"/>
  <c r="O32" i="1" s="1"/>
  <c r="K33" i="1"/>
  <c r="O33" i="1" s="1"/>
  <c r="K34" i="1"/>
  <c r="O34" i="1" s="1"/>
  <c r="K35" i="1"/>
  <c r="O35" i="1" s="1"/>
  <c r="K36" i="1"/>
  <c r="O36" i="1" s="1"/>
  <c r="K37" i="1"/>
  <c r="O37" i="1" s="1"/>
  <c r="K38" i="1"/>
  <c r="O38" i="1" s="1"/>
  <c r="K40" i="1"/>
  <c r="O40" i="1" s="1"/>
  <c r="K11" i="1"/>
  <c r="K42" i="1" l="1"/>
  <c r="O11" i="1"/>
  <c r="O42" i="1" s="1"/>
  <c r="D5" i="1"/>
</calcChain>
</file>

<file path=xl/sharedStrings.xml><?xml version="1.0" encoding="utf-8"?>
<sst xmlns="http://schemas.openxmlformats.org/spreadsheetml/2006/main" count="223" uniqueCount="143">
  <si>
    <t>REG. NO.</t>
  </si>
  <si>
    <t>NOMBRES</t>
  </si>
  <si>
    <t>APELLIDOS</t>
  </si>
  <si>
    <t>SEXO</t>
  </si>
  <si>
    <t>CARGO</t>
  </si>
  <si>
    <t>DIRECCION O DEPARTAMENTO</t>
  </si>
  <si>
    <t>CATEGORIA DE SERVIDOR</t>
  </si>
  <si>
    <t>FECHA INICIO DE CONTRATO</t>
  </si>
  <si>
    <t>FECHA TERMINO DE CONTRATO</t>
  </si>
  <si>
    <t>SUELDO BRUTO</t>
  </si>
  <si>
    <t>AFP</t>
  </si>
  <si>
    <t>ISR</t>
  </si>
  <si>
    <t>SFS</t>
  </si>
  <si>
    <t>OTROS</t>
  </si>
  <si>
    <t>SUELDO NETO</t>
  </si>
  <si>
    <t>F</t>
  </si>
  <si>
    <t>CONTRATADO</t>
  </si>
  <si>
    <t>M</t>
  </si>
  <si>
    <t>ARCHIVO</t>
  </si>
  <si>
    <t>SEGUROS MEDICOS</t>
  </si>
  <si>
    <t>HIGIENIZACION</t>
  </si>
  <si>
    <t xml:space="preserve">ALBANIA MARIA </t>
  </si>
  <si>
    <t>PEÑA DE LA ROSA</t>
  </si>
  <si>
    <t>RECEPCIONISTA</t>
  </si>
  <si>
    <t>TESORERIA</t>
  </si>
  <si>
    <t xml:space="preserve">YOSELIN </t>
  </si>
  <si>
    <t>LOPEZ RODRIGUEZ</t>
  </si>
  <si>
    <t xml:space="preserve">JULISSA </t>
  </si>
  <si>
    <t>BAUTISTA MEJIA</t>
  </si>
  <si>
    <t>CALIDAD</t>
  </si>
  <si>
    <t>CONTABILIDAD</t>
  </si>
  <si>
    <t>ANA AURELINA</t>
  </si>
  <si>
    <t>GOMEZ</t>
  </si>
  <si>
    <t>CONTADORA</t>
  </si>
  <si>
    <t>DIRECCION</t>
  </si>
  <si>
    <t xml:space="preserve">JESUS </t>
  </si>
  <si>
    <t>MARTINEZ</t>
  </si>
  <si>
    <t>ENCARGADO DE GESTION DEL TALEN</t>
  </si>
  <si>
    <t>POLONIA PERALTA</t>
  </si>
  <si>
    <t>AUXILIAR DE HIGIENIZACION</t>
  </si>
  <si>
    <t xml:space="preserve">JOSEFINA </t>
  </si>
  <si>
    <t>MEDICO RADIOLOGO</t>
  </si>
  <si>
    <t>IMAGENES</t>
  </si>
  <si>
    <t>DIGITADOR (A)</t>
  </si>
  <si>
    <t xml:space="preserve">YUDITH </t>
  </si>
  <si>
    <t>HERNANDEZ DURAN</t>
  </si>
  <si>
    <t xml:space="preserve">JOSE JOAQUIN </t>
  </si>
  <si>
    <t>TEJADA SANTOS</t>
  </si>
  <si>
    <t>CASILLA ESPINAL</t>
  </si>
  <si>
    <t>AUXILIAR DE ENFERMERIA</t>
  </si>
  <si>
    <t>SEGURIDAD</t>
  </si>
  <si>
    <t>MIEMBRO DE SEGURIDAD</t>
  </si>
  <si>
    <t xml:space="preserve">LIESER HANS </t>
  </si>
  <si>
    <t>CEPEDA GUZMAN</t>
  </si>
  <si>
    <t>JUANA YUDERKA</t>
  </si>
  <si>
    <t xml:space="preserve">CANELA MOLINA </t>
  </si>
  <si>
    <t>ENCARGADA DE SEGUROS MEDICOS</t>
  </si>
  <si>
    <t xml:space="preserve">RAMON </t>
  </si>
  <si>
    <t>CARABALLO MARTINEZ</t>
  </si>
  <si>
    <t>TECNOLOGIA DE LA INFORMACION</t>
  </si>
  <si>
    <t xml:space="preserve">LUIS ALFREDO </t>
  </si>
  <si>
    <t>JIMENEZ RODRIGUEZ</t>
  </si>
  <si>
    <t>CAJERO (A)Ç</t>
  </si>
  <si>
    <t>NIKAURY SANCHEZ BAEZ</t>
  </si>
  <si>
    <t>SANCHEZ BAEZ</t>
  </si>
  <si>
    <t>TOTALES</t>
  </si>
  <si>
    <t>Servicio Nacional de Salud</t>
  </si>
  <si>
    <t>Plantilla de Reporte de Nómina Interna</t>
  </si>
  <si>
    <t>Región:</t>
  </si>
  <si>
    <t>REGION 0</t>
  </si>
  <si>
    <t>Hospital:</t>
  </si>
  <si>
    <t>CENTRO DE EDUCACION MEDICA DE AMISTAD DOMINICO JAPONESA CEMADOJA</t>
  </si>
  <si>
    <t>Periodo Año:</t>
  </si>
  <si>
    <t>Periodo Mes:</t>
  </si>
  <si>
    <t>NÓMINA DE SUELDOS PERSONAL CONTRATADO</t>
  </si>
  <si>
    <t>ANALISTA DE SISTEMAS INFORMATICOS</t>
  </si>
  <si>
    <t>ENC. UNID. INSTITUCIONAL GESTION   DE CALIDAD</t>
  </si>
  <si>
    <t>WAHSINTON</t>
  </si>
  <si>
    <t>GUEBARA  BRITO</t>
  </si>
  <si>
    <t xml:space="preserve">M </t>
  </si>
  <si>
    <t xml:space="preserve">SOPORTE TECNICO </t>
  </si>
  <si>
    <t xml:space="preserve">ENFERMERA DE ATENCION </t>
  </si>
  <si>
    <t>KATIANA INDHIRA</t>
  </si>
  <si>
    <t>PEREZ GOMEZ</t>
  </si>
  <si>
    <t>BELTRE RAMIREZ</t>
  </si>
  <si>
    <t>MAURA MARGARITA</t>
  </si>
  <si>
    <t xml:space="preserve">LORELIS YELISSA </t>
  </si>
  <si>
    <t>DOTEL QUEZADA</t>
  </si>
  <si>
    <t>TECNICO RADIOLOGO</t>
  </si>
  <si>
    <t>GESTION DEL TALENTO</t>
  </si>
  <si>
    <t xml:space="preserve">BELKYS </t>
  </si>
  <si>
    <t>DORIS ALICIA</t>
  </si>
  <si>
    <t>CUEVAS DIAZ</t>
  </si>
  <si>
    <t>ANALISTA LEGAL</t>
  </si>
  <si>
    <t xml:space="preserve">AKEMI </t>
  </si>
  <si>
    <t>TABATA TABATA</t>
  </si>
  <si>
    <t>MICROBIOLOGA</t>
  </si>
  <si>
    <t>LABORATORIO INVESTIGACIÓN</t>
  </si>
  <si>
    <t>ANA JOAQUINA</t>
  </si>
  <si>
    <t>INOA</t>
  </si>
  <si>
    <t>JENNYMIGUELINA</t>
  </si>
  <si>
    <t>HERNANDEZ MANZUETA</t>
  </si>
  <si>
    <t>MEDICO SONOGRAFISTA</t>
  </si>
  <si>
    <t>FRANKLIN</t>
  </si>
  <si>
    <t>BRITO CRUZ</t>
  </si>
  <si>
    <t>RELACIONADOR PUBLICO</t>
  </si>
  <si>
    <t>CARDIOLOGO</t>
  </si>
  <si>
    <t>GEISON TOMAS</t>
  </si>
  <si>
    <t>PERDOMO</t>
  </si>
  <si>
    <t>CAMILLERO</t>
  </si>
  <si>
    <t xml:space="preserve"> $-   </t>
  </si>
  <si>
    <t>ANALISTA DE DATOS ESTADISTICOS</t>
  </si>
  <si>
    <t>PLANIFICACION Y DESARROLLO</t>
  </si>
  <si>
    <t xml:space="preserve">AGUSTINA </t>
  </si>
  <si>
    <t>ACEVEDO ARIAS</t>
  </si>
  <si>
    <t>AMBIORIX</t>
  </si>
  <si>
    <t>ROBLES MARTINEZ</t>
  </si>
  <si>
    <t>LUZ AURORA</t>
  </si>
  <si>
    <t>09//14/2025</t>
  </si>
  <si>
    <t>31/1/2025</t>
  </si>
  <si>
    <t>01/122023</t>
  </si>
  <si>
    <t>ADMINISTRADOR DE REDES</t>
  </si>
  <si>
    <t>10/12021</t>
  </si>
  <si>
    <t>15/09/21</t>
  </si>
  <si>
    <t>15/03/2022</t>
  </si>
  <si>
    <t>15/8/2021</t>
  </si>
  <si>
    <t>15/8/2022</t>
  </si>
  <si>
    <t>Sr. Jesús Martinez</t>
  </si>
  <si>
    <t>Enc. División de Recursos Humanos</t>
  </si>
  <si>
    <t>LAURA MARIENI</t>
  </si>
  <si>
    <t>FERNANDEZ FLORENTINO</t>
  </si>
  <si>
    <t>ANESTESIOLOGO PEDIATRA</t>
  </si>
  <si>
    <t>FRANCIA  MARIA</t>
  </si>
  <si>
    <t>VARGAS</t>
  </si>
  <si>
    <t>ENCARGADA DE ARCHIVO  CLINICO</t>
  </si>
  <si>
    <t xml:space="preserve">ARCHIVO </t>
  </si>
  <si>
    <t xml:space="preserve">PAOLA </t>
  </si>
  <si>
    <t>GRULLON</t>
  </si>
  <si>
    <t>MARIA DEL CARMEN</t>
  </si>
  <si>
    <t>ZARZUELA</t>
  </si>
  <si>
    <t>TEMPORAL</t>
  </si>
  <si>
    <t>ENERO</t>
  </si>
  <si>
    <t>Nominas 2025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</si>
</sst>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0.000000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Arial"/>
      <family val="2"/>
    </font>
    <font>
      <sz val="8"/>
      <color theme="1"/>
      <name val="Arial"/>
      <family val="2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color indexed="8"/>
      <name val="Calibri"/>
      <family val="2"/>
      <scheme val="minor"/>
    </font>
    <font>
      <sz val="11"/>
      <name val="Calibri"/>
      <family val="2"/>
      <scheme val="minor"/>
    </font>
    <font>
      <sz val="8"/>
      <name val="Trebuchet MS"/>
      <family val="2"/>
    </font>
    <font>
      <b/>
      <u/>
      <sz val="10"/>
      <name val="Arial"/>
      <family val="2"/>
    </font>
    <font>
      <b/>
      <sz val="10"/>
      <name val="Arial"/>
      <family val="2"/>
    </font>
    <font>
      <b/>
      <sz val="9"/>
      <color rgb="FF00000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164" fontId="6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</cellStyleXfs>
  <cellXfs count="59">
    <xf numFmtId="0" fontId="0" fillId="0" borderId="0" xfId="0"/>
    <xf numFmtId="0" fontId="0" fillId="2" borderId="1" xfId="0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Protection="1">
      <protection locked="0"/>
    </xf>
    <xf numFmtId="0" fontId="5" fillId="0" borderId="0" xfId="0" applyFont="1"/>
    <xf numFmtId="0" fontId="1" fillId="0" borderId="0" xfId="0" applyFont="1"/>
    <xf numFmtId="0" fontId="1" fillId="0" borderId="0" xfId="0" applyFont="1" applyAlignment="1">
      <alignment horizontal="right"/>
    </xf>
    <xf numFmtId="0" fontId="0" fillId="0" borderId="2" xfId="0" applyBorder="1" applyAlignment="1" applyProtection="1">
      <alignment vertical="center"/>
      <protection locked="0"/>
    </xf>
    <xf numFmtId="0" fontId="2" fillId="0" borderId="0" xfId="0" applyFont="1" applyAlignment="1">
      <alignment horizontal="center"/>
    </xf>
    <xf numFmtId="0" fontId="0" fillId="0" borderId="3" xfId="0" applyBorder="1" applyAlignment="1" applyProtection="1">
      <alignment horizontal="left"/>
      <protection locked="0"/>
    </xf>
    <xf numFmtId="0" fontId="0" fillId="0" borderId="3" xfId="0" applyBorder="1" applyProtection="1">
      <protection locked="0"/>
    </xf>
    <xf numFmtId="0" fontId="0" fillId="0" borderId="4" xfId="0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3" fillId="0" borderId="0" xfId="0" applyFont="1"/>
    <xf numFmtId="0" fontId="0" fillId="4" borderId="0" xfId="0" applyFill="1"/>
    <xf numFmtId="0" fontId="0" fillId="3" borderId="0" xfId="0" applyFill="1"/>
    <xf numFmtId="166" fontId="0" fillId="0" borderId="0" xfId="0" applyNumberFormat="1"/>
    <xf numFmtId="165" fontId="3" fillId="3" borderId="0" xfId="3" applyFont="1" applyFill="1" applyBorder="1"/>
    <xf numFmtId="165" fontId="3" fillId="3" borderId="0" xfId="3" applyFont="1" applyFill="1" applyBorder="1" applyAlignment="1">
      <alignment horizontal="right" vertical="center"/>
    </xf>
    <xf numFmtId="165" fontId="3" fillId="3" borderId="0" xfId="3" applyFont="1" applyFill="1" applyBorder="1" applyAlignment="1">
      <alignment horizontal="center" vertical="center"/>
    </xf>
    <xf numFmtId="0" fontId="3" fillId="3" borderId="0" xfId="2" applyFont="1" applyFill="1" applyAlignment="1">
      <alignment horizontal="center"/>
    </xf>
    <xf numFmtId="0" fontId="3" fillId="3" borderId="0" xfId="0" applyFont="1" applyFill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3" fillId="0" borderId="1" xfId="0" applyFont="1" applyBorder="1"/>
    <xf numFmtId="0" fontId="9" fillId="0" borderId="1" xfId="0" applyFont="1" applyBorder="1" applyAlignment="1" applyProtection="1">
      <alignment horizontal="center"/>
      <protection locked="0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14" fontId="10" fillId="0" borderId="1" xfId="0" applyNumberFormat="1" applyFont="1" applyBorder="1"/>
    <xf numFmtId="14" fontId="3" fillId="0" borderId="1" xfId="0" applyNumberFormat="1" applyFont="1" applyBorder="1"/>
    <xf numFmtId="0" fontId="3" fillId="0" borderId="1" xfId="0" applyFont="1" applyBorder="1" applyAlignment="1">
      <alignment vertical="center" wrapText="1"/>
    </xf>
    <xf numFmtId="14" fontId="3" fillId="0" borderId="1" xfId="0" applyNumberFormat="1" applyFont="1" applyBorder="1" applyAlignment="1">
      <alignment vertical="center" wrapText="1"/>
    </xf>
    <xf numFmtId="14" fontId="10" fillId="0" borderId="1" xfId="0" applyNumberFormat="1" applyFont="1" applyBorder="1" applyAlignment="1">
      <alignment horizontal="right" wrapText="1"/>
    </xf>
    <xf numFmtId="0" fontId="3" fillId="0" borderId="1" xfId="2" applyFont="1" applyBorder="1"/>
    <xf numFmtId="0" fontId="3" fillId="0" borderId="1" xfId="2" applyFont="1" applyBorder="1" applyAlignment="1">
      <alignment horizontal="center"/>
    </xf>
    <xf numFmtId="0" fontId="3" fillId="0" borderId="1" xfId="2" applyFont="1" applyBorder="1" applyAlignment="1">
      <alignment horizontal="center" vertical="center" wrapText="1"/>
    </xf>
    <xf numFmtId="14" fontId="10" fillId="0" borderId="1" xfId="2" applyNumberFormat="1" applyFont="1" applyBorder="1" applyAlignment="1">
      <alignment horizontal="right"/>
    </xf>
    <xf numFmtId="0" fontId="9" fillId="0" borderId="1" xfId="0" applyFont="1" applyBorder="1"/>
    <xf numFmtId="0" fontId="9" fillId="0" borderId="1" xfId="0" applyFont="1" applyBorder="1" applyAlignment="1">
      <alignment horizontal="right" wrapText="1"/>
    </xf>
    <xf numFmtId="14" fontId="3" fillId="0" borderId="1" xfId="0" applyNumberFormat="1" applyFont="1" applyBorder="1" applyAlignment="1">
      <alignment horizontal="right"/>
    </xf>
    <xf numFmtId="2" fontId="3" fillId="0" borderId="1" xfId="1" applyNumberFormat="1" applyFont="1" applyFill="1" applyBorder="1" applyAlignment="1" applyProtection="1">
      <alignment horizontal="right" vertical="center"/>
      <protection locked="0"/>
    </xf>
    <xf numFmtId="2" fontId="3" fillId="0" borderId="1" xfId="1" applyNumberFormat="1" applyFont="1" applyFill="1" applyBorder="1" applyAlignment="1" applyProtection="1">
      <alignment horizontal="center" vertical="center"/>
      <protection locked="0"/>
    </xf>
    <xf numFmtId="2" fontId="3" fillId="0" borderId="1" xfId="1" applyNumberFormat="1" applyFont="1" applyFill="1" applyBorder="1" applyAlignment="1" applyProtection="1">
      <alignment horizontal="center" vertical="center"/>
    </xf>
    <xf numFmtId="14" fontId="10" fillId="0" borderId="1" xfId="0" applyNumberFormat="1" applyFont="1" applyBorder="1" applyAlignment="1">
      <alignment horizontal="right"/>
    </xf>
    <xf numFmtId="2" fontId="4" fillId="0" borderId="1" xfId="1" applyNumberFormat="1" applyFont="1" applyFill="1" applyBorder="1" applyAlignment="1" applyProtection="1">
      <alignment horizontal="right" vertical="center"/>
      <protection locked="0"/>
    </xf>
    <xf numFmtId="2" fontId="8" fillId="3" borderId="1" xfId="3" applyNumberFormat="1" applyFont="1" applyFill="1" applyBorder="1" applyAlignment="1">
      <alignment horizontal="right" wrapText="1"/>
    </xf>
    <xf numFmtId="2" fontId="3" fillId="3" borderId="1" xfId="3" applyNumberFormat="1" applyFont="1" applyFill="1" applyBorder="1" applyAlignment="1">
      <alignment horizontal="right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2" applyFont="1" applyFill="1" applyBorder="1" applyAlignment="1">
      <alignment horizontal="center"/>
    </xf>
    <xf numFmtId="0" fontId="11" fillId="0" borderId="0" xfId="0" applyFont="1"/>
    <xf numFmtId="0" fontId="12" fillId="0" borderId="0" xfId="0" applyFont="1"/>
    <xf numFmtId="0" fontId="7" fillId="0" borderId="0" xfId="0" applyFont="1"/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right"/>
    </xf>
    <xf numFmtId="14" fontId="4" fillId="0" borderId="1" xfId="0" applyNumberFormat="1" applyFont="1" applyBorder="1" applyAlignment="1">
      <alignment horizontal="right"/>
    </xf>
    <xf numFmtId="0" fontId="4" fillId="0" borderId="1" xfId="0" applyFont="1" applyBorder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13" fillId="0" borderId="0" xfId="0" applyFont="1"/>
  </cellXfs>
  <cellStyles count="4">
    <cellStyle name="Millares 2" xfId="3"/>
    <cellStyle name="Moneda" xfId="1" builtinId="4"/>
    <cellStyle name="Normal" xfId="0" builtinId="0"/>
    <cellStyle name="Normal 2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0</xdr:rowOff>
    </xdr:from>
    <xdr:to>
      <xdr:col>1</xdr:col>
      <xdr:colOff>694267</xdr:colOff>
      <xdr:row>4</xdr:row>
      <xdr:rowOff>125052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611722C5-7455-44C6-A063-EFEDE94A58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0"/>
          <a:ext cx="1314450" cy="887052"/>
        </a:xfrm>
        <a:prstGeom prst="rect">
          <a:avLst/>
        </a:prstGeom>
      </xdr:spPr>
    </xdr:pic>
    <xdr:clientData/>
  </xdr:twoCellAnchor>
  <xdr:twoCellAnchor editAs="oneCell">
    <xdr:from>
      <xdr:col>14</xdr:col>
      <xdr:colOff>21166</xdr:colOff>
      <xdr:row>0</xdr:row>
      <xdr:rowOff>0</xdr:rowOff>
    </xdr:from>
    <xdr:to>
      <xdr:col>14</xdr:col>
      <xdr:colOff>1439333</xdr:colOff>
      <xdr:row>7</xdr:row>
      <xdr:rowOff>179916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1363CCA1-4E15-4494-A316-41F90089BF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579166" y="0"/>
          <a:ext cx="1418167" cy="156633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araballor/Desktop/NOMINAS/NOMINA%20SUELDOS%20FIJOS%20JULIO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INA INTERNA"/>
      <sheetName val="Hoja2"/>
    </sheetNames>
    <sheetDataSet>
      <sheetData sheetId="0"/>
      <sheetData sheetId="1">
        <row r="4">
          <cell r="B4" t="str">
            <v>M</v>
          </cell>
          <cell r="C4" t="str">
            <v>REGION 0</v>
          </cell>
          <cell r="D4" t="str">
            <v>Reg_0</v>
          </cell>
          <cell r="J4">
            <v>2021</v>
          </cell>
          <cell r="K4" t="str">
            <v>ENERO</v>
          </cell>
        </row>
        <row r="5">
          <cell r="B5" t="str">
            <v>F</v>
          </cell>
          <cell r="C5" t="str">
            <v>REGION 1</v>
          </cell>
          <cell r="D5" t="str">
            <v>Reg_1</v>
          </cell>
          <cell r="J5">
            <v>2022</v>
          </cell>
          <cell r="K5" t="str">
            <v>FEBRERO</v>
          </cell>
        </row>
        <row r="6">
          <cell r="C6" t="str">
            <v>REGION 2</v>
          </cell>
          <cell r="D6" t="str">
            <v>Reg_2</v>
          </cell>
          <cell r="K6" t="str">
            <v>MARZO</v>
          </cell>
        </row>
        <row r="7">
          <cell r="C7" t="str">
            <v>REGION 3</v>
          </cell>
          <cell r="D7" t="str">
            <v>Reg_3</v>
          </cell>
          <cell r="K7" t="str">
            <v>ABRIL</v>
          </cell>
        </row>
        <row r="8">
          <cell r="C8" t="str">
            <v>REGION 4</v>
          </cell>
          <cell r="D8" t="str">
            <v>Reg_4</v>
          </cell>
          <cell r="K8" t="str">
            <v>MAYO</v>
          </cell>
        </row>
        <row r="9">
          <cell r="C9" t="str">
            <v>REGION 5</v>
          </cell>
          <cell r="D9" t="str">
            <v>Reg_5</v>
          </cell>
          <cell r="K9" t="str">
            <v>JUNIO</v>
          </cell>
        </row>
        <row r="10">
          <cell r="C10" t="str">
            <v>REGION 6</v>
          </cell>
          <cell r="D10" t="str">
            <v>Reg_6</v>
          </cell>
          <cell r="K10" t="str">
            <v>JULIO</v>
          </cell>
        </row>
        <row r="11">
          <cell r="C11" t="str">
            <v>REGION 7</v>
          </cell>
          <cell r="D11" t="str">
            <v>Reg_7</v>
          </cell>
          <cell r="K11" t="str">
            <v>AGOSTO</v>
          </cell>
        </row>
        <row r="12">
          <cell r="C12" t="str">
            <v>REGION 8</v>
          </cell>
          <cell r="D12" t="str">
            <v>Reg_8</v>
          </cell>
          <cell r="K12" t="str">
            <v>SEPTIEMBRE</v>
          </cell>
        </row>
        <row r="13">
          <cell r="K13" t="str">
            <v>OCTUBRE</v>
          </cell>
        </row>
        <row r="14">
          <cell r="K14" t="str">
            <v>NOVIEMBRE</v>
          </cell>
        </row>
        <row r="15">
          <cell r="K15" t="str">
            <v>DICIEMBRE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66"/>
  <sheetViews>
    <sheetView showGridLines="0" tabSelected="1" zoomScale="91" zoomScaleNormal="91" workbookViewId="0">
      <selection activeCell="E14" sqref="E14"/>
    </sheetView>
  </sheetViews>
  <sheetFormatPr baseColWidth="10" defaultColWidth="9.140625" defaultRowHeight="15" x14ac:dyDescent="0.25"/>
  <cols>
    <col min="1" max="1" width="11.140625" customWidth="1"/>
    <col min="2" max="3" width="21" customWidth="1"/>
    <col min="4" max="4" width="6.28515625" bestFit="1" customWidth="1"/>
    <col min="5" max="5" width="23.140625" customWidth="1"/>
    <col min="6" max="6" width="32.140625" customWidth="1"/>
    <col min="7" max="7" width="25.5703125" customWidth="1"/>
    <col min="8" max="8" width="15.7109375" bestFit="1" customWidth="1"/>
    <col min="9" max="9" width="18.42578125" bestFit="1" customWidth="1"/>
    <col min="10" max="10" width="21" customWidth="1"/>
    <col min="11" max="12" width="10.7109375" bestFit="1" customWidth="1"/>
    <col min="13" max="14" width="21" customWidth="1"/>
    <col min="15" max="15" width="25.42578125" customWidth="1"/>
    <col min="17" max="20" width="9.28515625" bestFit="1" customWidth="1"/>
    <col min="21" max="21" width="10.5703125" bestFit="1" customWidth="1"/>
  </cols>
  <sheetData>
    <row r="1" spans="1:15" x14ac:dyDescent="0.25">
      <c r="A1" s="2"/>
      <c r="D1" s="2"/>
    </row>
    <row r="2" spans="1:15" ht="18.75" x14ac:dyDescent="0.3">
      <c r="A2" s="2"/>
      <c r="B2" s="3"/>
      <c r="C2" s="4" t="s">
        <v>66</v>
      </c>
      <c r="E2" s="2"/>
      <c r="F2" s="3"/>
      <c r="G2" s="3"/>
      <c r="H2" s="3"/>
      <c r="I2" s="3"/>
      <c r="J2" s="3"/>
      <c r="K2" s="3"/>
      <c r="L2" s="3"/>
      <c r="M2" s="3"/>
      <c r="N2" s="3"/>
      <c r="O2" s="3"/>
    </row>
    <row r="3" spans="1:15" x14ac:dyDescent="0.25">
      <c r="A3" s="2"/>
      <c r="B3" s="3"/>
      <c r="C3" s="5" t="s">
        <v>67</v>
      </c>
      <c r="E3" s="2"/>
      <c r="F3" s="3"/>
      <c r="G3" s="3"/>
      <c r="H3" s="3"/>
      <c r="I3" s="3"/>
      <c r="J3" s="3"/>
      <c r="K3" s="3"/>
      <c r="L3" s="3"/>
      <c r="M3" s="3"/>
      <c r="N3" s="3"/>
      <c r="O3" s="3"/>
    </row>
    <row r="4" spans="1:15" x14ac:dyDescent="0.25">
      <c r="A4" s="2"/>
      <c r="B4" s="3"/>
      <c r="E4" s="2"/>
      <c r="K4" s="3"/>
      <c r="L4" s="3"/>
      <c r="M4" s="3"/>
      <c r="N4" s="3"/>
      <c r="O4" s="3"/>
    </row>
    <row r="5" spans="1:15" x14ac:dyDescent="0.25">
      <c r="A5" s="2"/>
      <c r="B5" s="6" t="s">
        <v>68</v>
      </c>
      <c r="C5" s="7" t="s">
        <v>69</v>
      </c>
      <c r="D5" s="8" t="str">
        <f>IFERROR(VLOOKUP(C5,[1]Hoja2!$C$4:$D$12,2,FALSE),"")</f>
        <v>Reg_0</v>
      </c>
      <c r="E5" s="6" t="s">
        <v>70</v>
      </c>
      <c r="F5" s="7" t="s">
        <v>71</v>
      </c>
      <c r="J5" s="3"/>
      <c r="K5" s="3"/>
      <c r="L5" s="3"/>
      <c r="M5" s="3"/>
      <c r="N5" s="3"/>
      <c r="O5" s="3"/>
    </row>
    <row r="6" spans="1:15" x14ac:dyDescent="0.25">
      <c r="A6" s="2"/>
      <c r="B6" s="6"/>
      <c r="C6" s="12"/>
      <c r="D6" s="8"/>
      <c r="E6" s="6"/>
      <c r="F6" s="11"/>
      <c r="J6" s="3"/>
      <c r="K6" s="3"/>
      <c r="L6" s="3"/>
      <c r="M6" s="3"/>
      <c r="N6" s="3"/>
      <c r="O6" s="3"/>
    </row>
    <row r="7" spans="1:15" x14ac:dyDescent="0.25">
      <c r="A7" s="2"/>
      <c r="B7" s="6"/>
      <c r="C7" s="12"/>
      <c r="D7" s="8"/>
      <c r="E7" s="6"/>
      <c r="F7" s="12"/>
      <c r="G7" t="s">
        <v>74</v>
      </c>
      <c r="J7" s="3"/>
      <c r="K7" s="3"/>
      <c r="L7" s="3"/>
      <c r="M7" s="3"/>
      <c r="N7" s="3"/>
      <c r="O7" s="3"/>
    </row>
    <row r="8" spans="1:15" x14ac:dyDescent="0.25">
      <c r="A8" s="2"/>
      <c r="B8" s="6"/>
      <c r="C8" s="7"/>
      <c r="D8" s="8"/>
      <c r="E8" s="6"/>
      <c r="F8" s="7"/>
      <c r="J8" s="3"/>
      <c r="K8" s="3"/>
      <c r="L8" s="3"/>
      <c r="M8" s="3"/>
      <c r="N8" s="3"/>
      <c r="O8" s="3"/>
    </row>
    <row r="9" spans="1:15" x14ac:dyDescent="0.25">
      <c r="A9" s="2"/>
      <c r="B9" s="6" t="s">
        <v>72</v>
      </c>
      <c r="C9" s="9">
        <v>2026</v>
      </c>
      <c r="E9" s="6" t="s">
        <v>73</v>
      </c>
      <c r="F9" s="10" t="s">
        <v>141</v>
      </c>
      <c r="J9" s="3"/>
      <c r="K9" s="3"/>
      <c r="L9" s="3"/>
      <c r="M9" s="3"/>
      <c r="N9" s="3"/>
      <c r="O9" s="3"/>
    </row>
    <row r="10" spans="1:15" ht="30" x14ac:dyDescent="0.25">
      <c r="A10" s="1" t="s">
        <v>0</v>
      </c>
      <c r="B10" s="1" t="s">
        <v>1</v>
      </c>
      <c r="C10" s="1" t="s">
        <v>2</v>
      </c>
      <c r="D10" s="1" t="s">
        <v>3</v>
      </c>
      <c r="E10" s="1" t="s">
        <v>4</v>
      </c>
      <c r="F10" s="1" t="s">
        <v>5</v>
      </c>
      <c r="G10" s="1" t="s">
        <v>6</v>
      </c>
      <c r="H10" s="1" t="s">
        <v>7</v>
      </c>
      <c r="I10" s="1" t="s">
        <v>8</v>
      </c>
      <c r="J10" s="1" t="s">
        <v>9</v>
      </c>
      <c r="K10" s="1" t="s">
        <v>10</v>
      </c>
      <c r="L10" s="1" t="s">
        <v>11</v>
      </c>
      <c r="M10" s="1" t="s">
        <v>12</v>
      </c>
      <c r="N10" s="1" t="s">
        <v>13</v>
      </c>
      <c r="O10" s="1" t="s">
        <v>14</v>
      </c>
    </row>
    <row r="11" spans="1:15" ht="15.75" x14ac:dyDescent="0.3">
      <c r="A11" s="22">
        <v>1</v>
      </c>
      <c r="B11" s="23" t="s">
        <v>21</v>
      </c>
      <c r="C11" s="23" t="s">
        <v>22</v>
      </c>
      <c r="D11" s="24" t="s">
        <v>15</v>
      </c>
      <c r="E11" s="46" t="s">
        <v>23</v>
      </c>
      <c r="F11" s="25" t="s">
        <v>18</v>
      </c>
      <c r="G11" s="26" t="s">
        <v>16</v>
      </c>
      <c r="H11" s="42">
        <v>44105</v>
      </c>
      <c r="I11" s="38" t="s">
        <v>122</v>
      </c>
      <c r="J11" s="39">
        <v>21858.65</v>
      </c>
      <c r="K11" s="40">
        <f>J11*2.87%</f>
        <v>627.343255</v>
      </c>
      <c r="L11" s="43">
        <v>0</v>
      </c>
      <c r="M11" s="43">
        <f>J11*3.04%</f>
        <v>664.50296000000003</v>
      </c>
      <c r="N11" s="43">
        <v>25</v>
      </c>
      <c r="O11" s="43">
        <f>J11-L11-M11-N11-K11</f>
        <v>20541.803785</v>
      </c>
    </row>
    <row r="12" spans="1:15" ht="15.75" x14ac:dyDescent="0.3">
      <c r="A12" s="22">
        <v>2</v>
      </c>
      <c r="B12" s="23" t="s">
        <v>27</v>
      </c>
      <c r="C12" s="23" t="s">
        <v>28</v>
      </c>
      <c r="D12" s="24" t="s">
        <v>15</v>
      </c>
      <c r="E12" s="46" t="s">
        <v>76</v>
      </c>
      <c r="F12" s="25" t="s">
        <v>29</v>
      </c>
      <c r="G12" s="26" t="s">
        <v>16</v>
      </c>
      <c r="H12" s="42" t="s">
        <v>123</v>
      </c>
      <c r="I12" s="38" t="s">
        <v>124</v>
      </c>
      <c r="J12" s="39">
        <v>58000</v>
      </c>
      <c r="K12" s="40">
        <f t="shared" ref="K12:K40" si="0">J12*2.87%</f>
        <v>1664.6</v>
      </c>
      <c r="L12" s="43">
        <v>3110.29</v>
      </c>
      <c r="M12" s="43">
        <f t="shared" ref="M12:M40" si="1">J12*3.04%</f>
        <v>1763.2</v>
      </c>
      <c r="N12" s="43">
        <v>25</v>
      </c>
      <c r="O12" s="43">
        <f t="shared" ref="O12:O40" si="2">J12-L12-M12-N12-K12</f>
        <v>51436.91</v>
      </c>
    </row>
    <row r="13" spans="1:15" ht="15.75" x14ac:dyDescent="0.3">
      <c r="A13" s="22">
        <v>3</v>
      </c>
      <c r="B13" s="23" t="s">
        <v>31</v>
      </c>
      <c r="C13" s="23" t="s">
        <v>32</v>
      </c>
      <c r="D13" s="24" t="s">
        <v>15</v>
      </c>
      <c r="E13" s="46" t="s">
        <v>33</v>
      </c>
      <c r="F13" s="25" t="s">
        <v>30</v>
      </c>
      <c r="G13" s="26" t="s">
        <v>16</v>
      </c>
      <c r="H13" s="27">
        <v>44200</v>
      </c>
      <c r="I13" s="28">
        <v>44565</v>
      </c>
      <c r="J13" s="39">
        <v>58000</v>
      </c>
      <c r="K13" s="40">
        <f t="shared" si="0"/>
        <v>1664.6</v>
      </c>
      <c r="L13" s="43">
        <v>2468.44</v>
      </c>
      <c r="M13" s="43">
        <f t="shared" si="1"/>
        <v>1763.2</v>
      </c>
      <c r="N13" s="43">
        <v>25</v>
      </c>
      <c r="O13" s="43">
        <f t="shared" si="2"/>
        <v>52078.76</v>
      </c>
    </row>
    <row r="14" spans="1:15" ht="15.75" x14ac:dyDescent="0.3">
      <c r="A14" s="22">
        <v>4</v>
      </c>
      <c r="B14" s="23" t="s">
        <v>82</v>
      </c>
      <c r="C14" s="23" t="s">
        <v>83</v>
      </c>
      <c r="D14" s="24" t="s">
        <v>15</v>
      </c>
      <c r="E14" s="58" t="s">
        <v>142</v>
      </c>
      <c r="F14" s="25" t="s">
        <v>34</v>
      </c>
      <c r="G14" s="26" t="s">
        <v>16</v>
      </c>
      <c r="H14" s="27">
        <v>44562</v>
      </c>
      <c r="I14" s="28">
        <v>44567</v>
      </c>
      <c r="J14" s="39">
        <v>58000</v>
      </c>
      <c r="K14" s="40">
        <f t="shared" si="0"/>
        <v>1664.6</v>
      </c>
      <c r="L14" s="43">
        <v>3110.29</v>
      </c>
      <c r="M14" s="43">
        <f t="shared" si="1"/>
        <v>1763.2</v>
      </c>
      <c r="N14" s="43">
        <v>25</v>
      </c>
      <c r="O14" s="43">
        <f t="shared" si="2"/>
        <v>51436.91</v>
      </c>
    </row>
    <row r="15" spans="1:15" ht="15.75" x14ac:dyDescent="0.3">
      <c r="A15" s="22">
        <v>5</v>
      </c>
      <c r="B15" s="32" t="s">
        <v>98</v>
      </c>
      <c r="C15" s="32" t="s">
        <v>99</v>
      </c>
      <c r="D15" s="33" t="s">
        <v>15</v>
      </c>
      <c r="E15" s="46" t="s">
        <v>105</v>
      </c>
      <c r="F15" s="33" t="s">
        <v>34</v>
      </c>
      <c r="G15" s="34" t="s">
        <v>16</v>
      </c>
      <c r="H15" s="35">
        <v>44938</v>
      </c>
      <c r="I15" s="35">
        <v>45669</v>
      </c>
      <c r="J15" s="39">
        <v>35000</v>
      </c>
      <c r="K15" s="40">
        <f t="shared" si="0"/>
        <v>1004.5</v>
      </c>
      <c r="L15" s="44"/>
      <c r="M15" s="43">
        <f t="shared" si="1"/>
        <v>1064</v>
      </c>
      <c r="N15" s="45">
        <v>25</v>
      </c>
      <c r="O15" s="43">
        <f t="shared" si="2"/>
        <v>32906.5</v>
      </c>
    </row>
    <row r="16" spans="1:15" ht="15.75" customHeight="1" x14ac:dyDescent="0.25">
      <c r="A16" s="22">
        <v>6</v>
      </c>
      <c r="B16" s="29" t="s">
        <v>91</v>
      </c>
      <c r="C16" s="29" t="s">
        <v>92</v>
      </c>
      <c r="D16" s="24" t="s">
        <v>15</v>
      </c>
      <c r="E16" s="47" t="s">
        <v>93</v>
      </c>
      <c r="F16" s="26" t="s">
        <v>34</v>
      </c>
      <c r="G16" s="26" t="s">
        <v>16</v>
      </c>
      <c r="H16" s="30">
        <v>44571</v>
      </c>
      <c r="I16" s="30">
        <v>45667</v>
      </c>
      <c r="J16" s="39">
        <v>58000</v>
      </c>
      <c r="K16" s="40">
        <f t="shared" si="0"/>
        <v>1664.6</v>
      </c>
      <c r="L16" s="43">
        <v>3110.29</v>
      </c>
      <c r="M16" s="43">
        <f t="shared" si="1"/>
        <v>1763.2</v>
      </c>
      <c r="N16" s="43">
        <v>25</v>
      </c>
      <c r="O16" s="43">
        <f t="shared" si="2"/>
        <v>51436.91</v>
      </c>
    </row>
    <row r="17" spans="1:15" ht="15.75" x14ac:dyDescent="0.3">
      <c r="A17" s="22">
        <v>7</v>
      </c>
      <c r="B17" s="23" t="s">
        <v>35</v>
      </c>
      <c r="C17" s="23" t="s">
        <v>36</v>
      </c>
      <c r="D17" s="24" t="s">
        <v>17</v>
      </c>
      <c r="E17" s="46" t="s">
        <v>37</v>
      </c>
      <c r="F17" s="25" t="s">
        <v>89</v>
      </c>
      <c r="G17" s="26" t="s">
        <v>16</v>
      </c>
      <c r="H17" s="27">
        <v>44083</v>
      </c>
      <c r="I17" s="27">
        <v>45909</v>
      </c>
      <c r="J17" s="39">
        <v>80000</v>
      </c>
      <c r="K17" s="40">
        <f t="shared" si="0"/>
        <v>2296</v>
      </c>
      <c r="L17" s="43">
        <v>7400.94</v>
      </c>
      <c r="M17" s="43">
        <f t="shared" si="1"/>
        <v>2432</v>
      </c>
      <c r="N17" s="43">
        <v>25</v>
      </c>
      <c r="O17" s="43">
        <f t="shared" si="2"/>
        <v>67846.06</v>
      </c>
    </row>
    <row r="18" spans="1:15" ht="15" customHeight="1" x14ac:dyDescent="0.3">
      <c r="A18" s="22">
        <v>8</v>
      </c>
      <c r="B18" s="23" t="s">
        <v>90</v>
      </c>
      <c r="C18" s="23" t="s">
        <v>38</v>
      </c>
      <c r="D18" s="24" t="s">
        <v>15</v>
      </c>
      <c r="E18" s="46" t="s">
        <v>39</v>
      </c>
      <c r="F18" s="25" t="s">
        <v>20</v>
      </c>
      <c r="G18" s="26" t="s">
        <v>16</v>
      </c>
      <c r="H18" s="27">
        <v>44088</v>
      </c>
      <c r="I18" s="38" t="s">
        <v>118</v>
      </c>
      <c r="J18" s="39">
        <v>14157</v>
      </c>
      <c r="K18" s="40">
        <f t="shared" si="0"/>
        <v>406.30590000000001</v>
      </c>
      <c r="L18" s="43">
        <v>0</v>
      </c>
      <c r="M18" s="43">
        <f t="shared" si="1"/>
        <v>430.37279999999998</v>
      </c>
      <c r="N18" s="43">
        <v>25</v>
      </c>
      <c r="O18" s="43">
        <f t="shared" si="2"/>
        <v>13295.321300000001</v>
      </c>
    </row>
    <row r="19" spans="1:15" ht="15.75" x14ac:dyDescent="0.3">
      <c r="A19" s="22">
        <v>9</v>
      </c>
      <c r="B19" s="23" t="s">
        <v>107</v>
      </c>
      <c r="C19" s="23" t="s">
        <v>108</v>
      </c>
      <c r="D19" s="24" t="s">
        <v>17</v>
      </c>
      <c r="E19" s="46" t="s">
        <v>109</v>
      </c>
      <c r="F19" s="25" t="s">
        <v>20</v>
      </c>
      <c r="G19" s="26" t="s">
        <v>16</v>
      </c>
      <c r="H19" s="27">
        <v>44256</v>
      </c>
      <c r="I19" s="42" t="s">
        <v>119</v>
      </c>
      <c r="J19" s="39">
        <v>14943.5</v>
      </c>
      <c r="K19" s="40">
        <v>428.88</v>
      </c>
      <c r="L19" s="43" t="s">
        <v>110</v>
      </c>
      <c r="M19" s="43">
        <f t="shared" si="1"/>
        <v>454.2824</v>
      </c>
      <c r="N19" s="43">
        <v>25</v>
      </c>
      <c r="O19" s="43">
        <v>14035.34</v>
      </c>
    </row>
    <row r="20" spans="1:15" ht="15.75" x14ac:dyDescent="0.3">
      <c r="A20" s="22">
        <v>10</v>
      </c>
      <c r="B20" s="23" t="s">
        <v>44</v>
      </c>
      <c r="C20" s="23" t="s">
        <v>45</v>
      </c>
      <c r="D20" s="24" t="s">
        <v>15</v>
      </c>
      <c r="E20" s="46" t="s">
        <v>41</v>
      </c>
      <c r="F20" s="25" t="s">
        <v>42</v>
      </c>
      <c r="G20" s="26" t="s">
        <v>16</v>
      </c>
      <c r="H20" s="27">
        <v>44453</v>
      </c>
      <c r="I20" s="27">
        <v>44818</v>
      </c>
      <c r="J20" s="39">
        <v>87810.51</v>
      </c>
      <c r="K20" s="40">
        <f t="shared" si="0"/>
        <v>2520.1616369999997</v>
      </c>
      <c r="L20" s="43">
        <v>9238.17</v>
      </c>
      <c r="M20" s="43">
        <f t="shared" si="1"/>
        <v>2669.4395039999999</v>
      </c>
      <c r="N20" s="43">
        <v>25</v>
      </c>
      <c r="O20" s="43">
        <f t="shared" si="2"/>
        <v>73357.738859000005</v>
      </c>
    </row>
    <row r="21" spans="1:15" ht="15.75" x14ac:dyDescent="0.3">
      <c r="A21" s="22">
        <v>11</v>
      </c>
      <c r="B21" s="32" t="s">
        <v>100</v>
      </c>
      <c r="C21" s="32" t="s">
        <v>101</v>
      </c>
      <c r="D21" s="33" t="s">
        <v>15</v>
      </c>
      <c r="E21" s="48" t="s">
        <v>102</v>
      </c>
      <c r="F21" s="34" t="s">
        <v>42</v>
      </c>
      <c r="G21" s="34" t="s">
        <v>16</v>
      </c>
      <c r="H21" s="35">
        <v>45323</v>
      </c>
      <c r="I21" s="35">
        <v>45689</v>
      </c>
      <c r="J21" s="39">
        <v>84292.35</v>
      </c>
      <c r="K21" s="40">
        <f t="shared" si="0"/>
        <v>2419.1904450000002</v>
      </c>
      <c r="L21" s="44">
        <v>8410.61</v>
      </c>
      <c r="M21" s="43">
        <f t="shared" si="1"/>
        <v>2562.4874400000003</v>
      </c>
      <c r="N21" s="45">
        <v>25</v>
      </c>
      <c r="O21" s="43">
        <f t="shared" si="2"/>
        <v>70875.062115000008</v>
      </c>
    </row>
    <row r="22" spans="1:15" ht="15.75" x14ac:dyDescent="0.3">
      <c r="A22" s="22">
        <v>12</v>
      </c>
      <c r="B22" s="32" t="s">
        <v>103</v>
      </c>
      <c r="C22" s="32" t="s">
        <v>104</v>
      </c>
      <c r="D22" s="33" t="s">
        <v>17</v>
      </c>
      <c r="E22" s="48" t="s">
        <v>106</v>
      </c>
      <c r="F22" s="34" t="s">
        <v>42</v>
      </c>
      <c r="G22" s="34" t="s">
        <v>16</v>
      </c>
      <c r="H22" s="35">
        <v>45383</v>
      </c>
      <c r="I22" s="35">
        <v>45748</v>
      </c>
      <c r="J22" s="39">
        <v>84292.35</v>
      </c>
      <c r="K22" s="40">
        <f t="shared" si="0"/>
        <v>2419.1904450000002</v>
      </c>
      <c r="L22" s="44">
        <v>8410.61</v>
      </c>
      <c r="M22" s="43">
        <f t="shared" si="1"/>
        <v>2562.4874400000003</v>
      </c>
      <c r="N22" s="45">
        <v>25</v>
      </c>
      <c r="O22" s="43">
        <f t="shared" si="2"/>
        <v>70875.062115000008</v>
      </c>
    </row>
    <row r="23" spans="1:15" ht="15.75" x14ac:dyDescent="0.3">
      <c r="A23" s="22">
        <v>13</v>
      </c>
      <c r="B23" s="32" t="s">
        <v>129</v>
      </c>
      <c r="C23" s="32" t="s">
        <v>130</v>
      </c>
      <c r="D23" s="33" t="s">
        <v>15</v>
      </c>
      <c r="E23" s="48" t="s">
        <v>131</v>
      </c>
      <c r="F23" s="34" t="s">
        <v>42</v>
      </c>
      <c r="G23" s="34" t="s">
        <v>16</v>
      </c>
      <c r="H23" s="35">
        <v>45663</v>
      </c>
      <c r="I23" s="35">
        <v>45669</v>
      </c>
      <c r="J23" s="39">
        <v>84292.35</v>
      </c>
      <c r="K23" s="40">
        <f t="shared" si="0"/>
        <v>2419.1904450000002</v>
      </c>
      <c r="L23" s="44">
        <v>8410.61</v>
      </c>
      <c r="M23" s="43">
        <f t="shared" si="1"/>
        <v>2562.4874400000003</v>
      </c>
      <c r="N23" s="45">
        <v>25</v>
      </c>
      <c r="O23" s="43">
        <f t="shared" si="2"/>
        <v>70875.062115000008</v>
      </c>
    </row>
    <row r="24" spans="1:15" ht="15.75" x14ac:dyDescent="0.3">
      <c r="A24" s="22">
        <v>14</v>
      </c>
      <c r="B24" s="23" t="s">
        <v>86</v>
      </c>
      <c r="C24" s="23" t="s">
        <v>87</v>
      </c>
      <c r="D24" s="24" t="s">
        <v>15</v>
      </c>
      <c r="E24" s="46" t="s">
        <v>88</v>
      </c>
      <c r="F24" s="25" t="s">
        <v>42</v>
      </c>
      <c r="G24" s="26" t="s">
        <v>16</v>
      </c>
      <c r="H24" s="27">
        <v>44805</v>
      </c>
      <c r="I24" s="27">
        <v>45901</v>
      </c>
      <c r="J24" s="39">
        <v>34650</v>
      </c>
      <c r="K24" s="40">
        <f t="shared" si="0"/>
        <v>994.45500000000004</v>
      </c>
      <c r="L24" s="43">
        <v>0</v>
      </c>
      <c r="M24" s="43">
        <f t="shared" si="1"/>
        <v>1053.3599999999999</v>
      </c>
      <c r="N24" s="43">
        <v>25</v>
      </c>
      <c r="O24" s="43">
        <f t="shared" si="2"/>
        <v>32577.184999999998</v>
      </c>
    </row>
    <row r="25" spans="1:15" ht="15.75" x14ac:dyDescent="0.3">
      <c r="A25" s="22">
        <v>15</v>
      </c>
      <c r="B25" s="23" t="s">
        <v>46</v>
      </c>
      <c r="C25" s="23" t="s">
        <v>47</v>
      </c>
      <c r="D25" s="24" t="s">
        <v>17</v>
      </c>
      <c r="E25" s="46" t="s">
        <v>43</v>
      </c>
      <c r="F25" s="25" t="s">
        <v>42</v>
      </c>
      <c r="G25" s="26" t="s">
        <v>16</v>
      </c>
      <c r="H25" s="27">
        <v>44136</v>
      </c>
      <c r="I25" s="28">
        <v>44501</v>
      </c>
      <c r="J25" s="39">
        <v>21771.75</v>
      </c>
      <c r="K25" s="40">
        <f t="shared" si="0"/>
        <v>624.84922500000005</v>
      </c>
      <c r="L25" s="43">
        <v>0</v>
      </c>
      <c r="M25" s="43">
        <f t="shared" si="1"/>
        <v>661.86120000000005</v>
      </c>
      <c r="N25" s="43">
        <v>25</v>
      </c>
      <c r="O25" s="43">
        <f t="shared" si="2"/>
        <v>20460.039574999999</v>
      </c>
    </row>
    <row r="26" spans="1:15" ht="15.75" customHeight="1" x14ac:dyDescent="0.25">
      <c r="A26" s="22">
        <v>16</v>
      </c>
      <c r="B26" s="29" t="s">
        <v>85</v>
      </c>
      <c r="C26" s="29" t="s">
        <v>84</v>
      </c>
      <c r="D26" s="24" t="s">
        <v>15</v>
      </c>
      <c r="E26" s="47" t="s">
        <v>81</v>
      </c>
      <c r="F26" s="26" t="s">
        <v>42</v>
      </c>
      <c r="G26" s="26" t="s">
        <v>16</v>
      </c>
      <c r="H26" s="30">
        <v>44409</v>
      </c>
      <c r="I26" s="30">
        <v>44569</v>
      </c>
      <c r="J26" s="39">
        <v>65452.42</v>
      </c>
      <c r="K26" s="40">
        <f t="shared" si="0"/>
        <v>1878.4844539999999</v>
      </c>
      <c r="L26" s="43">
        <v>4512.6899999999996</v>
      </c>
      <c r="M26" s="43">
        <f t="shared" si="1"/>
        <v>1989.7535679999999</v>
      </c>
      <c r="N26" s="43">
        <v>25</v>
      </c>
      <c r="O26" s="43">
        <f t="shared" si="2"/>
        <v>57046.491977999998</v>
      </c>
    </row>
    <row r="27" spans="1:15" ht="27" customHeight="1" x14ac:dyDescent="0.25">
      <c r="A27" s="22">
        <v>17</v>
      </c>
      <c r="B27" s="29" t="s">
        <v>132</v>
      </c>
      <c r="C27" s="29" t="s">
        <v>133</v>
      </c>
      <c r="D27" s="24" t="s">
        <v>15</v>
      </c>
      <c r="E27" s="47" t="s">
        <v>134</v>
      </c>
      <c r="F27" s="26" t="s">
        <v>135</v>
      </c>
      <c r="G27" s="26" t="s">
        <v>16</v>
      </c>
      <c r="H27" s="30">
        <v>45668</v>
      </c>
      <c r="I27" s="30">
        <v>45662</v>
      </c>
      <c r="J27" s="39">
        <v>35000</v>
      </c>
      <c r="K27" s="40">
        <f t="shared" si="0"/>
        <v>1004.5</v>
      </c>
      <c r="L27" s="43">
        <v>0</v>
      </c>
      <c r="M27" s="43">
        <f t="shared" si="1"/>
        <v>1064</v>
      </c>
      <c r="N27" s="43">
        <v>25</v>
      </c>
      <c r="O27" s="43">
        <f t="shared" si="2"/>
        <v>32906.5</v>
      </c>
    </row>
    <row r="28" spans="1:15" ht="27" customHeight="1" x14ac:dyDescent="0.25">
      <c r="A28" s="22">
        <v>18</v>
      </c>
      <c r="B28" s="29" t="s">
        <v>136</v>
      </c>
      <c r="C28" s="29" t="s">
        <v>137</v>
      </c>
      <c r="D28" s="24" t="s">
        <v>15</v>
      </c>
      <c r="E28" s="47" t="s">
        <v>96</v>
      </c>
      <c r="F28" s="26" t="s">
        <v>97</v>
      </c>
      <c r="G28" s="26" t="s">
        <v>16</v>
      </c>
      <c r="H28" s="30">
        <v>45668</v>
      </c>
      <c r="I28" s="30">
        <v>45662</v>
      </c>
      <c r="J28" s="39">
        <v>49060</v>
      </c>
      <c r="K28" s="40">
        <f t="shared" si="0"/>
        <v>1408.0219999999999</v>
      </c>
      <c r="L28" s="43">
        <v>1497.62</v>
      </c>
      <c r="M28" s="43">
        <f t="shared" si="1"/>
        <v>1491.424</v>
      </c>
      <c r="N28" s="43">
        <v>25</v>
      </c>
      <c r="O28" s="43">
        <f t="shared" si="2"/>
        <v>44637.934000000001</v>
      </c>
    </row>
    <row r="29" spans="1:15" ht="15.75" x14ac:dyDescent="0.3">
      <c r="A29" s="22">
        <v>19</v>
      </c>
      <c r="B29" s="23" t="s">
        <v>40</v>
      </c>
      <c r="C29" s="23" t="s">
        <v>48</v>
      </c>
      <c r="D29" s="24" t="s">
        <v>15</v>
      </c>
      <c r="E29" s="46" t="s">
        <v>49</v>
      </c>
      <c r="F29" s="25" t="s">
        <v>42</v>
      </c>
      <c r="G29" s="26" t="s">
        <v>16</v>
      </c>
      <c r="H29" s="27">
        <v>44136</v>
      </c>
      <c r="I29" s="27">
        <v>44501</v>
      </c>
      <c r="J29" s="39">
        <v>35998.839999999997</v>
      </c>
      <c r="K29" s="40">
        <f t="shared" si="0"/>
        <v>1033.166708</v>
      </c>
      <c r="L29" s="43">
        <v>0</v>
      </c>
      <c r="M29" s="43">
        <f t="shared" si="1"/>
        <v>1094.364736</v>
      </c>
      <c r="N29" s="43">
        <v>25</v>
      </c>
      <c r="O29" s="43">
        <f t="shared" si="2"/>
        <v>33846.308555999996</v>
      </c>
    </row>
    <row r="30" spans="1:15" ht="14.25" customHeight="1" x14ac:dyDescent="0.3">
      <c r="A30" s="22">
        <v>20</v>
      </c>
      <c r="B30" s="23" t="s">
        <v>115</v>
      </c>
      <c r="C30" s="23" t="s">
        <v>116</v>
      </c>
      <c r="D30" s="24" t="s">
        <v>15</v>
      </c>
      <c r="E30" s="46" t="s">
        <v>88</v>
      </c>
      <c r="F30" s="25" t="s">
        <v>42</v>
      </c>
      <c r="G30" s="26" t="s">
        <v>16</v>
      </c>
      <c r="H30" s="27">
        <v>45660</v>
      </c>
      <c r="I30" s="28">
        <v>45665</v>
      </c>
      <c r="J30" s="39">
        <v>32726.22</v>
      </c>
      <c r="K30" s="40">
        <f t="shared" si="0"/>
        <v>939.24251400000003</v>
      </c>
      <c r="L30" s="43"/>
      <c r="M30" s="43">
        <f t="shared" si="1"/>
        <v>994.87708800000007</v>
      </c>
      <c r="N30" s="43">
        <v>25</v>
      </c>
      <c r="O30" s="43">
        <f t="shared" si="2"/>
        <v>30767.100397999999</v>
      </c>
    </row>
    <row r="31" spans="1:15" ht="14.25" customHeight="1" x14ac:dyDescent="0.3">
      <c r="A31" s="22">
        <v>21</v>
      </c>
      <c r="B31" s="23" t="s">
        <v>117</v>
      </c>
      <c r="C31" s="23" t="s">
        <v>32</v>
      </c>
      <c r="D31" s="24" t="s">
        <v>15</v>
      </c>
      <c r="E31" s="46" t="s">
        <v>88</v>
      </c>
      <c r="F31" s="25" t="s">
        <v>42</v>
      </c>
      <c r="G31" s="26" t="s">
        <v>16</v>
      </c>
      <c r="H31" s="27">
        <v>45660</v>
      </c>
      <c r="I31" s="28">
        <v>45665</v>
      </c>
      <c r="J31" s="39">
        <v>32726.22</v>
      </c>
      <c r="K31" s="40">
        <f t="shared" si="0"/>
        <v>939.24251400000003</v>
      </c>
      <c r="L31" s="43"/>
      <c r="M31" s="43">
        <f t="shared" si="1"/>
        <v>994.87708800000007</v>
      </c>
      <c r="N31" s="43">
        <v>25</v>
      </c>
      <c r="O31" s="43">
        <f t="shared" si="2"/>
        <v>30767.100397999999</v>
      </c>
    </row>
    <row r="32" spans="1:15" ht="14.25" customHeight="1" x14ac:dyDescent="0.3">
      <c r="A32" s="22">
        <v>22</v>
      </c>
      <c r="B32" s="23" t="s">
        <v>94</v>
      </c>
      <c r="C32" s="23" t="s">
        <v>95</v>
      </c>
      <c r="D32" s="24" t="s">
        <v>15</v>
      </c>
      <c r="E32" s="46" t="s">
        <v>96</v>
      </c>
      <c r="F32" s="25" t="s">
        <v>97</v>
      </c>
      <c r="G32" s="26" t="s">
        <v>16</v>
      </c>
      <c r="H32" s="31" t="s">
        <v>120</v>
      </c>
      <c r="I32" s="28">
        <v>45669</v>
      </c>
      <c r="J32" s="39">
        <v>44583.11</v>
      </c>
      <c r="K32" s="40">
        <f t="shared" si="0"/>
        <v>1279.535257</v>
      </c>
      <c r="L32" s="43">
        <v>1089.49</v>
      </c>
      <c r="M32" s="43">
        <f t="shared" si="1"/>
        <v>1355.326544</v>
      </c>
      <c r="N32" s="43">
        <v>25</v>
      </c>
      <c r="O32" s="43">
        <f t="shared" si="2"/>
        <v>40833.758198999996</v>
      </c>
    </row>
    <row r="33" spans="1:25" ht="14.25" customHeight="1" x14ac:dyDescent="0.3">
      <c r="A33" s="22">
        <v>23</v>
      </c>
      <c r="B33" s="23" t="s">
        <v>113</v>
      </c>
      <c r="C33" s="23" t="s">
        <v>114</v>
      </c>
      <c r="D33" s="24" t="s">
        <v>15</v>
      </c>
      <c r="E33" s="46" t="s">
        <v>111</v>
      </c>
      <c r="F33" s="25" t="s">
        <v>112</v>
      </c>
      <c r="G33" s="26" t="s">
        <v>16</v>
      </c>
      <c r="H33" s="27">
        <v>45660</v>
      </c>
      <c r="I33" s="28">
        <v>45665</v>
      </c>
      <c r="J33" s="39">
        <v>31000</v>
      </c>
      <c r="K33" s="40">
        <f t="shared" si="0"/>
        <v>889.7</v>
      </c>
      <c r="L33" s="43"/>
      <c r="M33" s="43">
        <f t="shared" si="1"/>
        <v>942.4</v>
      </c>
      <c r="N33" s="43">
        <v>25</v>
      </c>
      <c r="O33" s="43">
        <f t="shared" si="2"/>
        <v>29142.899999999998</v>
      </c>
    </row>
    <row r="34" spans="1:25" ht="15.75" x14ac:dyDescent="0.3">
      <c r="A34" s="22">
        <v>24</v>
      </c>
      <c r="B34" s="23" t="s">
        <v>52</v>
      </c>
      <c r="C34" s="23" t="s">
        <v>53</v>
      </c>
      <c r="D34" s="24" t="s">
        <v>17</v>
      </c>
      <c r="E34" s="46" t="s">
        <v>51</v>
      </c>
      <c r="F34" s="25" t="s">
        <v>50</v>
      </c>
      <c r="G34" s="26" t="s">
        <v>16</v>
      </c>
      <c r="H34" s="27">
        <v>44136</v>
      </c>
      <c r="I34" s="28">
        <v>44501</v>
      </c>
      <c r="J34" s="39">
        <v>17303</v>
      </c>
      <c r="K34" s="40">
        <f t="shared" si="0"/>
        <v>496.59609999999998</v>
      </c>
      <c r="L34" s="43">
        <v>0</v>
      </c>
      <c r="M34" s="43">
        <f t="shared" si="1"/>
        <v>526.01120000000003</v>
      </c>
      <c r="N34" s="43">
        <v>25</v>
      </c>
      <c r="O34" s="43">
        <f t="shared" si="2"/>
        <v>16255.392699999999</v>
      </c>
    </row>
    <row r="35" spans="1:25" ht="15.75" x14ac:dyDescent="0.3">
      <c r="A35" s="22">
        <v>25</v>
      </c>
      <c r="B35" s="23" t="s">
        <v>54</v>
      </c>
      <c r="C35" s="23" t="s">
        <v>55</v>
      </c>
      <c r="D35" s="24" t="s">
        <v>15</v>
      </c>
      <c r="E35" s="46" t="s">
        <v>56</v>
      </c>
      <c r="F35" s="25" t="s">
        <v>19</v>
      </c>
      <c r="G35" s="26" t="s">
        <v>16</v>
      </c>
      <c r="H35" s="27">
        <v>44470</v>
      </c>
      <c r="I35" s="28">
        <v>44565</v>
      </c>
      <c r="J35" s="39">
        <v>48757.5</v>
      </c>
      <c r="K35" s="40">
        <f t="shared" si="0"/>
        <v>1399.34025</v>
      </c>
      <c r="L35" s="43">
        <v>1678.64</v>
      </c>
      <c r="M35" s="43">
        <f t="shared" si="1"/>
        <v>1482.2280000000001</v>
      </c>
      <c r="N35" s="43">
        <v>25</v>
      </c>
      <c r="O35" s="43">
        <f t="shared" si="2"/>
        <v>44172.291749999997</v>
      </c>
    </row>
    <row r="36" spans="1:25" ht="28.5" customHeight="1" x14ac:dyDescent="0.25">
      <c r="A36" s="22">
        <v>26</v>
      </c>
      <c r="B36" s="29" t="s">
        <v>60</v>
      </c>
      <c r="C36" s="29" t="s">
        <v>61</v>
      </c>
      <c r="D36" s="24" t="s">
        <v>17</v>
      </c>
      <c r="E36" s="47" t="s">
        <v>75</v>
      </c>
      <c r="F36" s="26" t="s">
        <v>59</v>
      </c>
      <c r="G36" s="26" t="s">
        <v>16</v>
      </c>
      <c r="H36" s="30">
        <v>44501</v>
      </c>
      <c r="I36" s="28">
        <v>44566</v>
      </c>
      <c r="J36" s="39">
        <v>30000</v>
      </c>
      <c r="K36" s="40">
        <f t="shared" si="0"/>
        <v>861</v>
      </c>
      <c r="L36" s="43">
        <v>0</v>
      </c>
      <c r="M36" s="43">
        <f t="shared" si="1"/>
        <v>912</v>
      </c>
      <c r="N36" s="43">
        <v>25</v>
      </c>
      <c r="O36" s="43">
        <f t="shared" si="2"/>
        <v>28202</v>
      </c>
    </row>
    <row r="37" spans="1:25" ht="15.75" x14ac:dyDescent="0.3">
      <c r="A37" s="22">
        <v>27</v>
      </c>
      <c r="B37" s="23" t="s">
        <v>57</v>
      </c>
      <c r="C37" s="23" t="s">
        <v>58</v>
      </c>
      <c r="D37" s="24" t="s">
        <v>17</v>
      </c>
      <c r="E37" s="46" t="s">
        <v>121</v>
      </c>
      <c r="F37" s="25" t="s">
        <v>59</v>
      </c>
      <c r="G37" s="26" t="s">
        <v>16</v>
      </c>
      <c r="H37" s="27">
        <v>44501</v>
      </c>
      <c r="I37" s="28">
        <v>44566</v>
      </c>
      <c r="J37" s="39">
        <v>30000</v>
      </c>
      <c r="K37" s="40">
        <f t="shared" si="0"/>
        <v>861</v>
      </c>
      <c r="L37" s="43">
        <v>0</v>
      </c>
      <c r="M37" s="43">
        <f t="shared" si="1"/>
        <v>912</v>
      </c>
      <c r="N37" s="43">
        <v>25</v>
      </c>
      <c r="O37" s="43">
        <f t="shared" si="2"/>
        <v>28202</v>
      </c>
    </row>
    <row r="38" spans="1:25" ht="15.75" x14ac:dyDescent="0.3">
      <c r="A38" s="22">
        <v>28</v>
      </c>
      <c r="B38" s="23" t="s">
        <v>77</v>
      </c>
      <c r="C38" s="23" t="s">
        <v>78</v>
      </c>
      <c r="D38" s="24" t="s">
        <v>79</v>
      </c>
      <c r="E38" s="46" t="s">
        <v>80</v>
      </c>
      <c r="F38" s="25" t="s">
        <v>59</v>
      </c>
      <c r="G38" s="26" t="s">
        <v>16</v>
      </c>
      <c r="H38" s="42" t="s">
        <v>125</v>
      </c>
      <c r="I38" s="38" t="s">
        <v>126</v>
      </c>
      <c r="J38" s="39">
        <v>25000</v>
      </c>
      <c r="K38" s="40">
        <f t="shared" si="0"/>
        <v>717.5</v>
      </c>
      <c r="L38" s="43">
        <v>0</v>
      </c>
      <c r="M38" s="43">
        <f t="shared" si="1"/>
        <v>760</v>
      </c>
      <c r="N38" s="43">
        <v>25</v>
      </c>
      <c r="O38" s="43">
        <f t="shared" si="2"/>
        <v>23497.5</v>
      </c>
    </row>
    <row r="39" spans="1:25" ht="15.75" x14ac:dyDescent="0.3">
      <c r="A39" s="22">
        <v>29</v>
      </c>
      <c r="B39" s="23" t="s">
        <v>25</v>
      </c>
      <c r="C39" s="23" t="s">
        <v>26</v>
      </c>
      <c r="D39" s="24" t="s">
        <v>15</v>
      </c>
      <c r="E39" s="46" t="s">
        <v>62</v>
      </c>
      <c r="F39" s="25" t="s">
        <v>24</v>
      </c>
      <c r="G39" s="26" t="s">
        <v>16</v>
      </c>
      <c r="H39" s="42">
        <v>44199</v>
      </c>
      <c r="I39" s="42">
        <v>44564</v>
      </c>
      <c r="J39" s="39">
        <v>21771.75</v>
      </c>
      <c r="K39" s="40">
        <f>J39*2.87%</f>
        <v>624.84922500000005</v>
      </c>
      <c r="L39" s="43">
        <v>0</v>
      </c>
      <c r="M39" s="43">
        <f t="shared" si="1"/>
        <v>661.86120000000005</v>
      </c>
      <c r="N39" s="43">
        <v>25</v>
      </c>
      <c r="O39" s="43">
        <f t="shared" si="2"/>
        <v>20460.039574999999</v>
      </c>
    </row>
    <row r="40" spans="1:25" ht="15.75" x14ac:dyDescent="0.3">
      <c r="A40" s="22">
        <v>30</v>
      </c>
      <c r="B40" s="23" t="s">
        <v>63</v>
      </c>
      <c r="C40" s="23" t="s">
        <v>64</v>
      </c>
      <c r="D40" s="24" t="s">
        <v>15</v>
      </c>
      <c r="E40" s="46" t="s">
        <v>62</v>
      </c>
      <c r="F40" s="25" t="s">
        <v>24</v>
      </c>
      <c r="G40" s="26" t="s">
        <v>16</v>
      </c>
      <c r="H40" s="42">
        <v>44136</v>
      </c>
      <c r="I40" s="42">
        <v>44501</v>
      </c>
      <c r="J40" s="39">
        <v>21771.75</v>
      </c>
      <c r="K40" s="40">
        <f t="shared" si="0"/>
        <v>624.84922500000005</v>
      </c>
      <c r="L40" s="43">
        <v>0</v>
      </c>
      <c r="M40" s="43">
        <f t="shared" si="1"/>
        <v>661.86120000000005</v>
      </c>
      <c r="N40" s="43">
        <v>25</v>
      </c>
      <c r="O40" s="43">
        <f t="shared" si="2"/>
        <v>20460.039574999999</v>
      </c>
    </row>
    <row r="41" spans="1:25" x14ac:dyDescent="0.25">
      <c r="A41" s="52">
        <v>31</v>
      </c>
      <c r="B41" s="55" t="s">
        <v>138</v>
      </c>
      <c r="C41" s="55" t="s">
        <v>139</v>
      </c>
      <c r="D41" s="52" t="s">
        <v>15</v>
      </c>
      <c r="E41" s="52" t="s">
        <v>88</v>
      </c>
      <c r="F41" s="52" t="s">
        <v>42</v>
      </c>
      <c r="G41" s="52" t="s">
        <v>140</v>
      </c>
      <c r="H41" s="54">
        <v>45669</v>
      </c>
      <c r="I41" s="53"/>
      <c r="J41" s="53">
        <v>32726.21</v>
      </c>
      <c r="K41" s="52">
        <v>939.24</v>
      </c>
      <c r="L41" s="43">
        <v>0</v>
      </c>
      <c r="M41" s="53">
        <v>994.88</v>
      </c>
      <c r="N41" s="43">
        <v>25</v>
      </c>
      <c r="O41" s="53">
        <f>J41-K41-M41-N41</f>
        <v>30767.089999999997</v>
      </c>
    </row>
    <row r="42" spans="1:25" x14ac:dyDescent="0.25">
      <c r="A42" s="22" t="s">
        <v>65</v>
      </c>
      <c r="B42" s="36"/>
      <c r="C42" s="36"/>
      <c r="D42" s="36"/>
      <c r="E42" s="36"/>
      <c r="F42" s="36"/>
      <c r="G42" s="36"/>
      <c r="H42" s="37"/>
      <c r="I42" s="36"/>
      <c r="J42" s="39">
        <f>SUM(J11:J40)</f>
        <v>1316219.27</v>
      </c>
      <c r="K42" s="41">
        <f t="shared" ref="K42:O42" si="3">SUM(K11:K40)</f>
        <v>37775.494598999998</v>
      </c>
      <c r="L42" s="43">
        <f>SUM(L11:L41)</f>
        <v>62448.69</v>
      </c>
      <c r="M42" s="43">
        <f>SUM(M11:M40)</f>
        <v>40013.065808000007</v>
      </c>
      <c r="N42" s="43">
        <f t="shared" si="3"/>
        <v>750</v>
      </c>
      <c r="O42" s="43">
        <f t="shared" si="3"/>
        <v>1175232.0219930003</v>
      </c>
    </row>
    <row r="43" spans="1:25" s="14" customFormat="1" x14ac:dyDescent="0.2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 s="15"/>
      <c r="Q43" s="15"/>
      <c r="R43" s="15"/>
      <c r="S43" s="15"/>
      <c r="T43" s="15"/>
      <c r="U43" s="15"/>
      <c r="V43" s="15"/>
      <c r="W43" s="15"/>
      <c r="X43" s="15"/>
      <c r="Y43" s="15"/>
    </row>
    <row r="44" spans="1:25" s="14" customFormat="1" x14ac:dyDescent="0.2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 s="15"/>
      <c r="Q44" s="15"/>
      <c r="R44" s="15"/>
      <c r="S44" s="15"/>
      <c r="T44" s="15"/>
      <c r="U44" s="15"/>
      <c r="V44" s="15"/>
      <c r="W44" s="15"/>
      <c r="X44" s="15"/>
      <c r="Y44" s="15"/>
    </row>
    <row r="45" spans="1:25" s="14" customFormat="1" x14ac:dyDescent="0.2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 s="15"/>
      <c r="Q45" s="15"/>
      <c r="R45" s="15"/>
      <c r="S45" s="15"/>
      <c r="T45" s="15"/>
      <c r="U45" s="15"/>
      <c r="V45" s="15"/>
      <c r="W45" s="15"/>
      <c r="X45" s="15"/>
      <c r="Y45" s="15"/>
    </row>
    <row r="49" spans="2:21" x14ac:dyDescent="0.25">
      <c r="P49" s="21"/>
      <c r="Q49" s="17"/>
      <c r="R49" s="18"/>
      <c r="S49" s="19"/>
      <c r="T49" s="17"/>
      <c r="U49" s="20"/>
    </row>
    <row r="50" spans="2:21" x14ac:dyDescent="0.25">
      <c r="P50" s="21"/>
      <c r="Q50" s="17"/>
      <c r="R50" s="18"/>
      <c r="S50" s="19"/>
      <c r="T50" s="17"/>
      <c r="U50" s="20"/>
    </row>
    <row r="51" spans="2:21" x14ac:dyDescent="0.25">
      <c r="P51" s="21"/>
      <c r="Q51" s="17"/>
      <c r="R51" s="18"/>
      <c r="S51" s="19"/>
      <c r="T51" s="17"/>
      <c r="U51" s="20"/>
    </row>
    <row r="54" spans="2:21" x14ac:dyDescent="0.25">
      <c r="B54" s="49" t="s">
        <v>127</v>
      </c>
      <c r="C54" s="50"/>
      <c r="D54" s="13"/>
    </row>
    <row r="55" spans="2:21" x14ac:dyDescent="0.25">
      <c r="B55" s="51" t="s">
        <v>128</v>
      </c>
      <c r="C55" s="51"/>
      <c r="D55" s="13"/>
    </row>
    <row r="59" spans="2:21" x14ac:dyDescent="0.25">
      <c r="L59" s="16"/>
    </row>
    <row r="65" spans="14:15" x14ac:dyDescent="0.25">
      <c r="N65" s="57"/>
      <c r="O65" s="57"/>
    </row>
    <row r="66" spans="14:15" x14ac:dyDescent="0.25">
      <c r="N66" s="56"/>
      <c r="O66" s="56"/>
    </row>
  </sheetData>
  <sortState ref="A11:O41">
    <sortCondition ref="F11:F41"/>
  </sortState>
  <mergeCells count="2">
    <mergeCell ref="N66:O66"/>
    <mergeCell ref="N65:O65"/>
  </mergeCells>
  <dataValidations count="5">
    <dataValidation type="list" allowBlank="1" showInputMessage="1" showErrorMessage="1" sqref="F5:F8">
      <formula1>INDIRECT($D$5)</formula1>
    </dataValidation>
    <dataValidation type="list" allowBlank="1" showInputMessage="1" showErrorMessage="1" sqref="F9">
      <formula1>Meses</formula1>
    </dataValidation>
    <dataValidation type="list" allowBlank="1" showInputMessage="1" showErrorMessage="1" sqref="C9">
      <formula1>Años</formula1>
    </dataValidation>
    <dataValidation type="list" allowBlank="1" showInputMessage="1" showErrorMessage="1" sqref="C5:C8">
      <formula1>Regiones</formula1>
    </dataValidation>
    <dataValidation type="list" allowBlank="1" showInputMessage="1" showErrorMessage="1" sqref="D11:D40">
      <formula1>Sexos</formula1>
    </dataValidation>
  </dataValidations>
  <pageMargins left="0.25" right="0.25" top="0.75" bottom="0.75" header="0.3" footer="0.3"/>
  <pageSetup paperSize="9" scale="37" fitToHeight="0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Santiago Reinoso</dc:creator>
  <cp:lastModifiedBy>Aristina Familia</cp:lastModifiedBy>
  <cp:lastPrinted>2025-12-03T12:42:38Z</cp:lastPrinted>
  <dcterms:created xsi:type="dcterms:W3CDTF">2021-08-09T19:11:52Z</dcterms:created>
  <dcterms:modified xsi:type="dcterms:W3CDTF">2026-02-10T16:06:09Z</dcterms:modified>
</cp:coreProperties>
</file>