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Colectora Recursos Directos\"/>
    </mc:Choice>
  </mc:AlternateContent>
  <xr:revisionPtr revIDLastSave="0" documentId="13_ncr:1_{F0CFB78C-ADBF-4407-B0B9-23521CDACAD0}" xr6:coauthVersionLast="47" xr6:coauthVersionMax="47" xr10:uidLastSave="{00000000-0000-0000-0000-000000000000}"/>
  <bookViews>
    <workbookView xWindow="-120" yWindow="-120" windowWidth="29040" windowHeight="15720" xr2:uid="{37160750-3632-4B84-86B4-49C2A1872959}"/>
  </bookViews>
  <sheets>
    <sheet name="libro banco colectora" sheetId="1" r:id="rId1"/>
  </sheets>
  <externalReferences>
    <externalReference r:id="rId2"/>
  </externalReferences>
  <definedNames>
    <definedName name="_xlnm.Print_Area" localSheetId="0">'libro banco colectora'!$A$1:$H$118</definedName>
    <definedName name="_xlnm.Print_Titles" localSheetId="0">'libro banco colectora'!$1:$14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5" i="1" l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F112" i="1" s="1"/>
  <c r="E15" i="1"/>
  <c r="E112" i="1" s="1"/>
  <c r="D15" i="1"/>
  <c r="C15" i="1"/>
  <c r="B15" i="1"/>
  <c r="H13" i="1"/>
  <c r="H112" i="1" l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</calcChain>
</file>

<file path=xl/sharedStrings.xml><?xml version="1.0" encoding="utf-8"?>
<sst xmlns="http://schemas.openxmlformats.org/spreadsheetml/2006/main" count="18" uniqueCount="18">
  <si>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</si>
  <si>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</si>
  <si>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</si>
  <si>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</si>
  <si>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</si>
  <si>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</si>
  <si>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t xml:space="preserve">Cuenta Bancaria No:  CUENTA COLECTORA DE RECURSOS DIRECTOS </t>
  </si>
  <si>
    <t>100-01-010-01-010-252340-1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</si>
  <si>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</si>
  <si>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</si>
  <si>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</si>
  <si>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</si>
  <si>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</si>
  <si>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</si>
  <si>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</si>
  <si>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 xml:space="preserve">     Licda. Ana Gómez Torres                                  Lic. Ramón V. Feliz Olivero                                                                             Dra. Glendis Ozuna  Feliciano</t>
  </si>
  <si>
    <t xml:space="preserve"> Contadora                                                 Enc. Administrativo y Financiero                                                                                  Directora General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</si>
  <si>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30 de abril del  </t>
    </r>
    <r>
      <rPr>
        <b/>
        <u/>
        <sz val="14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</si>
</sst>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1" applyFill="1" applyAlignment="1">
      <alignment vertical="center"/>
    </xf>
    <xf numFmtId="1" fontId="1" fillId="2" borderId="0" xfId="1" applyNumberFormat="1" applyFill="1" applyAlignment="1">
      <alignment horizontal="center" vertical="center"/>
    </xf>
    <xf numFmtId="43" fontId="1" fillId="2" borderId="0" xfId="2" applyFont="1" applyFill="1" applyAlignment="1">
      <alignment vertical="center"/>
    </xf>
    <xf numFmtId="0" fontId="1" fillId="2" borderId="0" xfId="1" applyFill="1" applyAlignment="1">
      <alignment horizontal="right" vertical="top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1" fillId="3" borderId="5" xfId="1" applyFont="1" applyFill="1" applyBorder="1" applyAlignment="1">
      <alignment horizontal="center" vertical="center" wrapText="1"/>
    </xf>
    <xf numFmtId="14" fontId="11" fillId="3" borderId="6" xfId="1" applyNumberFormat="1" applyFont="1" applyFill="1" applyBorder="1" applyAlignment="1">
      <alignment horizontal="center" vertical="center" wrapText="1"/>
    </xf>
    <xf numFmtId="14" fontId="11" fillId="3" borderId="7" xfId="1" applyNumberFormat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43" fontId="11" fillId="3" borderId="11" xfId="2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1" fontId="11" fillId="3" borderId="13" xfId="1" applyNumberFormat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43" fontId="11" fillId="3" borderId="0" xfId="2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14" fontId="13" fillId="0" borderId="15" xfId="1" applyNumberFormat="1" applyFont="1" applyBorder="1" applyAlignment="1">
      <alignment horizontal="center"/>
    </xf>
    <xf numFmtId="12" fontId="13" fillId="0" borderId="15" xfId="1" applyNumberFormat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43" fontId="13" fillId="0" borderId="15" xfId="2" applyFont="1" applyFill="1" applyBorder="1" applyAlignment="1">
      <alignment horizontal="right"/>
    </xf>
    <xf numFmtId="4" fontId="14" fillId="0" borderId="15" xfId="1" applyNumberFormat="1" applyFont="1" applyBorder="1" applyAlignment="1">
      <alignment horizontal="right"/>
    </xf>
    <xf numFmtId="4" fontId="15" fillId="2" borderId="16" xfId="1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4" fontId="14" fillId="0" borderId="15" xfId="1" applyNumberFormat="1" applyFont="1" applyBorder="1" applyAlignment="1">
      <alignment horizontal="center"/>
    </xf>
    <xf numFmtId="12" fontId="14" fillId="0" borderId="15" xfId="1" applyNumberFormat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43" fontId="14" fillId="0" borderId="15" xfId="2" applyFont="1" applyFill="1" applyBorder="1" applyAlignment="1">
      <alignment horizontal="right"/>
    </xf>
    <xf numFmtId="0" fontId="17" fillId="0" borderId="15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4" fillId="0" borderId="15" xfId="1" applyFont="1" applyBorder="1"/>
    <xf numFmtId="4" fontId="14" fillId="0" borderId="15" xfId="1" applyNumberFormat="1" applyFont="1" applyBorder="1" applyAlignment="1">
      <alignment horizontal="right" vertical="top"/>
    </xf>
    <xf numFmtId="4" fontId="16" fillId="0" borderId="15" xfId="1" applyNumberFormat="1" applyFont="1" applyBorder="1" applyAlignment="1">
      <alignment horizontal="right"/>
    </xf>
    <xf numFmtId="4" fontId="9" fillId="2" borderId="12" xfId="1" applyNumberFormat="1" applyFont="1" applyFill="1" applyBorder="1" applyAlignment="1">
      <alignment horizontal="right" vertical="center"/>
    </xf>
    <xf numFmtId="1" fontId="9" fillId="2" borderId="18" xfId="1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right" vertical="center"/>
    </xf>
    <xf numFmtId="43" fontId="9" fillId="2" borderId="19" xfId="2" applyFont="1" applyFill="1" applyBorder="1" applyAlignment="1">
      <alignment horizontal="right" vertical="center"/>
    </xf>
    <xf numFmtId="4" fontId="9" fillId="2" borderId="19" xfId="1" applyNumberFormat="1" applyFont="1" applyFill="1" applyBorder="1" applyAlignment="1">
      <alignment horizontal="right" vertical="top"/>
    </xf>
    <xf numFmtId="4" fontId="9" fillId="2" borderId="19" xfId="1" applyNumberFormat="1" applyFont="1" applyFill="1" applyBorder="1" applyAlignment="1">
      <alignment horizontal="right" vertical="center"/>
    </xf>
    <xf numFmtId="4" fontId="9" fillId="2" borderId="20" xfId="1" applyNumberFormat="1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center"/>
    </xf>
    <xf numFmtId="1" fontId="11" fillId="2" borderId="0" xfId="1" applyNumberFormat="1" applyFont="1" applyFill="1" applyAlignment="1">
      <alignment horizontal="center" vertical="center"/>
    </xf>
    <xf numFmtId="43" fontId="11" fillId="2" borderId="0" xfId="2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top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top"/>
    </xf>
    <xf numFmtId="4" fontId="12" fillId="0" borderId="0" xfId="1" applyNumberFormat="1" applyFont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" fontId="12" fillId="0" borderId="0" xfId="1" applyNumberFormat="1" applyFont="1" applyAlignment="1">
      <alignment horizontal="center" vertical="center"/>
    </xf>
    <xf numFmtId="43" fontId="12" fillId="0" borderId="0" xfId="2" applyFont="1" applyBorder="1" applyAlignment="1">
      <alignment vertical="center"/>
    </xf>
    <xf numFmtId="4" fontId="12" fillId="0" borderId="0" xfId="1" applyNumberFormat="1" applyFont="1" applyAlignment="1">
      <alignment horizontal="right" vertical="top"/>
    </xf>
    <xf numFmtId="43" fontId="12" fillId="0" borderId="0" xfId="2" applyFont="1" applyAlignment="1">
      <alignment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 vertical="top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top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11" fillId="2" borderId="0" xfId="1" applyFont="1" applyFill="1" applyAlignment="1">
      <alignment horizontal="center" vertical="center"/>
    </xf>
    <xf numFmtId="4" fontId="12" fillId="2" borderId="0" xfId="1" applyNumberFormat="1" applyFont="1" applyFill="1" applyAlignment="1">
      <alignment vertical="center"/>
    </xf>
    <xf numFmtId="0" fontId="18" fillId="0" borderId="0" xfId="1" applyFont="1" applyAlignment="1">
      <alignment vertical="center"/>
    </xf>
    <xf numFmtId="1" fontId="18" fillId="0" borderId="0" xfId="1" applyNumberFormat="1" applyFont="1" applyAlignment="1">
      <alignment horizontal="center" vertical="center"/>
    </xf>
    <xf numFmtId="43" fontId="18" fillId="0" borderId="0" xfId="2" applyFont="1" applyAlignment="1">
      <alignment vertical="center"/>
    </xf>
    <xf numFmtId="0" fontId="18" fillId="0" borderId="0" xfId="1" applyFont="1" applyAlignment="1">
      <alignment horizontal="right" vertical="top"/>
    </xf>
    <xf numFmtId="0" fontId="11" fillId="0" borderId="0" xfId="1" applyFont="1" applyAlignment="1">
      <alignment vertical="center"/>
    </xf>
    <xf numFmtId="0" fontId="1" fillId="0" borderId="0" xfId="1" applyAlignment="1">
      <alignment vertical="center"/>
    </xf>
    <xf numFmtId="1" fontId="1" fillId="0" borderId="0" xfId="1" applyNumberFormat="1" applyAlignment="1">
      <alignment horizontal="center" vertical="center"/>
    </xf>
    <xf numFmtId="43" fontId="0" fillId="0" borderId="0" xfId="2" applyFont="1" applyAlignment="1">
      <alignment vertical="center"/>
    </xf>
    <xf numFmtId="0" fontId="1" fillId="0" borderId="0" xfId="1" applyAlignment="1">
      <alignment horizontal="right" vertical="top"/>
    </xf>
    <xf numFmtId="0" fontId="16" fillId="0" borderId="21" xfId="1" applyFont="1" applyBorder="1" applyAlignment="1">
      <alignment vertical="center"/>
    </xf>
  </cellXfs>
  <cellStyles count="3">
    <cellStyle name="Millares 2" xfId="2" xr:uid="{EC695281-182D-4849-83C9-F5480BA03AEA}"/>
    <cellStyle name="Normal" xfId="0" builtinId="0"/>
    <cellStyle name="Normal 3" xfId="1" xr:uid="{9A33A488-F3A8-497E-BF0A-1799540721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1428749</xdr:colOff>
      <xdr:row>3</xdr:row>
      <xdr:rowOff>40821</xdr:rowOff>
    </xdr:from>
    <xdr:to>
      <xdr:col>7</xdr:col>
      <xdr:colOff>811325</xdr:colOff>
      <xdr:row>7</xdr:row>
      <xdr:rowOff>39119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60ACB50-EBCE-402E-8BD8-B5F926330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10999" y="659946"/>
          <a:ext cx="1363776" cy="865073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2</xdr:row>
      <xdr:rowOff>163285</xdr:rowOff>
    </xdr:from>
    <xdr:to>
      <xdr:col>2</xdr:col>
      <xdr:colOff>462645</xdr:colOff>
      <xdr:row>6</xdr:row>
      <xdr:rowOff>5103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A72F5C7F-15CF-4BD4-B78D-D0B4291C72C7}"/>
            </a:ext>
          </a:extLst>
        </xdr:cNvPr>
        <xdr:cNvGrpSpPr>
          <a:grpSpLocks/>
        </xdr:cNvGrpSpPr>
      </xdr:nvGrpSpPr>
      <xdr:grpSpPr>
        <a:xfrm>
          <a:off x="476250" y="517071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84EF2339-8FA3-81EF-1E87-2BDD29106F6D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4842E1B3-6271-1C6B-BC30-25E6AD9CC0B8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27BEF18B-5B28-0981-F515-0AB0EE9D5A2E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CA2A8C30-6CEC-3056-6241-F1579E076F94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476250</xdr:colOff>
      <xdr:row>6</xdr:row>
      <xdr:rowOff>54428</xdr:rowOff>
    </xdr:from>
    <xdr:to>
      <xdr:col>2</xdr:col>
      <xdr:colOff>926988</xdr:colOff>
      <xdr:row>7</xdr:row>
      <xdr:rowOff>153077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0416A746-884A-40D8-AE8B-C181BB8A7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283153"/>
          <a:ext cx="1708038" cy="355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aporte gobierno (2)"/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aporte gobierno"/>
      <sheetName val="Libro banco Fondo de asistencia"/>
    </sheetNames>
    <sheetDataSet>
      <sheetData sheetId="0"/>
      <sheetData sheetId="1">
        <row r="217">
          <cell r="J217">
            <v>17538850</v>
          </cell>
        </row>
        <row r="322">
          <cell r="A322">
            <v>46113</v>
          </cell>
          <cell r="B322" t="str">
            <v xml:space="preserve">CEMADOJA </v>
          </cell>
          <cell r="C322" t="str">
            <v xml:space="preserve">Deposito de Caja (31/03/2026) </v>
          </cell>
          <cell r="K322" t="str">
            <v>721846459</v>
          </cell>
          <cell r="L322">
            <v>88336</v>
          </cell>
        </row>
        <row r="323">
          <cell r="A323">
            <v>46118</v>
          </cell>
          <cell r="B323" t="str">
            <v xml:space="preserve">CEMADOJA </v>
          </cell>
          <cell r="C323" t="str">
            <v xml:space="preserve">Deposito de Caja (01/04/2026) </v>
          </cell>
          <cell r="K323" t="str">
            <v>729817283</v>
          </cell>
          <cell r="L323">
            <v>35064</v>
          </cell>
        </row>
        <row r="324">
          <cell r="A324">
            <v>46118</v>
          </cell>
          <cell r="B324" t="str">
            <v xml:space="preserve">CEMADOJA </v>
          </cell>
          <cell r="C324" t="str">
            <v xml:space="preserve">Deposito de Caja (02/04/2026) </v>
          </cell>
          <cell r="K324" t="str">
            <v>729817286</v>
          </cell>
          <cell r="L324">
            <v>645</v>
          </cell>
        </row>
        <row r="325">
          <cell r="A325">
            <v>46118</v>
          </cell>
          <cell r="B325" t="str">
            <v xml:space="preserve">CEMADOJA </v>
          </cell>
          <cell r="C325" t="str">
            <v xml:space="preserve">Deposito de Caja (03/04/2026) </v>
          </cell>
          <cell r="K325" t="str">
            <v>729817287</v>
          </cell>
          <cell r="L325">
            <v>5152</v>
          </cell>
        </row>
        <row r="326">
          <cell r="A326">
            <v>46118</v>
          </cell>
          <cell r="B326" t="str">
            <v xml:space="preserve">CEMADOJA </v>
          </cell>
          <cell r="C326" t="str">
            <v xml:space="preserve">Deposito de Caja (04/04/2026) </v>
          </cell>
          <cell r="K326" t="str">
            <v>729817288</v>
          </cell>
          <cell r="L326">
            <v>12420</v>
          </cell>
        </row>
        <row r="327">
          <cell r="A327">
            <v>46118</v>
          </cell>
          <cell r="B327" t="str">
            <v xml:space="preserve">CEMADOJA </v>
          </cell>
          <cell r="C327" t="str">
            <v xml:space="preserve">Deposito de Caja (05/04/2026) </v>
          </cell>
          <cell r="K327" t="str">
            <v>729817284</v>
          </cell>
          <cell r="L327">
            <v>9562</v>
          </cell>
        </row>
        <row r="328">
          <cell r="A328">
            <v>46119</v>
          </cell>
          <cell r="B328" t="str">
            <v xml:space="preserve">CEMADOJA </v>
          </cell>
          <cell r="C328" t="str">
            <v xml:space="preserve">Deposito de Caja (06/04/2026) </v>
          </cell>
          <cell r="K328" t="str">
            <v>729817825</v>
          </cell>
          <cell r="L328">
            <v>116471</v>
          </cell>
        </row>
        <row r="329">
          <cell r="A329">
            <v>46119</v>
          </cell>
          <cell r="B329" t="str">
            <v>PRIMERA ARS HUMANO</v>
          </cell>
          <cell r="C329" t="str">
            <v>Pago Factura: 9503,</v>
          </cell>
          <cell r="K329" t="str">
            <v/>
          </cell>
          <cell r="L329">
            <v>106995.04</v>
          </cell>
        </row>
        <row r="330">
          <cell r="A330">
            <v>46119</v>
          </cell>
          <cell r="B330" t="str">
            <v>PRIMERA ARS HUMANO</v>
          </cell>
          <cell r="C330" t="str">
            <v>Pago Factura: 9368,</v>
          </cell>
          <cell r="K330" t="str">
            <v/>
          </cell>
          <cell r="L330">
            <v>76593.84</v>
          </cell>
        </row>
        <row r="331">
          <cell r="A331">
            <v>46119</v>
          </cell>
          <cell r="B331" t="str">
            <v>PRIMERA ARS HUMANO</v>
          </cell>
          <cell r="C331" t="str">
            <v>Pago Factura: 9439,</v>
          </cell>
          <cell r="K331" t="str">
            <v/>
          </cell>
          <cell r="L331">
            <v>63497.919999999998</v>
          </cell>
        </row>
        <row r="332">
          <cell r="A332">
            <v>46119</v>
          </cell>
          <cell r="B332" t="str">
            <v xml:space="preserve">ARS HUMANO </v>
          </cell>
          <cell r="C332" t="str">
            <v>Pago Factura: 9367,</v>
          </cell>
          <cell r="K332" t="str">
            <v/>
          </cell>
          <cell r="L332">
            <v>9852.56</v>
          </cell>
        </row>
        <row r="333">
          <cell r="A333">
            <v>46119</v>
          </cell>
          <cell r="B333" t="str">
            <v xml:space="preserve">ARS HUMANO </v>
          </cell>
          <cell r="C333" t="str">
            <v>Pago Factura: 9367,9429,</v>
          </cell>
          <cell r="K333" t="str">
            <v/>
          </cell>
          <cell r="L333">
            <v>37892.199999999997</v>
          </cell>
        </row>
        <row r="334">
          <cell r="A334">
            <v>46119</v>
          </cell>
          <cell r="B334" t="str">
            <v>Corporacion Del Acueducto Y Alcantarillado De Santo Domingo</v>
          </cell>
          <cell r="C334" t="str">
            <v>Pago Por Servicios De Agua Corresp. Al Mes De Abril 2026</v>
          </cell>
          <cell r="G334">
            <v>22386</v>
          </cell>
          <cell r="K334" t="str">
            <v>450</v>
          </cell>
          <cell r="L334">
            <v>0</v>
          </cell>
        </row>
        <row r="335">
          <cell r="A335">
            <v>46120</v>
          </cell>
          <cell r="B335" t="str">
            <v xml:space="preserve">CEMADOJA </v>
          </cell>
          <cell r="C335" t="str">
            <v xml:space="preserve">Deposito de Caja (07/04/2026) </v>
          </cell>
          <cell r="K335" t="str">
            <v>729817094</v>
          </cell>
          <cell r="L335">
            <v>115401</v>
          </cell>
        </row>
        <row r="336">
          <cell r="A336">
            <v>46121</v>
          </cell>
          <cell r="B336" t="str">
            <v xml:space="preserve">CEMADOJA </v>
          </cell>
          <cell r="C336" t="str">
            <v xml:space="preserve">Deposito de Caja (08/04/2026) </v>
          </cell>
          <cell r="K336" t="str">
            <v>729743275</v>
          </cell>
          <cell r="L336">
            <v>85138</v>
          </cell>
        </row>
        <row r="337">
          <cell r="A337">
            <v>46121</v>
          </cell>
          <cell r="B337" t="str">
            <v xml:space="preserve">ARS COLEGIO MEDICO DOMINICANO </v>
          </cell>
          <cell r="C337" t="str">
            <v>Pago Factura: 9502,</v>
          </cell>
          <cell r="K337" t="str">
            <v/>
          </cell>
          <cell r="L337">
            <v>23625.599999999999</v>
          </cell>
        </row>
        <row r="338">
          <cell r="A338">
            <v>46122</v>
          </cell>
          <cell r="B338" t="str">
            <v xml:space="preserve">CEMADOJA </v>
          </cell>
          <cell r="C338" t="str">
            <v xml:space="preserve">Deposito de Caja (09/04/2026) </v>
          </cell>
          <cell r="K338" t="str">
            <v>729816711</v>
          </cell>
          <cell r="L338">
            <v>75427</v>
          </cell>
        </row>
        <row r="339">
          <cell r="A339">
            <v>46122</v>
          </cell>
          <cell r="B339" t="str">
            <v xml:space="preserve">ARS GRUPO MEDICO ASOCIADO </v>
          </cell>
          <cell r="C339" t="str">
            <v>Pago Factura: 9366,</v>
          </cell>
          <cell r="K339" t="str">
            <v/>
          </cell>
          <cell r="L339">
            <v>9878.24</v>
          </cell>
        </row>
        <row r="340">
          <cell r="A340">
            <v>46122</v>
          </cell>
          <cell r="B340" t="str">
            <v xml:space="preserve">ARS GRUPO MEDICO ASOCIADO </v>
          </cell>
          <cell r="C340" t="str">
            <v>Pago Factura: 9423,</v>
          </cell>
          <cell r="K340" t="str">
            <v/>
          </cell>
          <cell r="L340">
            <v>12547.25</v>
          </cell>
        </row>
        <row r="341">
          <cell r="A341">
            <v>46125</v>
          </cell>
          <cell r="B341" t="str">
            <v xml:space="preserve">CEMADOJA </v>
          </cell>
          <cell r="C341" t="str">
            <v xml:space="preserve">Deposito de Caja (10/04/2026) </v>
          </cell>
          <cell r="K341" t="str">
            <v>729741312</v>
          </cell>
          <cell r="L341">
            <v>93275</v>
          </cell>
        </row>
        <row r="342">
          <cell r="A342">
            <v>46125</v>
          </cell>
          <cell r="B342" t="str">
            <v xml:space="preserve">CEMADOJA </v>
          </cell>
          <cell r="C342" t="str">
            <v xml:space="preserve">Deposito de Caja (11/04/2026) </v>
          </cell>
          <cell r="K342" t="str">
            <v>729741314</v>
          </cell>
          <cell r="L342">
            <v>15636</v>
          </cell>
        </row>
        <row r="343">
          <cell r="A343">
            <v>46125</v>
          </cell>
          <cell r="B343" t="str">
            <v xml:space="preserve">CEMADOJA </v>
          </cell>
          <cell r="C343" t="str">
            <v xml:space="preserve">Deposito de Caja (12/04/2026) </v>
          </cell>
          <cell r="K343" t="str">
            <v>729741313</v>
          </cell>
          <cell r="L343">
            <v>7017</v>
          </cell>
        </row>
        <row r="344">
          <cell r="A344">
            <v>46126</v>
          </cell>
          <cell r="B344" t="str">
            <v xml:space="preserve">CEMADOJA </v>
          </cell>
          <cell r="C344" t="str">
            <v xml:space="preserve">Deposito de Caja (13/04/2026) </v>
          </cell>
          <cell r="K344" t="str">
            <v>729741048</v>
          </cell>
          <cell r="L344">
            <v>128317</v>
          </cell>
        </row>
        <row r="345">
          <cell r="A345">
            <v>46126</v>
          </cell>
          <cell r="B345" t="str">
            <v>Generoso Altagracia Gomez</v>
          </cell>
          <cell r="C345" t="str">
            <v>Pago Por Recarga De Extintores O/C Cemadoja-Daf-Cd-2026-0018</v>
          </cell>
          <cell r="G345">
            <v>24072</v>
          </cell>
          <cell r="K345" t="str">
            <v>503</v>
          </cell>
          <cell r="L345">
            <v>0</v>
          </cell>
        </row>
        <row r="346">
          <cell r="A346">
            <v>46127</v>
          </cell>
          <cell r="B346" t="str">
            <v xml:space="preserve">CEMADOJA </v>
          </cell>
          <cell r="C346" t="str">
            <v xml:space="preserve">Deposito de Caja (14/04/2026) </v>
          </cell>
          <cell r="K346" t="str">
            <v>729741234</v>
          </cell>
          <cell r="L346">
            <v>71132</v>
          </cell>
        </row>
        <row r="347">
          <cell r="A347">
            <v>46127</v>
          </cell>
          <cell r="B347" t="str">
            <v>ARS APS S.A</v>
          </cell>
          <cell r="C347" t="str">
            <v>Pago Factura: 9562,</v>
          </cell>
          <cell r="K347" t="str">
            <v/>
          </cell>
          <cell r="L347">
            <v>41765.5</v>
          </cell>
        </row>
        <row r="348">
          <cell r="A348">
            <v>46128</v>
          </cell>
          <cell r="B348" t="str">
            <v xml:space="preserve">CEMADOJA </v>
          </cell>
          <cell r="C348" t="str">
            <v xml:space="preserve">Deposito de Caja (15/04/2026) </v>
          </cell>
          <cell r="K348" t="str">
            <v>729743854</v>
          </cell>
          <cell r="L348">
            <v>93273</v>
          </cell>
        </row>
        <row r="349">
          <cell r="A349">
            <v>46128</v>
          </cell>
          <cell r="B349" t="str">
            <v xml:space="preserve">ARS SENASA SUBSIDIADO </v>
          </cell>
          <cell r="C349" t="str">
            <v>Pago Factura: 9529,9530,9531,9532,9533,9534,9535,9536,9537</v>
          </cell>
          <cell r="K349" t="str">
            <v/>
          </cell>
          <cell r="L349">
            <v>8618100.25</v>
          </cell>
        </row>
        <row r="350">
          <cell r="A350">
            <v>46128</v>
          </cell>
          <cell r="B350" t="str">
            <v>Planet Medical Services, Srl</v>
          </cell>
          <cell r="C350" t="str">
            <v>Pago Por Servicios De Mantenimiento Para Sistema De Tomografia Philips Mx16 O/Serv. Cemadoja-Daf-Cm-2026-0015</v>
          </cell>
          <cell r="G350">
            <v>1451400</v>
          </cell>
          <cell r="K350" t="str">
            <v>517</v>
          </cell>
          <cell r="L350">
            <v>0</v>
          </cell>
        </row>
        <row r="351">
          <cell r="A351">
            <v>46129</v>
          </cell>
          <cell r="B351" t="str">
            <v xml:space="preserve">CEMADOJA </v>
          </cell>
          <cell r="C351" t="str">
            <v xml:space="preserve">Deposito de Caja (16/04/2026) </v>
          </cell>
          <cell r="K351" t="str">
            <v>691173335</v>
          </cell>
          <cell r="L351">
            <v>78588</v>
          </cell>
        </row>
        <row r="352">
          <cell r="A352">
            <v>46129</v>
          </cell>
          <cell r="B352" t="str">
            <v xml:space="preserve">ARS RENACER </v>
          </cell>
          <cell r="C352" t="str">
            <v>Pago Factura: 9558,</v>
          </cell>
          <cell r="K352" t="str">
            <v/>
          </cell>
          <cell r="L352">
            <v>23051</v>
          </cell>
        </row>
        <row r="353">
          <cell r="A353">
            <v>46132</v>
          </cell>
          <cell r="B353" t="str">
            <v xml:space="preserve">CEMADOJA </v>
          </cell>
          <cell r="C353" t="str">
            <v xml:space="preserve">Deposito de Caja (17/04/2026) </v>
          </cell>
          <cell r="K353" t="str">
            <v>729741828</v>
          </cell>
          <cell r="L353">
            <v>54836</v>
          </cell>
        </row>
        <row r="354">
          <cell r="A354">
            <v>46132</v>
          </cell>
          <cell r="B354" t="str">
            <v xml:space="preserve">CEMADOJA </v>
          </cell>
          <cell r="C354" t="str">
            <v xml:space="preserve">Deposito de Caja (18/04/2026) </v>
          </cell>
          <cell r="K354" t="str">
            <v>729741825</v>
          </cell>
          <cell r="L354">
            <v>8426</v>
          </cell>
        </row>
        <row r="355">
          <cell r="A355">
            <v>46132</v>
          </cell>
          <cell r="B355" t="str">
            <v xml:space="preserve">CEMADOJA </v>
          </cell>
          <cell r="C355" t="str">
            <v xml:space="preserve">Deposito de Caja (19/04/2026) </v>
          </cell>
          <cell r="K355" t="str">
            <v>729741824</v>
          </cell>
          <cell r="L355">
            <v>1885</v>
          </cell>
        </row>
        <row r="356">
          <cell r="A356">
            <v>46132</v>
          </cell>
          <cell r="B356" t="str">
            <v xml:space="preserve">ARS MAPFRE SALUD </v>
          </cell>
          <cell r="C356" t="str">
            <v>Pago Factura: 9556,</v>
          </cell>
          <cell r="K356" t="str">
            <v/>
          </cell>
          <cell r="L356">
            <v>47872</v>
          </cell>
        </row>
        <row r="357">
          <cell r="A357">
            <v>46132</v>
          </cell>
          <cell r="B357" t="str">
            <v>Semapro, Srl</v>
          </cell>
          <cell r="C357" t="str">
            <v>Pago Por Servicio De Licencia Y Mantenimiento Sinergia Software Para Laboratorios Clinicos (Enero-Diciembre 2026) O/C Cemadoja-Daf-Cd-2026-0025</v>
          </cell>
          <cell r="G357">
            <v>144000</v>
          </cell>
          <cell r="K357" t="str">
            <v>526</v>
          </cell>
          <cell r="L357">
            <v>0</v>
          </cell>
        </row>
        <row r="358">
          <cell r="A358">
            <v>46132</v>
          </cell>
          <cell r="B358" t="str">
            <v>Instituto De Tecnologia Industrial</v>
          </cell>
          <cell r="C358" t="str">
            <v>Pago Por Capacitacion Para Colaborador O/C Cemadoja-Daf-Cd-2026-0019</v>
          </cell>
          <cell r="G358">
            <v>38600</v>
          </cell>
          <cell r="K358" t="str">
            <v>533</v>
          </cell>
          <cell r="L358">
            <v>0</v>
          </cell>
        </row>
        <row r="359">
          <cell r="A359">
            <v>46133</v>
          </cell>
          <cell r="B359" t="str">
            <v xml:space="preserve">CEMADOJA </v>
          </cell>
          <cell r="C359" t="str">
            <v xml:space="preserve">Deposito de Caja (20/04/2026) </v>
          </cell>
          <cell r="K359" t="str">
            <v>730720394</v>
          </cell>
          <cell r="L359">
            <v>107118</v>
          </cell>
        </row>
        <row r="360">
          <cell r="A360">
            <v>46133</v>
          </cell>
          <cell r="B360" t="str">
            <v xml:space="preserve">ARS SENASA CONTRIBUTIVO </v>
          </cell>
          <cell r="C360" t="str">
            <v>Pago Factura: 9490,9491,9496,9499,9501,9504,</v>
          </cell>
          <cell r="K360" t="str">
            <v/>
          </cell>
          <cell r="L360">
            <v>618199.99</v>
          </cell>
        </row>
        <row r="361">
          <cell r="A361">
            <v>46133</v>
          </cell>
          <cell r="B361" t="str">
            <v>Liberty Networks Dominicana, Sa</v>
          </cell>
          <cell r="C361" t="str">
            <v>Pago Por Servicios De Internet Corresp. A Los Meses De Octubre 2025, Febrero Y Abril 2026</v>
          </cell>
          <cell r="G361">
            <v>113545.45</v>
          </cell>
          <cell r="K361" t="str">
            <v>544</v>
          </cell>
          <cell r="L361">
            <v>0</v>
          </cell>
        </row>
        <row r="362">
          <cell r="A362">
            <v>46134</v>
          </cell>
          <cell r="B362" t="str">
            <v xml:space="preserve">CEMADOJA </v>
          </cell>
          <cell r="C362" t="str">
            <v xml:space="preserve">Deposito de Caja (17/04/2026) </v>
          </cell>
          <cell r="K362" t="str">
            <v>730721211</v>
          </cell>
          <cell r="L362">
            <v>1</v>
          </cell>
        </row>
        <row r="363">
          <cell r="A363">
            <v>46134</v>
          </cell>
          <cell r="B363" t="str">
            <v xml:space="preserve">CEMADOJA </v>
          </cell>
          <cell r="C363" t="str">
            <v xml:space="preserve">Deposito de Caja (21/04/2026) </v>
          </cell>
          <cell r="K363" t="str">
            <v>730721209</v>
          </cell>
          <cell r="L363">
            <v>91206</v>
          </cell>
        </row>
        <row r="364">
          <cell r="A364">
            <v>46134</v>
          </cell>
          <cell r="B364" t="str">
            <v xml:space="preserve">ARS SENASA CONTRIBUTIVO </v>
          </cell>
          <cell r="C364" t="str">
            <v>Pago Factura: 9500,</v>
          </cell>
          <cell r="K364" t="str">
            <v/>
          </cell>
          <cell r="L364">
            <v>72971.08</v>
          </cell>
        </row>
        <row r="365">
          <cell r="A365">
            <v>46135</v>
          </cell>
          <cell r="B365" t="str">
            <v xml:space="preserve">CEMADOJA </v>
          </cell>
          <cell r="C365" t="str">
            <v xml:space="preserve">Deposito de Caja (22/04/2026) </v>
          </cell>
          <cell r="K365" t="str">
            <v>730722485</v>
          </cell>
          <cell r="L365">
            <v>95823</v>
          </cell>
        </row>
        <row r="366">
          <cell r="A366">
            <v>46135</v>
          </cell>
          <cell r="B366" t="str">
            <v>Farmacéuticas Avanzadas, Srl</v>
          </cell>
          <cell r="C366" t="str">
            <v>Pago Por Compra De Medio De Contraste (Clyclolux) O/C Cemadoja-Daf-Cm-2026-0018</v>
          </cell>
          <cell r="G366">
            <v>880200</v>
          </cell>
          <cell r="K366" t="str">
            <v>575</v>
          </cell>
          <cell r="L366">
            <v>0</v>
          </cell>
        </row>
        <row r="367">
          <cell r="A367">
            <v>46136</v>
          </cell>
          <cell r="B367" t="str">
            <v xml:space="preserve">CEMADOJA </v>
          </cell>
          <cell r="C367" t="str">
            <v xml:space="preserve">Deposito de Caja (23/04/2026) </v>
          </cell>
          <cell r="K367" t="str">
            <v>730723357</v>
          </cell>
          <cell r="L367">
            <v>79183</v>
          </cell>
        </row>
        <row r="368">
          <cell r="A368">
            <v>46139</v>
          </cell>
          <cell r="B368" t="str">
            <v xml:space="preserve">CEMADOJA </v>
          </cell>
          <cell r="C368" t="str">
            <v xml:space="preserve">Deposito de Caja (24/04/2026) </v>
          </cell>
          <cell r="K368" t="str">
            <v>730721756</v>
          </cell>
          <cell r="L368">
            <v>73004</v>
          </cell>
        </row>
        <row r="369">
          <cell r="A369">
            <v>46139</v>
          </cell>
          <cell r="B369" t="str">
            <v xml:space="preserve">CEMADOJA </v>
          </cell>
          <cell r="C369" t="str">
            <v xml:space="preserve">Deposito de Caja (25/04/2026) </v>
          </cell>
          <cell r="K369" t="str">
            <v>730721757</v>
          </cell>
          <cell r="L369">
            <v>8588</v>
          </cell>
        </row>
        <row r="370">
          <cell r="A370">
            <v>46139</v>
          </cell>
          <cell r="B370" t="str">
            <v xml:space="preserve">CEMADOJA </v>
          </cell>
          <cell r="C370" t="str">
            <v xml:space="preserve">Deposito de Caja (26/04/2026) </v>
          </cell>
          <cell r="K370" t="str">
            <v>730721755</v>
          </cell>
          <cell r="L370">
            <v>13685</v>
          </cell>
        </row>
        <row r="371">
          <cell r="A371">
            <v>46139</v>
          </cell>
          <cell r="B371" t="str">
            <v>Edyjcsa, Srl</v>
          </cell>
          <cell r="C371" t="str">
            <v>Pago Por Compra De Insumos Para El Area De Higienizacion O/C Cemadoja-Daf-Cd-2026-0022</v>
          </cell>
          <cell r="G371">
            <v>195455.2</v>
          </cell>
          <cell r="K371" t="str">
            <v>582</v>
          </cell>
          <cell r="L371">
            <v>0</v>
          </cell>
        </row>
        <row r="372">
          <cell r="A372">
            <v>46139</v>
          </cell>
          <cell r="B372" t="str">
            <v>Sowey Comercial, E.I.R.L</v>
          </cell>
          <cell r="C372" t="str">
            <v>Pago Por Compra De Impresora De Etiqueta O/C Cemadoja-Daf-Cd-2026-0027</v>
          </cell>
          <cell r="G372">
            <v>52982</v>
          </cell>
          <cell r="K372" t="str">
            <v>586</v>
          </cell>
          <cell r="L372">
            <v>0</v>
          </cell>
        </row>
        <row r="373">
          <cell r="A373">
            <v>46139</v>
          </cell>
          <cell r="B373" t="str">
            <v>Centro De Educación Médica De Amistad Dominico Japonesa (Cemadoja)</v>
          </cell>
          <cell r="C373" t="str">
            <v>Pago Productividad Médicos Noviembre 2025</v>
          </cell>
          <cell r="G373">
            <v>730084.17</v>
          </cell>
          <cell r="K373" t="str">
            <v>589</v>
          </cell>
          <cell r="L373">
            <v>0</v>
          </cell>
        </row>
        <row r="374">
          <cell r="A374">
            <v>46139</v>
          </cell>
          <cell r="B374" t="str">
            <v>Centro De Educación Médica De Amistad Dominico Japonesa (Cemadoja)</v>
          </cell>
          <cell r="C374" t="str">
            <v>Pago Productividad Médicos Enero 2026</v>
          </cell>
          <cell r="G374">
            <v>674325.92</v>
          </cell>
          <cell r="K374" t="str">
            <v>591</v>
          </cell>
          <cell r="L374">
            <v>0</v>
          </cell>
        </row>
        <row r="375">
          <cell r="A375">
            <v>46139</v>
          </cell>
          <cell r="B375" t="str">
            <v xml:space="preserve">Alianza Innovadora De Servicios Ambientales, Srl </v>
          </cell>
          <cell r="C375" t="str">
            <v>Pago Por Servicios De Recogida De Desechos Toxicos Corresp. Al Mes De Marzo 2026 O/Serv. Cemadoja-Daf-Cm-2026-0009</v>
          </cell>
          <cell r="G375">
            <v>50000</v>
          </cell>
          <cell r="K375" t="str">
            <v>593</v>
          </cell>
          <cell r="L375">
            <v>0</v>
          </cell>
        </row>
        <row r="376">
          <cell r="A376">
            <v>46139</v>
          </cell>
          <cell r="B376" t="str">
            <v xml:space="preserve">Ayuntamiento Del Distrito Nacional </v>
          </cell>
          <cell r="C376" t="str">
            <v>Pago Por Servicios De Recogida De Basura Corresp. Al Mes De Abril 2026</v>
          </cell>
          <cell r="G376">
            <v>2592</v>
          </cell>
          <cell r="K376" t="str">
            <v>595</v>
          </cell>
          <cell r="L376">
            <v>0</v>
          </cell>
        </row>
        <row r="377">
          <cell r="A377">
            <v>46139</v>
          </cell>
          <cell r="B377" t="str">
            <v xml:space="preserve">Tecnas C Por A </v>
          </cell>
          <cell r="C377" t="str">
            <v>Pago Por Servicios De Mantenimiento Al Ascensor Corresp. Al Mes De Marzo 2026 O/Serv. Cemadoja-Daf-Cd-2025-0055</v>
          </cell>
          <cell r="G377">
            <v>7552</v>
          </cell>
          <cell r="K377" t="str">
            <v>597</v>
          </cell>
          <cell r="L377">
            <v>0</v>
          </cell>
        </row>
        <row r="378">
          <cell r="A378">
            <v>46139</v>
          </cell>
          <cell r="B378" t="str">
            <v xml:space="preserve">Cary Industrial S A </v>
          </cell>
          <cell r="C378" t="str">
            <v>Pago Por Compra De Jabon Para Manos O/C Cemadoja-Daf-Cd-2026-0022</v>
          </cell>
          <cell r="G378">
            <v>52384.35</v>
          </cell>
          <cell r="K378" t="str">
            <v>600</v>
          </cell>
          <cell r="L378">
            <v>0</v>
          </cell>
        </row>
        <row r="379">
          <cell r="A379">
            <v>46139</v>
          </cell>
          <cell r="B379" t="str">
            <v xml:space="preserve">Transferencia </v>
          </cell>
          <cell r="C379" t="str">
            <v>Deposito no identificado</v>
          </cell>
          <cell r="K379" t="str">
            <v>422790359</v>
          </cell>
          <cell r="L379">
            <v>2550</v>
          </cell>
        </row>
        <row r="380">
          <cell r="A380">
            <v>46140</v>
          </cell>
          <cell r="B380" t="str">
            <v xml:space="preserve">CEMADOJA </v>
          </cell>
          <cell r="C380" t="str">
            <v xml:space="preserve">Deposito de Caja (27/04/2026) </v>
          </cell>
          <cell r="K380" t="str">
            <v>730720236</v>
          </cell>
          <cell r="L380">
            <v>110901</v>
          </cell>
        </row>
        <row r="381">
          <cell r="A381">
            <v>46140</v>
          </cell>
          <cell r="B381" t="str">
            <v>ARS YUNEN S A</v>
          </cell>
          <cell r="C381" t="str">
            <v>Pago Factura: 9546,</v>
          </cell>
          <cell r="K381" t="str">
            <v/>
          </cell>
          <cell r="L381">
            <v>15954.8</v>
          </cell>
        </row>
        <row r="382">
          <cell r="A382">
            <v>46140</v>
          </cell>
          <cell r="B382" t="str">
            <v>ARS META SALUD</v>
          </cell>
          <cell r="C382" t="str">
            <v>Pago Factura: 9489,</v>
          </cell>
          <cell r="K382" t="str">
            <v/>
          </cell>
          <cell r="L382">
            <v>11705.8</v>
          </cell>
        </row>
        <row r="383">
          <cell r="A383">
            <v>46140</v>
          </cell>
          <cell r="B383" t="str">
            <v>Cary Industrial S A</v>
          </cell>
          <cell r="C383" t="str">
            <v>Pago Por Compra De Papel Jumbo Y Papel Toalla O/C Cemadoja-Daf-Cm-2026-0001</v>
          </cell>
          <cell r="G383">
            <v>163448.95000000001</v>
          </cell>
          <cell r="K383" t="str">
            <v>603</v>
          </cell>
          <cell r="L383">
            <v>0</v>
          </cell>
        </row>
        <row r="384">
          <cell r="A384">
            <v>46140</v>
          </cell>
          <cell r="B384" t="str">
            <v>Kairosimport, Srl</v>
          </cell>
          <cell r="C384" t="str">
            <v>Pago Por Compra De Materiales De Oficina O/C Cemadoja-Daf-Cd-2026-0021</v>
          </cell>
          <cell r="G384">
            <v>201092.06</v>
          </cell>
          <cell r="K384" t="str">
            <v>605</v>
          </cell>
          <cell r="L384">
            <v>0</v>
          </cell>
        </row>
        <row r="385">
          <cell r="A385">
            <v>46140</v>
          </cell>
          <cell r="B385" t="str">
            <v>Kelssy Pharma, Srl</v>
          </cell>
          <cell r="C385" t="str">
            <v>Pago Por Servicio De Supervision Medicamentos Controlados Desde Enero Hasta  Abril 2026 O/Serv. Cemadoja-Daf-Cd-2026-0026</v>
          </cell>
          <cell r="G385">
            <v>70800</v>
          </cell>
          <cell r="K385" t="str">
            <v>607</v>
          </cell>
          <cell r="L385">
            <v>0</v>
          </cell>
        </row>
        <row r="386">
          <cell r="A386">
            <v>46141</v>
          </cell>
          <cell r="B386" t="str">
            <v xml:space="preserve">CEMADOJA </v>
          </cell>
          <cell r="C386" t="str">
            <v xml:space="preserve">Deposito de Caja (28/04/2026) </v>
          </cell>
          <cell r="K386" t="str">
            <v>730323970</v>
          </cell>
          <cell r="L386">
            <v>112534</v>
          </cell>
        </row>
        <row r="387">
          <cell r="A387">
            <v>46141</v>
          </cell>
          <cell r="B387" t="str">
            <v>Compania Dominicana De Telefonos C Por A</v>
          </cell>
          <cell r="C387" t="str">
            <v>Pago Por Servicios De   Internet, Telecable, Telefonos Y Flotas  Corresp. Al Mes De Abril 2026</v>
          </cell>
          <cell r="G387">
            <v>158251.01</v>
          </cell>
          <cell r="K387" t="str">
            <v>610</v>
          </cell>
          <cell r="L387">
            <v>0</v>
          </cell>
        </row>
        <row r="388">
          <cell r="A388">
            <v>46142</v>
          </cell>
          <cell r="B388" t="str">
            <v xml:space="preserve">CEMADOJA </v>
          </cell>
          <cell r="C388" t="str">
            <v xml:space="preserve">Deposito de Caja (29/04/2026) </v>
          </cell>
          <cell r="K388" t="str">
            <v>730321852</v>
          </cell>
          <cell r="L388">
            <v>92873</v>
          </cell>
        </row>
        <row r="389">
          <cell r="A389">
            <v>46142</v>
          </cell>
          <cell r="B389" t="str">
            <v>ARS FUTURO</v>
          </cell>
          <cell r="C389" t="str">
            <v>Pago Factura: 9641,</v>
          </cell>
          <cell r="K389" t="str">
            <v/>
          </cell>
          <cell r="L389">
            <v>28055.4</v>
          </cell>
        </row>
        <row r="390">
          <cell r="A390">
            <v>46142</v>
          </cell>
          <cell r="B390" t="str">
            <v>ARS RESERVAS</v>
          </cell>
          <cell r="C390" t="str">
            <v>Pago Factura: 9621,</v>
          </cell>
          <cell r="K390" t="str">
            <v/>
          </cell>
          <cell r="L390">
            <v>16974.48</v>
          </cell>
        </row>
        <row r="391">
          <cell r="A391">
            <v>46142</v>
          </cell>
          <cell r="B391" t="str">
            <v>Centro De Educación Médica De Amistad Dominico Japonesa (Cemadoja)</v>
          </cell>
          <cell r="C391" t="str">
            <v>Pago Productividad Médicos Diciembre 2025</v>
          </cell>
          <cell r="G391">
            <v>673113.44</v>
          </cell>
          <cell r="K391" t="str">
            <v>617</v>
          </cell>
          <cell r="L391">
            <v>0</v>
          </cell>
        </row>
        <row r="392">
          <cell r="A392">
            <v>46142</v>
          </cell>
          <cell r="B392" t="str">
            <v>Visanet</v>
          </cell>
          <cell r="C392" t="str">
            <v>Transfrencial del 01 al 30 de abril 2026</v>
          </cell>
          <cell r="K392" t="str">
            <v>N/a</v>
          </cell>
          <cell r="L392">
            <v>402911.38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F40E-8903-471B-BA0F-DEEA92E35DB1}">
  <sheetPr>
    <pageSetUpPr fitToPage="1"/>
  </sheetPr>
  <dimension ref="A1:L176"/>
  <sheetViews>
    <sheetView tabSelected="1" topLeftCell="B1" zoomScale="70" zoomScaleNormal="70" zoomScaleSheetLayoutView="70" workbookViewId="0">
      <selection activeCell="D21" sqref="D21"/>
    </sheetView>
  </sheetViews>
  <sheetFormatPr baseColWidth="10" defaultColWidth="9.140625" defaultRowHeight="15" x14ac:dyDescent="0.25"/>
  <cols>
    <col min="1" max="1" width="8.140625" style="90" hidden="1" customWidth="1"/>
    <col min="2" max="2" width="18.85546875" style="90" customWidth="1"/>
    <col min="3" max="3" width="25.7109375" style="91" customWidth="1"/>
    <col min="4" max="4" width="86.42578125" style="90" customWidth="1"/>
    <col min="5" max="5" width="24.7109375" style="92" customWidth="1"/>
    <col min="6" max="6" width="22.5703125" style="93" customWidth="1"/>
    <col min="7" max="7" width="7.140625" style="90" customWidth="1"/>
    <col min="8" max="8" width="24.42578125" style="90" customWidth="1"/>
    <col min="9" max="9" width="14" style="1" bestFit="1" customWidth="1"/>
    <col min="10" max="10" width="18.7109375" style="1" customWidth="1"/>
    <col min="11" max="12" width="9.140625" style="1"/>
    <col min="13" max="18" width="9.140625" style="90"/>
    <col min="19" max="19" width="17.42578125" style="90" customWidth="1"/>
    <col min="20" max="256" width="9.140625" style="90"/>
    <col min="257" max="257" width="0" style="90" hidden="1" customWidth="1"/>
    <col min="258" max="258" width="18.85546875" style="90" customWidth="1"/>
    <col min="259" max="259" width="26.5703125" style="90" customWidth="1"/>
    <col min="260" max="260" width="74.7109375" style="90" customWidth="1"/>
    <col min="261" max="261" width="24.7109375" style="90" customWidth="1"/>
    <col min="262" max="262" width="22.5703125" style="90" customWidth="1"/>
    <col min="263" max="263" width="7.140625" style="90" customWidth="1"/>
    <col min="264" max="264" width="24.42578125" style="90" customWidth="1"/>
    <col min="265" max="265" width="14" style="90" bestFit="1" customWidth="1"/>
    <col min="266" max="266" width="18.7109375" style="90" customWidth="1"/>
    <col min="267" max="274" width="9.140625" style="90"/>
    <col min="275" max="275" width="17.42578125" style="90" customWidth="1"/>
    <col min="276" max="512" width="9.140625" style="90"/>
    <col min="513" max="513" width="0" style="90" hidden="1" customWidth="1"/>
    <col min="514" max="514" width="18.85546875" style="90" customWidth="1"/>
    <col min="515" max="515" width="26.5703125" style="90" customWidth="1"/>
    <col min="516" max="516" width="74.7109375" style="90" customWidth="1"/>
    <col min="517" max="517" width="24.7109375" style="90" customWidth="1"/>
    <col min="518" max="518" width="22.5703125" style="90" customWidth="1"/>
    <col min="519" max="519" width="7.140625" style="90" customWidth="1"/>
    <col min="520" max="520" width="24.42578125" style="90" customWidth="1"/>
    <col min="521" max="521" width="14" style="90" bestFit="1" customWidth="1"/>
    <col min="522" max="522" width="18.7109375" style="90" customWidth="1"/>
    <col min="523" max="530" width="9.140625" style="90"/>
    <col min="531" max="531" width="17.42578125" style="90" customWidth="1"/>
    <col min="532" max="768" width="9.140625" style="90"/>
    <col min="769" max="769" width="0" style="90" hidden="1" customWidth="1"/>
    <col min="770" max="770" width="18.85546875" style="90" customWidth="1"/>
    <col min="771" max="771" width="26.5703125" style="90" customWidth="1"/>
    <col min="772" max="772" width="74.7109375" style="90" customWidth="1"/>
    <col min="773" max="773" width="24.7109375" style="90" customWidth="1"/>
    <col min="774" max="774" width="22.5703125" style="90" customWidth="1"/>
    <col min="775" max="775" width="7.140625" style="90" customWidth="1"/>
    <col min="776" max="776" width="24.42578125" style="90" customWidth="1"/>
    <col min="777" max="777" width="14" style="90" bestFit="1" customWidth="1"/>
    <col min="778" max="778" width="18.7109375" style="90" customWidth="1"/>
    <col min="779" max="786" width="9.140625" style="90"/>
    <col min="787" max="787" width="17.42578125" style="90" customWidth="1"/>
    <col min="788" max="1024" width="9.140625" style="90"/>
    <col min="1025" max="1025" width="0" style="90" hidden="1" customWidth="1"/>
    <col min="1026" max="1026" width="18.85546875" style="90" customWidth="1"/>
    <col min="1027" max="1027" width="26.5703125" style="90" customWidth="1"/>
    <col min="1028" max="1028" width="74.7109375" style="90" customWidth="1"/>
    <col min="1029" max="1029" width="24.7109375" style="90" customWidth="1"/>
    <col min="1030" max="1030" width="22.5703125" style="90" customWidth="1"/>
    <col min="1031" max="1031" width="7.140625" style="90" customWidth="1"/>
    <col min="1032" max="1032" width="24.42578125" style="90" customWidth="1"/>
    <col min="1033" max="1033" width="14" style="90" bestFit="1" customWidth="1"/>
    <col min="1034" max="1034" width="18.7109375" style="90" customWidth="1"/>
    <col min="1035" max="1042" width="9.140625" style="90"/>
    <col min="1043" max="1043" width="17.42578125" style="90" customWidth="1"/>
    <col min="1044" max="1280" width="9.140625" style="90"/>
    <col min="1281" max="1281" width="0" style="90" hidden="1" customWidth="1"/>
    <col min="1282" max="1282" width="18.85546875" style="90" customWidth="1"/>
    <col min="1283" max="1283" width="26.5703125" style="90" customWidth="1"/>
    <col min="1284" max="1284" width="74.7109375" style="90" customWidth="1"/>
    <col min="1285" max="1285" width="24.7109375" style="90" customWidth="1"/>
    <col min="1286" max="1286" width="22.5703125" style="90" customWidth="1"/>
    <col min="1287" max="1287" width="7.140625" style="90" customWidth="1"/>
    <col min="1288" max="1288" width="24.42578125" style="90" customWidth="1"/>
    <col min="1289" max="1289" width="14" style="90" bestFit="1" customWidth="1"/>
    <col min="1290" max="1290" width="18.7109375" style="90" customWidth="1"/>
    <col min="1291" max="1298" width="9.140625" style="90"/>
    <col min="1299" max="1299" width="17.42578125" style="90" customWidth="1"/>
    <col min="1300" max="1536" width="9.140625" style="90"/>
    <col min="1537" max="1537" width="0" style="90" hidden="1" customWidth="1"/>
    <col min="1538" max="1538" width="18.85546875" style="90" customWidth="1"/>
    <col min="1539" max="1539" width="26.5703125" style="90" customWidth="1"/>
    <col min="1540" max="1540" width="74.7109375" style="90" customWidth="1"/>
    <col min="1541" max="1541" width="24.7109375" style="90" customWidth="1"/>
    <col min="1542" max="1542" width="22.5703125" style="90" customWidth="1"/>
    <col min="1543" max="1543" width="7.140625" style="90" customWidth="1"/>
    <col min="1544" max="1544" width="24.42578125" style="90" customWidth="1"/>
    <col min="1545" max="1545" width="14" style="90" bestFit="1" customWidth="1"/>
    <col min="1546" max="1546" width="18.7109375" style="90" customWidth="1"/>
    <col min="1547" max="1554" width="9.140625" style="90"/>
    <col min="1555" max="1555" width="17.42578125" style="90" customWidth="1"/>
    <col min="1556" max="1792" width="9.140625" style="90"/>
    <col min="1793" max="1793" width="0" style="90" hidden="1" customWidth="1"/>
    <col min="1794" max="1794" width="18.85546875" style="90" customWidth="1"/>
    <col min="1795" max="1795" width="26.5703125" style="90" customWidth="1"/>
    <col min="1796" max="1796" width="74.7109375" style="90" customWidth="1"/>
    <col min="1797" max="1797" width="24.7109375" style="90" customWidth="1"/>
    <col min="1798" max="1798" width="22.5703125" style="90" customWidth="1"/>
    <col min="1799" max="1799" width="7.140625" style="90" customWidth="1"/>
    <col min="1800" max="1800" width="24.42578125" style="90" customWidth="1"/>
    <col min="1801" max="1801" width="14" style="90" bestFit="1" customWidth="1"/>
    <col min="1802" max="1802" width="18.7109375" style="90" customWidth="1"/>
    <col min="1803" max="1810" width="9.140625" style="90"/>
    <col min="1811" max="1811" width="17.42578125" style="90" customWidth="1"/>
    <col min="1812" max="2048" width="9.140625" style="90"/>
    <col min="2049" max="2049" width="0" style="90" hidden="1" customWidth="1"/>
    <col min="2050" max="2050" width="18.85546875" style="90" customWidth="1"/>
    <col min="2051" max="2051" width="26.5703125" style="90" customWidth="1"/>
    <col min="2052" max="2052" width="74.7109375" style="90" customWidth="1"/>
    <col min="2053" max="2053" width="24.7109375" style="90" customWidth="1"/>
    <col min="2054" max="2054" width="22.5703125" style="90" customWidth="1"/>
    <col min="2055" max="2055" width="7.140625" style="90" customWidth="1"/>
    <col min="2056" max="2056" width="24.42578125" style="90" customWidth="1"/>
    <col min="2057" max="2057" width="14" style="90" bestFit="1" customWidth="1"/>
    <col min="2058" max="2058" width="18.7109375" style="90" customWidth="1"/>
    <col min="2059" max="2066" width="9.140625" style="90"/>
    <col min="2067" max="2067" width="17.42578125" style="90" customWidth="1"/>
    <col min="2068" max="2304" width="9.140625" style="90"/>
    <col min="2305" max="2305" width="0" style="90" hidden="1" customWidth="1"/>
    <col min="2306" max="2306" width="18.85546875" style="90" customWidth="1"/>
    <col min="2307" max="2307" width="26.5703125" style="90" customWidth="1"/>
    <col min="2308" max="2308" width="74.7109375" style="90" customWidth="1"/>
    <col min="2309" max="2309" width="24.7109375" style="90" customWidth="1"/>
    <col min="2310" max="2310" width="22.5703125" style="90" customWidth="1"/>
    <col min="2311" max="2311" width="7.140625" style="90" customWidth="1"/>
    <col min="2312" max="2312" width="24.42578125" style="90" customWidth="1"/>
    <col min="2313" max="2313" width="14" style="90" bestFit="1" customWidth="1"/>
    <col min="2314" max="2314" width="18.7109375" style="90" customWidth="1"/>
    <col min="2315" max="2322" width="9.140625" style="90"/>
    <col min="2323" max="2323" width="17.42578125" style="90" customWidth="1"/>
    <col min="2324" max="2560" width="9.140625" style="90"/>
    <col min="2561" max="2561" width="0" style="90" hidden="1" customWidth="1"/>
    <col min="2562" max="2562" width="18.85546875" style="90" customWidth="1"/>
    <col min="2563" max="2563" width="26.5703125" style="90" customWidth="1"/>
    <col min="2564" max="2564" width="74.7109375" style="90" customWidth="1"/>
    <col min="2565" max="2565" width="24.7109375" style="90" customWidth="1"/>
    <col min="2566" max="2566" width="22.5703125" style="90" customWidth="1"/>
    <col min="2567" max="2567" width="7.140625" style="90" customWidth="1"/>
    <col min="2568" max="2568" width="24.42578125" style="90" customWidth="1"/>
    <col min="2569" max="2569" width="14" style="90" bestFit="1" customWidth="1"/>
    <col min="2570" max="2570" width="18.7109375" style="90" customWidth="1"/>
    <col min="2571" max="2578" width="9.140625" style="90"/>
    <col min="2579" max="2579" width="17.42578125" style="90" customWidth="1"/>
    <col min="2580" max="2816" width="9.140625" style="90"/>
    <col min="2817" max="2817" width="0" style="90" hidden="1" customWidth="1"/>
    <col min="2818" max="2818" width="18.85546875" style="90" customWidth="1"/>
    <col min="2819" max="2819" width="26.5703125" style="90" customWidth="1"/>
    <col min="2820" max="2820" width="74.7109375" style="90" customWidth="1"/>
    <col min="2821" max="2821" width="24.7109375" style="90" customWidth="1"/>
    <col min="2822" max="2822" width="22.5703125" style="90" customWidth="1"/>
    <col min="2823" max="2823" width="7.140625" style="90" customWidth="1"/>
    <col min="2824" max="2824" width="24.42578125" style="90" customWidth="1"/>
    <col min="2825" max="2825" width="14" style="90" bestFit="1" customWidth="1"/>
    <col min="2826" max="2826" width="18.7109375" style="90" customWidth="1"/>
    <col min="2827" max="2834" width="9.140625" style="90"/>
    <col min="2835" max="2835" width="17.42578125" style="90" customWidth="1"/>
    <col min="2836" max="3072" width="9.140625" style="90"/>
    <col min="3073" max="3073" width="0" style="90" hidden="1" customWidth="1"/>
    <col min="3074" max="3074" width="18.85546875" style="90" customWidth="1"/>
    <col min="3075" max="3075" width="26.5703125" style="90" customWidth="1"/>
    <col min="3076" max="3076" width="74.7109375" style="90" customWidth="1"/>
    <col min="3077" max="3077" width="24.7109375" style="90" customWidth="1"/>
    <col min="3078" max="3078" width="22.5703125" style="90" customWidth="1"/>
    <col min="3079" max="3079" width="7.140625" style="90" customWidth="1"/>
    <col min="3080" max="3080" width="24.42578125" style="90" customWidth="1"/>
    <col min="3081" max="3081" width="14" style="90" bestFit="1" customWidth="1"/>
    <col min="3082" max="3082" width="18.7109375" style="90" customWidth="1"/>
    <col min="3083" max="3090" width="9.140625" style="90"/>
    <col min="3091" max="3091" width="17.42578125" style="90" customWidth="1"/>
    <col min="3092" max="3328" width="9.140625" style="90"/>
    <col min="3329" max="3329" width="0" style="90" hidden="1" customWidth="1"/>
    <col min="3330" max="3330" width="18.85546875" style="90" customWidth="1"/>
    <col min="3331" max="3331" width="26.5703125" style="90" customWidth="1"/>
    <col min="3332" max="3332" width="74.7109375" style="90" customWidth="1"/>
    <col min="3333" max="3333" width="24.7109375" style="90" customWidth="1"/>
    <col min="3334" max="3334" width="22.5703125" style="90" customWidth="1"/>
    <col min="3335" max="3335" width="7.140625" style="90" customWidth="1"/>
    <col min="3336" max="3336" width="24.42578125" style="90" customWidth="1"/>
    <col min="3337" max="3337" width="14" style="90" bestFit="1" customWidth="1"/>
    <col min="3338" max="3338" width="18.7109375" style="90" customWidth="1"/>
    <col min="3339" max="3346" width="9.140625" style="90"/>
    <col min="3347" max="3347" width="17.42578125" style="90" customWidth="1"/>
    <col min="3348" max="3584" width="9.140625" style="90"/>
    <col min="3585" max="3585" width="0" style="90" hidden="1" customWidth="1"/>
    <col min="3586" max="3586" width="18.85546875" style="90" customWidth="1"/>
    <col min="3587" max="3587" width="26.5703125" style="90" customWidth="1"/>
    <col min="3588" max="3588" width="74.7109375" style="90" customWidth="1"/>
    <col min="3589" max="3589" width="24.7109375" style="90" customWidth="1"/>
    <col min="3590" max="3590" width="22.5703125" style="90" customWidth="1"/>
    <col min="3591" max="3591" width="7.140625" style="90" customWidth="1"/>
    <col min="3592" max="3592" width="24.42578125" style="90" customWidth="1"/>
    <col min="3593" max="3593" width="14" style="90" bestFit="1" customWidth="1"/>
    <col min="3594" max="3594" width="18.7109375" style="90" customWidth="1"/>
    <col min="3595" max="3602" width="9.140625" style="90"/>
    <col min="3603" max="3603" width="17.42578125" style="90" customWidth="1"/>
    <col min="3604" max="3840" width="9.140625" style="90"/>
    <col min="3841" max="3841" width="0" style="90" hidden="1" customWidth="1"/>
    <col min="3842" max="3842" width="18.85546875" style="90" customWidth="1"/>
    <col min="3843" max="3843" width="26.5703125" style="90" customWidth="1"/>
    <col min="3844" max="3844" width="74.7109375" style="90" customWidth="1"/>
    <col min="3845" max="3845" width="24.7109375" style="90" customWidth="1"/>
    <col min="3846" max="3846" width="22.5703125" style="90" customWidth="1"/>
    <col min="3847" max="3847" width="7.140625" style="90" customWidth="1"/>
    <col min="3848" max="3848" width="24.42578125" style="90" customWidth="1"/>
    <col min="3849" max="3849" width="14" style="90" bestFit="1" customWidth="1"/>
    <col min="3850" max="3850" width="18.7109375" style="90" customWidth="1"/>
    <col min="3851" max="3858" width="9.140625" style="90"/>
    <col min="3859" max="3859" width="17.42578125" style="90" customWidth="1"/>
    <col min="3860" max="4096" width="9.140625" style="90"/>
    <col min="4097" max="4097" width="0" style="90" hidden="1" customWidth="1"/>
    <col min="4098" max="4098" width="18.85546875" style="90" customWidth="1"/>
    <col min="4099" max="4099" width="26.5703125" style="90" customWidth="1"/>
    <col min="4100" max="4100" width="74.7109375" style="90" customWidth="1"/>
    <col min="4101" max="4101" width="24.7109375" style="90" customWidth="1"/>
    <col min="4102" max="4102" width="22.5703125" style="90" customWidth="1"/>
    <col min="4103" max="4103" width="7.140625" style="90" customWidth="1"/>
    <col min="4104" max="4104" width="24.42578125" style="90" customWidth="1"/>
    <col min="4105" max="4105" width="14" style="90" bestFit="1" customWidth="1"/>
    <col min="4106" max="4106" width="18.7109375" style="90" customWidth="1"/>
    <col min="4107" max="4114" width="9.140625" style="90"/>
    <col min="4115" max="4115" width="17.42578125" style="90" customWidth="1"/>
    <col min="4116" max="4352" width="9.140625" style="90"/>
    <col min="4353" max="4353" width="0" style="90" hidden="1" customWidth="1"/>
    <col min="4354" max="4354" width="18.85546875" style="90" customWidth="1"/>
    <col min="4355" max="4355" width="26.5703125" style="90" customWidth="1"/>
    <col min="4356" max="4356" width="74.7109375" style="90" customWidth="1"/>
    <col min="4357" max="4357" width="24.7109375" style="90" customWidth="1"/>
    <col min="4358" max="4358" width="22.5703125" style="90" customWidth="1"/>
    <col min="4359" max="4359" width="7.140625" style="90" customWidth="1"/>
    <col min="4360" max="4360" width="24.42578125" style="90" customWidth="1"/>
    <col min="4361" max="4361" width="14" style="90" bestFit="1" customWidth="1"/>
    <col min="4362" max="4362" width="18.7109375" style="90" customWidth="1"/>
    <col min="4363" max="4370" width="9.140625" style="90"/>
    <col min="4371" max="4371" width="17.42578125" style="90" customWidth="1"/>
    <col min="4372" max="4608" width="9.140625" style="90"/>
    <col min="4609" max="4609" width="0" style="90" hidden="1" customWidth="1"/>
    <col min="4610" max="4610" width="18.85546875" style="90" customWidth="1"/>
    <col min="4611" max="4611" width="26.5703125" style="90" customWidth="1"/>
    <col min="4612" max="4612" width="74.7109375" style="90" customWidth="1"/>
    <col min="4613" max="4613" width="24.7109375" style="90" customWidth="1"/>
    <col min="4614" max="4614" width="22.5703125" style="90" customWidth="1"/>
    <col min="4615" max="4615" width="7.140625" style="90" customWidth="1"/>
    <col min="4616" max="4616" width="24.42578125" style="90" customWidth="1"/>
    <col min="4617" max="4617" width="14" style="90" bestFit="1" customWidth="1"/>
    <col min="4618" max="4618" width="18.7109375" style="90" customWidth="1"/>
    <col min="4619" max="4626" width="9.140625" style="90"/>
    <col min="4627" max="4627" width="17.42578125" style="90" customWidth="1"/>
    <col min="4628" max="4864" width="9.140625" style="90"/>
    <col min="4865" max="4865" width="0" style="90" hidden="1" customWidth="1"/>
    <col min="4866" max="4866" width="18.85546875" style="90" customWidth="1"/>
    <col min="4867" max="4867" width="26.5703125" style="90" customWidth="1"/>
    <col min="4868" max="4868" width="74.7109375" style="90" customWidth="1"/>
    <col min="4869" max="4869" width="24.7109375" style="90" customWidth="1"/>
    <col min="4870" max="4870" width="22.5703125" style="90" customWidth="1"/>
    <col min="4871" max="4871" width="7.140625" style="90" customWidth="1"/>
    <col min="4872" max="4872" width="24.42578125" style="90" customWidth="1"/>
    <col min="4873" max="4873" width="14" style="90" bestFit="1" customWidth="1"/>
    <col min="4874" max="4874" width="18.7109375" style="90" customWidth="1"/>
    <col min="4875" max="4882" width="9.140625" style="90"/>
    <col min="4883" max="4883" width="17.42578125" style="90" customWidth="1"/>
    <col min="4884" max="5120" width="9.140625" style="90"/>
    <col min="5121" max="5121" width="0" style="90" hidden="1" customWidth="1"/>
    <col min="5122" max="5122" width="18.85546875" style="90" customWidth="1"/>
    <col min="5123" max="5123" width="26.5703125" style="90" customWidth="1"/>
    <col min="5124" max="5124" width="74.7109375" style="90" customWidth="1"/>
    <col min="5125" max="5125" width="24.7109375" style="90" customWidth="1"/>
    <col min="5126" max="5126" width="22.5703125" style="90" customWidth="1"/>
    <col min="5127" max="5127" width="7.140625" style="90" customWidth="1"/>
    <col min="5128" max="5128" width="24.42578125" style="90" customWidth="1"/>
    <col min="5129" max="5129" width="14" style="90" bestFit="1" customWidth="1"/>
    <col min="5130" max="5130" width="18.7109375" style="90" customWidth="1"/>
    <col min="5131" max="5138" width="9.140625" style="90"/>
    <col min="5139" max="5139" width="17.42578125" style="90" customWidth="1"/>
    <col min="5140" max="5376" width="9.140625" style="90"/>
    <col min="5377" max="5377" width="0" style="90" hidden="1" customWidth="1"/>
    <col min="5378" max="5378" width="18.85546875" style="90" customWidth="1"/>
    <col min="5379" max="5379" width="26.5703125" style="90" customWidth="1"/>
    <col min="5380" max="5380" width="74.7109375" style="90" customWidth="1"/>
    <col min="5381" max="5381" width="24.7109375" style="90" customWidth="1"/>
    <col min="5382" max="5382" width="22.5703125" style="90" customWidth="1"/>
    <col min="5383" max="5383" width="7.140625" style="90" customWidth="1"/>
    <col min="5384" max="5384" width="24.42578125" style="90" customWidth="1"/>
    <col min="5385" max="5385" width="14" style="90" bestFit="1" customWidth="1"/>
    <col min="5386" max="5386" width="18.7109375" style="90" customWidth="1"/>
    <col min="5387" max="5394" width="9.140625" style="90"/>
    <col min="5395" max="5395" width="17.42578125" style="90" customWidth="1"/>
    <col min="5396" max="5632" width="9.140625" style="90"/>
    <col min="5633" max="5633" width="0" style="90" hidden="1" customWidth="1"/>
    <col min="5634" max="5634" width="18.85546875" style="90" customWidth="1"/>
    <col min="5635" max="5635" width="26.5703125" style="90" customWidth="1"/>
    <col min="5636" max="5636" width="74.7109375" style="90" customWidth="1"/>
    <col min="5637" max="5637" width="24.7109375" style="90" customWidth="1"/>
    <col min="5638" max="5638" width="22.5703125" style="90" customWidth="1"/>
    <col min="5639" max="5639" width="7.140625" style="90" customWidth="1"/>
    <col min="5640" max="5640" width="24.42578125" style="90" customWidth="1"/>
    <col min="5641" max="5641" width="14" style="90" bestFit="1" customWidth="1"/>
    <col min="5642" max="5642" width="18.7109375" style="90" customWidth="1"/>
    <col min="5643" max="5650" width="9.140625" style="90"/>
    <col min="5651" max="5651" width="17.42578125" style="90" customWidth="1"/>
    <col min="5652" max="5888" width="9.140625" style="90"/>
    <col min="5889" max="5889" width="0" style="90" hidden="1" customWidth="1"/>
    <col min="5890" max="5890" width="18.85546875" style="90" customWidth="1"/>
    <col min="5891" max="5891" width="26.5703125" style="90" customWidth="1"/>
    <col min="5892" max="5892" width="74.7109375" style="90" customWidth="1"/>
    <col min="5893" max="5893" width="24.7109375" style="90" customWidth="1"/>
    <col min="5894" max="5894" width="22.5703125" style="90" customWidth="1"/>
    <col min="5895" max="5895" width="7.140625" style="90" customWidth="1"/>
    <col min="5896" max="5896" width="24.42578125" style="90" customWidth="1"/>
    <col min="5897" max="5897" width="14" style="90" bestFit="1" customWidth="1"/>
    <col min="5898" max="5898" width="18.7109375" style="90" customWidth="1"/>
    <col min="5899" max="5906" width="9.140625" style="90"/>
    <col min="5907" max="5907" width="17.42578125" style="90" customWidth="1"/>
    <col min="5908" max="6144" width="9.140625" style="90"/>
    <col min="6145" max="6145" width="0" style="90" hidden="1" customWidth="1"/>
    <col min="6146" max="6146" width="18.85546875" style="90" customWidth="1"/>
    <col min="6147" max="6147" width="26.5703125" style="90" customWidth="1"/>
    <col min="6148" max="6148" width="74.7109375" style="90" customWidth="1"/>
    <col min="6149" max="6149" width="24.7109375" style="90" customWidth="1"/>
    <col min="6150" max="6150" width="22.5703125" style="90" customWidth="1"/>
    <col min="6151" max="6151" width="7.140625" style="90" customWidth="1"/>
    <col min="6152" max="6152" width="24.42578125" style="90" customWidth="1"/>
    <col min="6153" max="6153" width="14" style="90" bestFit="1" customWidth="1"/>
    <col min="6154" max="6154" width="18.7109375" style="90" customWidth="1"/>
    <col min="6155" max="6162" width="9.140625" style="90"/>
    <col min="6163" max="6163" width="17.42578125" style="90" customWidth="1"/>
    <col min="6164" max="6400" width="9.140625" style="90"/>
    <col min="6401" max="6401" width="0" style="90" hidden="1" customWidth="1"/>
    <col min="6402" max="6402" width="18.85546875" style="90" customWidth="1"/>
    <col min="6403" max="6403" width="26.5703125" style="90" customWidth="1"/>
    <col min="6404" max="6404" width="74.7109375" style="90" customWidth="1"/>
    <col min="6405" max="6405" width="24.7109375" style="90" customWidth="1"/>
    <col min="6406" max="6406" width="22.5703125" style="90" customWidth="1"/>
    <col min="6407" max="6407" width="7.140625" style="90" customWidth="1"/>
    <col min="6408" max="6408" width="24.42578125" style="90" customWidth="1"/>
    <col min="6409" max="6409" width="14" style="90" bestFit="1" customWidth="1"/>
    <col min="6410" max="6410" width="18.7109375" style="90" customWidth="1"/>
    <col min="6411" max="6418" width="9.140625" style="90"/>
    <col min="6419" max="6419" width="17.42578125" style="90" customWidth="1"/>
    <col min="6420" max="6656" width="9.140625" style="90"/>
    <col min="6657" max="6657" width="0" style="90" hidden="1" customWidth="1"/>
    <col min="6658" max="6658" width="18.85546875" style="90" customWidth="1"/>
    <col min="6659" max="6659" width="26.5703125" style="90" customWidth="1"/>
    <col min="6660" max="6660" width="74.7109375" style="90" customWidth="1"/>
    <col min="6661" max="6661" width="24.7109375" style="90" customWidth="1"/>
    <col min="6662" max="6662" width="22.5703125" style="90" customWidth="1"/>
    <col min="6663" max="6663" width="7.140625" style="90" customWidth="1"/>
    <col min="6664" max="6664" width="24.42578125" style="90" customWidth="1"/>
    <col min="6665" max="6665" width="14" style="90" bestFit="1" customWidth="1"/>
    <col min="6666" max="6666" width="18.7109375" style="90" customWidth="1"/>
    <col min="6667" max="6674" width="9.140625" style="90"/>
    <col min="6675" max="6675" width="17.42578125" style="90" customWidth="1"/>
    <col min="6676" max="6912" width="9.140625" style="90"/>
    <col min="6913" max="6913" width="0" style="90" hidden="1" customWidth="1"/>
    <col min="6914" max="6914" width="18.85546875" style="90" customWidth="1"/>
    <col min="6915" max="6915" width="26.5703125" style="90" customWidth="1"/>
    <col min="6916" max="6916" width="74.7109375" style="90" customWidth="1"/>
    <col min="6917" max="6917" width="24.7109375" style="90" customWidth="1"/>
    <col min="6918" max="6918" width="22.5703125" style="90" customWidth="1"/>
    <col min="6919" max="6919" width="7.140625" style="90" customWidth="1"/>
    <col min="6920" max="6920" width="24.42578125" style="90" customWidth="1"/>
    <col min="6921" max="6921" width="14" style="90" bestFit="1" customWidth="1"/>
    <col min="6922" max="6922" width="18.7109375" style="90" customWidth="1"/>
    <col min="6923" max="6930" width="9.140625" style="90"/>
    <col min="6931" max="6931" width="17.42578125" style="90" customWidth="1"/>
    <col min="6932" max="7168" width="9.140625" style="90"/>
    <col min="7169" max="7169" width="0" style="90" hidden="1" customWidth="1"/>
    <col min="7170" max="7170" width="18.85546875" style="90" customWidth="1"/>
    <col min="7171" max="7171" width="26.5703125" style="90" customWidth="1"/>
    <col min="7172" max="7172" width="74.7109375" style="90" customWidth="1"/>
    <col min="7173" max="7173" width="24.7109375" style="90" customWidth="1"/>
    <col min="7174" max="7174" width="22.5703125" style="90" customWidth="1"/>
    <col min="7175" max="7175" width="7.140625" style="90" customWidth="1"/>
    <col min="7176" max="7176" width="24.42578125" style="90" customWidth="1"/>
    <col min="7177" max="7177" width="14" style="90" bestFit="1" customWidth="1"/>
    <col min="7178" max="7178" width="18.7109375" style="90" customWidth="1"/>
    <col min="7179" max="7186" width="9.140625" style="90"/>
    <col min="7187" max="7187" width="17.42578125" style="90" customWidth="1"/>
    <col min="7188" max="7424" width="9.140625" style="90"/>
    <col min="7425" max="7425" width="0" style="90" hidden="1" customWidth="1"/>
    <col min="7426" max="7426" width="18.85546875" style="90" customWidth="1"/>
    <col min="7427" max="7427" width="26.5703125" style="90" customWidth="1"/>
    <col min="7428" max="7428" width="74.7109375" style="90" customWidth="1"/>
    <col min="7429" max="7429" width="24.7109375" style="90" customWidth="1"/>
    <col min="7430" max="7430" width="22.5703125" style="90" customWidth="1"/>
    <col min="7431" max="7431" width="7.140625" style="90" customWidth="1"/>
    <col min="7432" max="7432" width="24.42578125" style="90" customWidth="1"/>
    <col min="7433" max="7433" width="14" style="90" bestFit="1" customWidth="1"/>
    <col min="7434" max="7434" width="18.7109375" style="90" customWidth="1"/>
    <col min="7435" max="7442" width="9.140625" style="90"/>
    <col min="7443" max="7443" width="17.42578125" style="90" customWidth="1"/>
    <col min="7444" max="7680" width="9.140625" style="90"/>
    <col min="7681" max="7681" width="0" style="90" hidden="1" customWidth="1"/>
    <col min="7682" max="7682" width="18.85546875" style="90" customWidth="1"/>
    <col min="7683" max="7683" width="26.5703125" style="90" customWidth="1"/>
    <col min="7684" max="7684" width="74.7109375" style="90" customWidth="1"/>
    <col min="7685" max="7685" width="24.7109375" style="90" customWidth="1"/>
    <col min="7686" max="7686" width="22.5703125" style="90" customWidth="1"/>
    <col min="7687" max="7687" width="7.140625" style="90" customWidth="1"/>
    <col min="7688" max="7688" width="24.42578125" style="90" customWidth="1"/>
    <col min="7689" max="7689" width="14" style="90" bestFit="1" customWidth="1"/>
    <col min="7690" max="7690" width="18.7109375" style="90" customWidth="1"/>
    <col min="7691" max="7698" width="9.140625" style="90"/>
    <col min="7699" max="7699" width="17.42578125" style="90" customWidth="1"/>
    <col min="7700" max="7936" width="9.140625" style="90"/>
    <col min="7937" max="7937" width="0" style="90" hidden="1" customWidth="1"/>
    <col min="7938" max="7938" width="18.85546875" style="90" customWidth="1"/>
    <col min="7939" max="7939" width="26.5703125" style="90" customWidth="1"/>
    <col min="7940" max="7940" width="74.7109375" style="90" customWidth="1"/>
    <col min="7941" max="7941" width="24.7109375" style="90" customWidth="1"/>
    <col min="7942" max="7942" width="22.5703125" style="90" customWidth="1"/>
    <col min="7943" max="7943" width="7.140625" style="90" customWidth="1"/>
    <col min="7944" max="7944" width="24.42578125" style="90" customWidth="1"/>
    <col min="7945" max="7945" width="14" style="90" bestFit="1" customWidth="1"/>
    <col min="7946" max="7946" width="18.7109375" style="90" customWidth="1"/>
    <col min="7947" max="7954" width="9.140625" style="90"/>
    <col min="7955" max="7955" width="17.42578125" style="90" customWidth="1"/>
    <col min="7956" max="8192" width="9.140625" style="90"/>
    <col min="8193" max="8193" width="0" style="90" hidden="1" customWidth="1"/>
    <col min="8194" max="8194" width="18.85546875" style="90" customWidth="1"/>
    <col min="8195" max="8195" width="26.5703125" style="90" customWidth="1"/>
    <col min="8196" max="8196" width="74.7109375" style="90" customWidth="1"/>
    <col min="8197" max="8197" width="24.7109375" style="90" customWidth="1"/>
    <col min="8198" max="8198" width="22.5703125" style="90" customWidth="1"/>
    <col min="8199" max="8199" width="7.140625" style="90" customWidth="1"/>
    <col min="8200" max="8200" width="24.42578125" style="90" customWidth="1"/>
    <col min="8201" max="8201" width="14" style="90" bestFit="1" customWidth="1"/>
    <col min="8202" max="8202" width="18.7109375" style="90" customWidth="1"/>
    <col min="8203" max="8210" width="9.140625" style="90"/>
    <col min="8211" max="8211" width="17.42578125" style="90" customWidth="1"/>
    <col min="8212" max="8448" width="9.140625" style="90"/>
    <col min="8449" max="8449" width="0" style="90" hidden="1" customWidth="1"/>
    <col min="8450" max="8450" width="18.85546875" style="90" customWidth="1"/>
    <col min="8451" max="8451" width="26.5703125" style="90" customWidth="1"/>
    <col min="8452" max="8452" width="74.7109375" style="90" customWidth="1"/>
    <col min="8453" max="8453" width="24.7109375" style="90" customWidth="1"/>
    <col min="8454" max="8454" width="22.5703125" style="90" customWidth="1"/>
    <col min="8455" max="8455" width="7.140625" style="90" customWidth="1"/>
    <col min="8456" max="8456" width="24.42578125" style="90" customWidth="1"/>
    <col min="8457" max="8457" width="14" style="90" bestFit="1" customWidth="1"/>
    <col min="8458" max="8458" width="18.7109375" style="90" customWidth="1"/>
    <col min="8459" max="8466" width="9.140625" style="90"/>
    <col min="8467" max="8467" width="17.42578125" style="90" customWidth="1"/>
    <col min="8468" max="8704" width="9.140625" style="90"/>
    <col min="8705" max="8705" width="0" style="90" hidden="1" customWidth="1"/>
    <col min="8706" max="8706" width="18.85546875" style="90" customWidth="1"/>
    <col min="8707" max="8707" width="26.5703125" style="90" customWidth="1"/>
    <col min="8708" max="8708" width="74.7109375" style="90" customWidth="1"/>
    <col min="8709" max="8709" width="24.7109375" style="90" customWidth="1"/>
    <col min="8710" max="8710" width="22.5703125" style="90" customWidth="1"/>
    <col min="8711" max="8711" width="7.140625" style="90" customWidth="1"/>
    <col min="8712" max="8712" width="24.42578125" style="90" customWidth="1"/>
    <col min="8713" max="8713" width="14" style="90" bestFit="1" customWidth="1"/>
    <col min="8714" max="8714" width="18.7109375" style="90" customWidth="1"/>
    <col min="8715" max="8722" width="9.140625" style="90"/>
    <col min="8723" max="8723" width="17.42578125" style="90" customWidth="1"/>
    <col min="8724" max="8960" width="9.140625" style="90"/>
    <col min="8961" max="8961" width="0" style="90" hidden="1" customWidth="1"/>
    <col min="8962" max="8962" width="18.85546875" style="90" customWidth="1"/>
    <col min="8963" max="8963" width="26.5703125" style="90" customWidth="1"/>
    <col min="8964" max="8964" width="74.7109375" style="90" customWidth="1"/>
    <col min="8965" max="8965" width="24.7109375" style="90" customWidth="1"/>
    <col min="8966" max="8966" width="22.5703125" style="90" customWidth="1"/>
    <col min="8967" max="8967" width="7.140625" style="90" customWidth="1"/>
    <col min="8968" max="8968" width="24.42578125" style="90" customWidth="1"/>
    <col min="8969" max="8969" width="14" style="90" bestFit="1" customWidth="1"/>
    <col min="8970" max="8970" width="18.7109375" style="90" customWidth="1"/>
    <col min="8971" max="8978" width="9.140625" style="90"/>
    <col min="8979" max="8979" width="17.42578125" style="90" customWidth="1"/>
    <col min="8980" max="9216" width="9.140625" style="90"/>
    <col min="9217" max="9217" width="0" style="90" hidden="1" customWidth="1"/>
    <col min="9218" max="9218" width="18.85546875" style="90" customWidth="1"/>
    <col min="9219" max="9219" width="26.5703125" style="90" customWidth="1"/>
    <col min="9220" max="9220" width="74.7109375" style="90" customWidth="1"/>
    <col min="9221" max="9221" width="24.7109375" style="90" customWidth="1"/>
    <col min="9222" max="9222" width="22.5703125" style="90" customWidth="1"/>
    <col min="9223" max="9223" width="7.140625" style="90" customWidth="1"/>
    <col min="9224" max="9224" width="24.42578125" style="90" customWidth="1"/>
    <col min="9225" max="9225" width="14" style="90" bestFit="1" customWidth="1"/>
    <col min="9226" max="9226" width="18.7109375" style="90" customWidth="1"/>
    <col min="9227" max="9234" width="9.140625" style="90"/>
    <col min="9235" max="9235" width="17.42578125" style="90" customWidth="1"/>
    <col min="9236" max="9472" width="9.140625" style="90"/>
    <col min="9473" max="9473" width="0" style="90" hidden="1" customWidth="1"/>
    <col min="9474" max="9474" width="18.85546875" style="90" customWidth="1"/>
    <col min="9475" max="9475" width="26.5703125" style="90" customWidth="1"/>
    <col min="9476" max="9476" width="74.7109375" style="90" customWidth="1"/>
    <col min="9477" max="9477" width="24.7109375" style="90" customWidth="1"/>
    <col min="9478" max="9478" width="22.5703125" style="90" customWidth="1"/>
    <col min="9479" max="9479" width="7.140625" style="90" customWidth="1"/>
    <col min="9480" max="9480" width="24.42578125" style="90" customWidth="1"/>
    <col min="9481" max="9481" width="14" style="90" bestFit="1" customWidth="1"/>
    <col min="9482" max="9482" width="18.7109375" style="90" customWidth="1"/>
    <col min="9483" max="9490" width="9.140625" style="90"/>
    <col min="9491" max="9491" width="17.42578125" style="90" customWidth="1"/>
    <col min="9492" max="9728" width="9.140625" style="90"/>
    <col min="9729" max="9729" width="0" style="90" hidden="1" customWidth="1"/>
    <col min="9730" max="9730" width="18.85546875" style="90" customWidth="1"/>
    <col min="9731" max="9731" width="26.5703125" style="90" customWidth="1"/>
    <col min="9732" max="9732" width="74.7109375" style="90" customWidth="1"/>
    <col min="9733" max="9733" width="24.7109375" style="90" customWidth="1"/>
    <col min="9734" max="9734" width="22.5703125" style="90" customWidth="1"/>
    <col min="9735" max="9735" width="7.140625" style="90" customWidth="1"/>
    <col min="9736" max="9736" width="24.42578125" style="90" customWidth="1"/>
    <col min="9737" max="9737" width="14" style="90" bestFit="1" customWidth="1"/>
    <col min="9738" max="9738" width="18.7109375" style="90" customWidth="1"/>
    <col min="9739" max="9746" width="9.140625" style="90"/>
    <col min="9747" max="9747" width="17.42578125" style="90" customWidth="1"/>
    <col min="9748" max="9984" width="9.140625" style="90"/>
    <col min="9985" max="9985" width="0" style="90" hidden="1" customWidth="1"/>
    <col min="9986" max="9986" width="18.85546875" style="90" customWidth="1"/>
    <col min="9987" max="9987" width="26.5703125" style="90" customWidth="1"/>
    <col min="9988" max="9988" width="74.7109375" style="90" customWidth="1"/>
    <col min="9989" max="9989" width="24.7109375" style="90" customWidth="1"/>
    <col min="9990" max="9990" width="22.5703125" style="90" customWidth="1"/>
    <col min="9991" max="9991" width="7.140625" style="90" customWidth="1"/>
    <col min="9992" max="9992" width="24.42578125" style="90" customWidth="1"/>
    <col min="9993" max="9993" width="14" style="90" bestFit="1" customWidth="1"/>
    <col min="9994" max="9994" width="18.7109375" style="90" customWidth="1"/>
    <col min="9995" max="10002" width="9.140625" style="90"/>
    <col min="10003" max="10003" width="17.42578125" style="90" customWidth="1"/>
    <col min="10004" max="10240" width="9.140625" style="90"/>
    <col min="10241" max="10241" width="0" style="90" hidden="1" customWidth="1"/>
    <col min="10242" max="10242" width="18.85546875" style="90" customWidth="1"/>
    <col min="10243" max="10243" width="26.5703125" style="90" customWidth="1"/>
    <col min="10244" max="10244" width="74.7109375" style="90" customWidth="1"/>
    <col min="10245" max="10245" width="24.7109375" style="90" customWidth="1"/>
    <col min="10246" max="10246" width="22.5703125" style="90" customWidth="1"/>
    <col min="10247" max="10247" width="7.140625" style="90" customWidth="1"/>
    <col min="10248" max="10248" width="24.42578125" style="90" customWidth="1"/>
    <col min="10249" max="10249" width="14" style="90" bestFit="1" customWidth="1"/>
    <col min="10250" max="10250" width="18.7109375" style="90" customWidth="1"/>
    <col min="10251" max="10258" width="9.140625" style="90"/>
    <col min="10259" max="10259" width="17.42578125" style="90" customWidth="1"/>
    <col min="10260" max="10496" width="9.140625" style="90"/>
    <col min="10497" max="10497" width="0" style="90" hidden="1" customWidth="1"/>
    <col min="10498" max="10498" width="18.85546875" style="90" customWidth="1"/>
    <col min="10499" max="10499" width="26.5703125" style="90" customWidth="1"/>
    <col min="10500" max="10500" width="74.7109375" style="90" customWidth="1"/>
    <col min="10501" max="10501" width="24.7109375" style="90" customWidth="1"/>
    <col min="10502" max="10502" width="22.5703125" style="90" customWidth="1"/>
    <col min="10503" max="10503" width="7.140625" style="90" customWidth="1"/>
    <col min="10504" max="10504" width="24.42578125" style="90" customWidth="1"/>
    <col min="10505" max="10505" width="14" style="90" bestFit="1" customWidth="1"/>
    <col min="10506" max="10506" width="18.7109375" style="90" customWidth="1"/>
    <col min="10507" max="10514" width="9.140625" style="90"/>
    <col min="10515" max="10515" width="17.42578125" style="90" customWidth="1"/>
    <col min="10516" max="10752" width="9.140625" style="90"/>
    <col min="10753" max="10753" width="0" style="90" hidden="1" customWidth="1"/>
    <col min="10754" max="10754" width="18.85546875" style="90" customWidth="1"/>
    <col min="10755" max="10755" width="26.5703125" style="90" customWidth="1"/>
    <col min="10756" max="10756" width="74.7109375" style="90" customWidth="1"/>
    <col min="10757" max="10757" width="24.7109375" style="90" customWidth="1"/>
    <col min="10758" max="10758" width="22.5703125" style="90" customWidth="1"/>
    <col min="10759" max="10759" width="7.140625" style="90" customWidth="1"/>
    <col min="10760" max="10760" width="24.42578125" style="90" customWidth="1"/>
    <col min="10761" max="10761" width="14" style="90" bestFit="1" customWidth="1"/>
    <col min="10762" max="10762" width="18.7109375" style="90" customWidth="1"/>
    <col min="10763" max="10770" width="9.140625" style="90"/>
    <col min="10771" max="10771" width="17.42578125" style="90" customWidth="1"/>
    <col min="10772" max="11008" width="9.140625" style="90"/>
    <col min="11009" max="11009" width="0" style="90" hidden="1" customWidth="1"/>
    <col min="11010" max="11010" width="18.85546875" style="90" customWidth="1"/>
    <col min="11011" max="11011" width="26.5703125" style="90" customWidth="1"/>
    <col min="11012" max="11012" width="74.7109375" style="90" customWidth="1"/>
    <col min="11013" max="11013" width="24.7109375" style="90" customWidth="1"/>
    <col min="11014" max="11014" width="22.5703125" style="90" customWidth="1"/>
    <col min="11015" max="11015" width="7.140625" style="90" customWidth="1"/>
    <col min="11016" max="11016" width="24.42578125" style="90" customWidth="1"/>
    <col min="11017" max="11017" width="14" style="90" bestFit="1" customWidth="1"/>
    <col min="11018" max="11018" width="18.7109375" style="90" customWidth="1"/>
    <col min="11019" max="11026" width="9.140625" style="90"/>
    <col min="11027" max="11027" width="17.42578125" style="90" customWidth="1"/>
    <col min="11028" max="11264" width="9.140625" style="90"/>
    <col min="11265" max="11265" width="0" style="90" hidden="1" customWidth="1"/>
    <col min="11266" max="11266" width="18.85546875" style="90" customWidth="1"/>
    <col min="11267" max="11267" width="26.5703125" style="90" customWidth="1"/>
    <col min="11268" max="11268" width="74.7109375" style="90" customWidth="1"/>
    <col min="11269" max="11269" width="24.7109375" style="90" customWidth="1"/>
    <col min="11270" max="11270" width="22.5703125" style="90" customWidth="1"/>
    <col min="11271" max="11271" width="7.140625" style="90" customWidth="1"/>
    <col min="11272" max="11272" width="24.42578125" style="90" customWidth="1"/>
    <col min="11273" max="11273" width="14" style="90" bestFit="1" customWidth="1"/>
    <col min="11274" max="11274" width="18.7109375" style="90" customWidth="1"/>
    <col min="11275" max="11282" width="9.140625" style="90"/>
    <col min="11283" max="11283" width="17.42578125" style="90" customWidth="1"/>
    <col min="11284" max="11520" width="9.140625" style="90"/>
    <col min="11521" max="11521" width="0" style="90" hidden="1" customWidth="1"/>
    <col min="11522" max="11522" width="18.85546875" style="90" customWidth="1"/>
    <col min="11523" max="11523" width="26.5703125" style="90" customWidth="1"/>
    <col min="11524" max="11524" width="74.7109375" style="90" customWidth="1"/>
    <col min="11525" max="11525" width="24.7109375" style="90" customWidth="1"/>
    <col min="11526" max="11526" width="22.5703125" style="90" customWidth="1"/>
    <col min="11527" max="11527" width="7.140625" style="90" customWidth="1"/>
    <col min="11528" max="11528" width="24.42578125" style="90" customWidth="1"/>
    <col min="11529" max="11529" width="14" style="90" bestFit="1" customWidth="1"/>
    <col min="11530" max="11530" width="18.7109375" style="90" customWidth="1"/>
    <col min="11531" max="11538" width="9.140625" style="90"/>
    <col min="11539" max="11539" width="17.42578125" style="90" customWidth="1"/>
    <col min="11540" max="11776" width="9.140625" style="90"/>
    <col min="11777" max="11777" width="0" style="90" hidden="1" customWidth="1"/>
    <col min="11778" max="11778" width="18.85546875" style="90" customWidth="1"/>
    <col min="11779" max="11779" width="26.5703125" style="90" customWidth="1"/>
    <col min="11780" max="11780" width="74.7109375" style="90" customWidth="1"/>
    <col min="11781" max="11781" width="24.7109375" style="90" customWidth="1"/>
    <col min="11782" max="11782" width="22.5703125" style="90" customWidth="1"/>
    <col min="11783" max="11783" width="7.140625" style="90" customWidth="1"/>
    <col min="11784" max="11784" width="24.42578125" style="90" customWidth="1"/>
    <col min="11785" max="11785" width="14" style="90" bestFit="1" customWidth="1"/>
    <col min="11786" max="11786" width="18.7109375" style="90" customWidth="1"/>
    <col min="11787" max="11794" width="9.140625" style="90"/>
    <col min="11795" max="11795" width="17.42578125" style="90" customWidth="1"/>
    <col min="11796" max="12032" width="9.140625" style="90"/>
    <col min="12033" max="12033" width="0" style="90" hidden="1" customWidth="1"/>
    <col min="12034" max="12034" width="18.85546875" style="90" customWidth="1"/>
    <col min="12035" max="12035" width="26.5703125" style="90" customWidth="1"/>
    <col min="12036" max="12036" width="74.7109375" style="90" customWidth="1"/>
    <col min="12037" max="12037" width="24.7109375" style="90" customWidth="1"/>
    <col min="12038" max="12038" width="22.5703125" style="90" customWidth="1"/>
    <col min="12039" max="12039" width="7.140625" style="90" customWidth="1"/>
    <col min="12040" max="12040" width="24.42578125" style="90" customWidth="1"/>
    <col min="12041" max="12041" width="14" style="90" bestFit="1" customWidth="1"/>
    <col min="12042" max="12042" width="18.7109375" style="90" customWidth="1"/>
    <col min="12043" max="12050" width="9.140625" style="90"/>
    <col min="12051" max="12051" width="17.42578125" style="90" customWidth="1"/>
    <col min="12052" max="12288" width="9.140625" style="90"/>
    <col min="12289" max="12289" width="0" style="90" hidden="1" customWidth="1"/>
    <col min="12290" max="12290" width="18.85546875" style="90" customWidth="1"/>
    <col min="12291" max="12291" width="26.5703125" style="90" customWidth="1"/>
    <col min="12292" max="12292" width="74.7109375" style="90" customWidth="1"/>
    <col min="12293" max="12293" width="24.7109375" style="90" customWidth="1"/>
    <col min="12294" max="12294" width="22.5703125" style="90" customWidth="1"/>
    <col min="12295" max="12295" width="7.140625" style="90" customWidth="1"/>
    <col min="12296" max="12296" width="24.42578125" style="90" customWidth="1"/>
    <col min="12297" max="12297" width="14" style="90" bestFit="1" customWidth="1"/>
    <col min="12298" max="12298" width="18.7109375" style="90" customWidth="1"/>
    <col min="12299" max="12306" width="9.140625" style="90"/>
    <col min="12307" max="12307" width="17.42578125" style="90" customWidth="1"/>
    <col min="12308" max="12544" width="9.140625" style="90"/>
    <col min="12545" max="12545" width="0" style="90" hidden="1" customWidth="1"/>
    <col min="12546" max="12546" width="18.85546875" style="90" customWidth="1"/>
    <col min="12547" max="12547" width="26.5703125" style="90" customWidth="1"/>
    <col min="12548" max="12548" width="74.7109375" style="90" customWidth="1"/>
    <col min="12549" max="12549" width="24.7109375" style="90" customWidth="1"/>
    <col min="12550" max="12550" width="22.5703125" style="90" customWidth="1"/>
    <col min="12551" max="12551" width="7.140625" style="90" customWidth="1"/>
    <col min="12552" max="12552" width="24.42578125" style="90" customWidth="1"/>
    <col min="12553" max="12553" width="14" style="90" bestFit="1" customWidth="1"/>
    <col min="12554" max="12554" width="18.7109375" style="90" customWidth="1"/>
    <col min="12555" max="12562" width="9.140625" style="90"/>
    <col min="12563" max="12563" width="17.42578125" style="90" customWidth="1"/>
    <col min="12564" max="12800" width="9.140625" style="90"/>
    <col min="12801" max="12801" width="0" style="90" hidden="1" customWidth="1"/>
    <col min="12802" max="12802" width="18.85546875" style="90" customWidth="1"/>
    <col min="12803" max="12803" width="26.5703125" style="90" customWidth="1"/>
    <col min="12804" max="12804" width="74.7109375" style="90" customWidth="1"/>
    <col min="12805" max="12805" width="24.7109375" style="90" customWidth="1"/>
    <col min="12806" max="12806" width="22.5703125" style="90" customWidth="1"/>
    <col min="12807" max="12807" width="7.140625" style="90" customWidth="1"/>
    <col min="12808" max="12808" width="24.42578125" style="90" customWidth="1"/>
    <col min="12809" max="12809" width="14" style="90" bestFit="1" customWidth="1"/>
    <col min="12810" max="12810" width="18.7109375" style="90" customWidth="1"/>
    <col min="12811" max="12818" width="9.140625" style="90"/>
    <col min="12819" max="12819" width="17.42578125" style="90" customWidth="1"/>
    <col min="12820" max="13056" width="9.140625" style="90"/>
    <col min="13057" max="13057" width="0" style="90" hidden="1" customWidth="1"/>
    <col min="13058" max="13058" width="18.85546875" style="90" customWidth="1"/>
    <col min="13059" max="13059" width="26.5703125" style="90" customWidth="1"/>
    <col min="13060" max="13060" width="74.7109375" style="90" customWidth="1"/>
    <col min="13061" max="13061" width="24.7109375" style="90" customWidth="1"/>
    <col min="13062" max="13062" width="22.5703125" style="90" customWidth="1"/>
    <col min="13063" max="13063" width="7.140625" style="90" customWidth="1"/>
    <col min="13064" max="13064" width="24.42578125" style="90" customWidth="1"/>
    <col min="13065" max="13065" width="14" style="90" bestFit="1" customWidth="1"/>
    <col min="13066" max="13066" width="18.7109375" style="90" customWidth="1"/>
    <col min="13067" max="13074" width="9.140625" style="90"/>
    <col min="13075" max="13075" width="17.42578125" style="90" customWidth="1"/>
    <col min="13076" max="13312" width="9.140625" style="90"/>
    <col min="13313" max="13313" width="0" style="90" hidden="1" customWidth="1"/>
    <col min="13314" max="13314" width="18.85546875" style="90" customWidth="1"/>
    <col min="13315" max="13315" width="26.5703125" style="90" customWidth="1"/>
    <col min="13316" max="13316" width="74.7109375" style="90" customWidth="1"/>
    <col min="13317" max="13317" width="24.7109375" style="90" customWidth="1"/>
    <col min="13318" max="13318" width="22.5703125" style="90" customWidth="1"/>
    <col min="13319" max="13319" width="7.140625" style="90" customWidth="1"/>
    <col min="13320" max="13320" width="24.42578125" style="90" customWidth="1"/>
    <col min="13321" max="13321" width="14" style="90" bestFit="1" customWidth="1"/>
    <col min="13322" max="13322" width="18.7109375" style="90" customWidth="1"/>
    <col min="13323" max="13330" width="9.140625" style="90"/>
    <col min="13331" max="13331" width="17.42578125" style="90" customWidth="1"/>
    <col min="13332" max="13568" width="9.140625" style="90"/>
    <col min="13569" max="13569" width="0" style="90" hidden="1" customWidth="1"/>
    <col min="13570" max="13570" width="18.85546875" style="90" customWidth="1"/>
    <col min="13571" max="13571" width="26.5703125" style="90" customWidth="1"/>
    <col min="13572" max="13572" width="74.7109375" style="90" customWidth="1"/>
    <col min="13573" max="13573" width="24.7109375" style="90" customWidth="1"/>
    <col min="13574" max="13574" width="22.5703125" style="90" customWidth="1"/>
    <col min="13575" max="13575" width="7.140625" style="90" customWidth="1"/>
    <col min="13576" max="13576" width="24.42578125" style="90" customWidth="1"/>
    <col min="13577" max="13577" width="14" style="90" bestFit="1" customWidth="1"/>
    <col min="13578" max="13578" width="18.7109375" style="90" customWidth="1"/>
    <col min="13579" max="13586" width="9.140625" style="90"/>
    <col min="13587" max="13587" width="17.42578125" style="90" customWidth="1"/>
    <col min="13588" max="13824" width="9.140625" style="90"/>
    <col min="13825" max="13825" width="0" style="90" hidden="1" customWidth="1"/>
    <col min="13826" max="13826" width="18.85546875" style="90" customWidth="1"/>
    <col min="13827" max="13827" width="26.5703125" style="90" customWidth="1"/>
    <col min="13828" max="13828" width="74.7109375" style="90" customWidth="1"/>
    <col min="13829" max="13829" width="24.7109375" style="90" customWidth="1"/>
    <col min="13830" max="13830" width="22.5703125" style="90" customWidth="1"/>
    <col min="13831" max="13831" width="7.140625" style="90" customWidth="1"/>
    <col min="13832" max="13832" width="24.42578125" style="90" customWidth="1"/>
    <col min="13833" max="13833" width="14" style="90" bestFit="1" customWidth="1"/>
    <col min="13834" max="13834" width="18.7109375" style="90" customWidth="1"/>
    <col min="13835" max="13842" width="9.140625" style="90"/>
    <col min="13843" max="13843" width="17.42578125" style="90" customWidth="1"/>
    <col min="13844" max="14080" width="9.140625" style="90"/>
    <col min="14081" max="14081" width="0" style="90" hidden="1" customWidth="1"/>
    <col min="14082" max="14082" width="18.85546875" style="90" customWidth="1"/>
    <col min="14083" max="14083" width="26.5703125" style="90" customWidth="1"/>
    <col min="14084" max="14084" width="74.7109375" style="90" customWidth="1"/>
    <col min="14085" max="14085" width="24.7109375" style="90" customWidth="1"/>
    <col min="14086" max="14086" width="22.5703125" style="90" customWidth="1"/>
    <col min="14087" max="14087" width="7.140625" style="90" customWidth="1"/>
    <col min="14088" max="14088" width="24.42578125" style="90" customWidth="1"/>
    <col min="14089" max="14089" width="14" style="90" bestFit="1" customWidth="1"/>
    <col min="14090" max="14090" width="18.7109375" style="90" customWidth="1"/>
    <col min="14091" max="14098" width="9.140625" style="90"/>
    <col min="14099" max="14099" width="17.42578125" style="90" customWidth="1"/>
    <col min="14100" max="14336" width="9.140625" style="90"/>
    <col min="14337" max="14337" width="0" style="90" hidden="1" customWidth="1"/>
    <col min="14338" max="14338" width="18.85546875" style="90" customWidth="1"/>
    <col min="14339" max="14339" width="26.5703125" style="90" customWidth="1"/>
    <col min="14340" max="14340" width="74.7109375" style="90" customWidth="1"/>
    <col min="14341" max="14341" width="24.7109375" style="90" customWidth="1"/>
    <col min="14342" max="14342" width="22.5703125" style="90" customWidth="1"/>
    <col min="14343" max="14343" width="7.140625" style="90" customWidth="1"/>
    <col min="14344" max="14344" width="24.42578125" style="90" customWidth="1"/>
    <col min="14345" max="14345" width="14" style="90" bestFit="1" customWidth="1"/>
    <col min="14346" max="14346" width="18.7109375" style="90" customWidth="1"/>
    <col min="14347" max="14354" width="9.140625" style="90"/>
    <col min="14355" max="14355" width="17.42578125" style="90" customWidth="1"/>
    <col min="14356" max="14592" width="9.140625" style="90"/>
    <col min="14593" max="14593" width="0" style="90" hidden="1" customWidth="1"/>
    <col min="14594" max="14594" width="18.85546875" style="90" customWidth="1"/>
    <col min="14595" max="14595" width="26.5703125" style="90" customWidth="1"/>
    <col min="14596" max="14596" width="74.7109375" style="90" customWidth="1"/>
    <col min="14597" max="14597" width="24.7109375" style="90" customWidth="1"/>
    <col min="14598" max="14598" width="22.5703125" style="90" customWidth="1"/>
    <col min="14599" max="14599" width="7.140625" style="90" customWidth="1"/>
    <col min="14600" max="14600" width="24.42578125" style="90" customWidth="1"/>
    <col min="14601" max="14601" width="14" style="90" bestFit="1" customWidth="1"/>
    <col min="14602" max="14602" width="18.7109375" style="90" customWidth="1"/>
    <col min="14603" max="14610" width="9.140625" style="90"/>
    <col min="14611" max="14611" width="17.42578125" style="90" customWidth="1"/>
    <col min="14612" max="14848" width="9.140625" style="90"/>
    <col min="14849" max="14849" width="0" style="90" hidden="1" customWidth="1"/>
    <col min="14850" max="14850" width="18.85546875" style="90" customWidth="1"/>
    <col min="14851" max="14851" width="26.5703125" style="90" customWidth="1"/>
    <col min="14852" max="14852" width="74.7109375" style="90" customWidth="1"/>
    <col min="14853" max="14853" width="24.7109375" style="90" customWidth="1"/>
    <col min="14854" max="14854" width="22.5703125" style="90" customWidth="1"/>
    <col min="14855" max="14855" width="7.140625" style="90" customWidth="1"/>
    <col min="14856" max="14856" width="24.42578125" style="90" customWidth="1"/>
    <col min="14857" max="14857" width="14" style="90" bestFit="1" customWidth="1"/>
    <col min="14858" max="14858" width="18.7109375" style="90" customWidth="1"/>
    <col min="14859" max="14866" width="9.140625" style="90"/>
    <col min="14867" max="14867" width="17.42578125" style="90" customWidth="1"/>
    <col min="14868" max="15104" width="9.140625" style="90"/>
    <col min="15105" max="15105" width="0" style="90" hidden="1" customWidth="1"/>
    <col min="15106" max="15106" width="18.85546875" style="90" customWidth="1"/>
    <col min="15107" max="15107" width="26.5703125" style="90" customWidth="1"/>
    <col min="15108" max="15108" width="74.7109375" style="90" customWidth="1"/>
    <col min="15109" max="15109" width="24.7109375" style="90" customWidth="1"/>
    <col min="15110" max="15110" width="22.5703125" style="90" customWidth="1"/>
    <col min="15111" max="15111" width="7.140625" style="90" customWidth="1"/>
    <col min="15112" max="15112" width="24.42578125" style="90" customWidth="1"/>
    <col min="15113" max="15113" width="14" style="90" bestFit="1" customWidth="1"/>
    <col min="15114" max="15114" width="18.7109375" style="90" customWidth="1"/>
    <col min="15115" max="15122" width="9.140625" style="90"/>
    <col min="15123" max="15123" width="17.42578125" style="90" customWidth="1"/>
    <col min="15124" max="15360" width="9.140625" style="90"/>
    <col min="15361" max="15361" width="0" style="90" hidden="1" customWidth="1"/>
    <col min="15362" max="15362" width="18.85546875" style="90" customWidth="1"/>
    <col min="15363" max="15363" width="26.5703125" style="90" customWidth="1"/>
    <col min="15364" max="15364" width="74.7109375" style="90" customWidth="1"/>
    <col min="15365" max="15365" width="24.7109375" style="90" customWidth="1"/>
    <col min="15366" max="15366" width="22.5703125" style="90" customWidth="1"/>
    <col min="15367" max="15367" width="7.140625" style="90" customWidth="1"/>
    <col min="15368" max="15368" width="24.42578125" style="90" customWidth="1"/>
    <col min="15369" max="15369" width="14" style="90" bestFit="1" customWidth="1"/>
    <col min="15370" max="15370" width="18.7109375" style="90" customWidth="1"/>
    <col min="15371" max="15378" width="9.140625" style="90"/>
    <col min="15379" max="15379" width="17.42578125" style="90" customWidth="1"/>
    <col min="15380" max="15616" width="9.140625" style="90"/>
    <col min="15617" max="15617" width="0" style="90" hidden="1" customWidth="1"/>
    <col min="15618" max="15618" width="18.85546875" style="90" customWidth="1"/>
    <col min="15619" max="15619" width="26.5703125" style="90" customWidth="1"/>
    <col min="15620" max="15620" width="74.7109375" style="90" customWidth="1"/>
    <col min="15621" max="15621" width="24.7109375" style="90" customWidth="1"/>
    <col min="15622" max="15622" width="22.5703125" style="90" customWidth="1"/>
    <col min="15623" max="15623" width="7.140625" style="90" customWidth="1"/>
    <col min="15624" max="15624" width="24.42578125" style="90" customWidth="1"/>
    <col min="15625" max="15625" width="14" style="90" bestFit="1" customWidth="1"/>
    <col min="15626" max="15626" width="18.7109375" style="90" customWidth="1"/>
    <col min="15627" max="15634" width="9.140625" style="90"/>
    <col min="15635" max="15635" width="17.42578125" style="90" customWidth="1"/>
    <col min="15636" max="15872" width="9.140625" style="90"/>
    <col min="15873" max="15873" width="0" style="90" hidden="1" customWidth="1"/>
    <col min="15874" max="15874" width="18.85546875" style="90" customWidth="1"/>
    <col min="15875" max="15875" width="26.5703125" style="90" customWidth="1"/>
    <col min="15876" max="15876" width="74.7109375" style="90" customWidth="1"/>
    <col min="15877" max="15877" width="24.7109375" style="90" customWidth="1"/>
    <col min="15878" max="15878" width="22.5703125" style="90" customWidth="1"/>
    <col min="15879" max="15879" width="7.140625" style="90" customWidth="1"/>
    <col min="15880" max="15880" width="24.42578125" style="90" customWidth="1"/>
    <col min="15881" max="15881" width="14" style="90" bestFit="1" customWidth="1"/>
    <col min="15882" max="15882" width="18.7109375" style="90" customWidth="1"/>
    <col min="15883" max="15890" width="9.140625" style="90"/>
    <col min="15891" max="15891" width="17.42578125" style="90" customWidth="1"/>
    <col min="15892" max="16128" width="9.140625" style="90"/>
    <col min="16129" max="16129" width="0" style="90" hidden="1" customWidth="1"/>
    <col min="16130" max="16130" width="18.85546875" style="90" customWidth="1"/>
    <col min="16131" max="16131" width="26.5703125" style="90" customWidth="1"/>
    <col min="16132" max="16132" width="74.7109375" style="90" customWidth="1"/>
    <col min="16133" max="16133" width="24.7109375" style="90" customWidth="1"/>
    <col min="16134" max="16134" width="22.5703125" style="90" customWidth="1"/>
    <col min="16135" max="16135" width="7.140625" style="90" customWidth="1"/>
    <col min="16136" max="16136" width="24.42578125" style="90" customWidth="1"/>
    <col min="16137" max="16137" width="14" style="90" bestFit="1" customWidth="1"/>
    <col min="16138" max="16138" width="18.7109375" style="90" customWidth="1"/>
    <col min="16139" max="16146" width="9.140625" style="90"/>
    <col min="16147" max="16147" width="17.42578125" style="90" customWidth="1"/>
    <col min="16148" max="16384" width="9.140625" style="90"/>
  </cols>
  <sheetData>
    <row r="1" spans="1:12" s="1" customFormat="1" ht="15" customHeight="1" x14ac:dyDescent="0.25">
      <c r="C1" s="2"/>
      <c r="E1" s="3"/>
      <c r="F1" s="4"/>
    </row>
    <row r="2" spans="1:12" s="1" customFormat="1" ht="12.75" x14ac:dyDescent="0.25">
      <c r="C2" s="2"/>
      <c r="E2" s="3"/>
      <c r="F2" s="4"/>
    </row>
    <row r="3" spans="1:12" s="1" customFormat="1" ht="21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6"/>
      <c r="J3" s="6"/>
    </row>
    <row r="4" spans="1:12" s="1" customFormat="1" ht="4.5" customHeight="1" x14ac:dyDescent="0.25">
      <c r="A4" s="5"/>
      <c r="B4" s="5"/>
      <c r="C4" s="5"/>
      <c r="D4" s="5"/>
      <c r="E4" s="5"/>
      <c r="F4" s="5"/>
      <c r="G4" s="5"/>
      <c r="H4" s="5"/>
    </row>
    <row r="5" spans="1:12" s="1" customFormat="1" ht="23.25" customHeight="1" x14ac:dyDescent="0.25">
      <c r="A5" s="7" t="s">
        <v>1</v>
      </c>
      <c r="B5" s="7"/>
      <c r="C5" s="7"/>
      <c r="D5" s="7"/>
      <c r="E5" s="7"/>
      <c r="F5" s="7"/>
      <c r="G5" s="7"/>
      <c r="H5" s="7"/>
      <c r="I5" s="8"/>
      <c r="J5" s="8"/>
    </row>
    <row r="6" spans="1:12" s="1" customFormat="1" ht="20.25" customHeight="1" x14ac:dyDescent="0.25">
      <c r="A6" s="9" t="s">
        <v>2</v>
      </c>
      <c r="B6" s="9"/>
      <c r="C6" s="9"/>
      <c r="D6" s="9"/>
      <c r="E6" s="9"/>
      <c r="F6" s="9"/>
      <c r="G6" s="9"/>
      <c r="H6" s="9"/>
      <c r="I6" s="10"/>
      <c r="J6" s="10"/>
    </row>
    <row r="7" spans="1:12" s="1" customFormat="1" ht="20.25" x14ac:dyDescent="0.25">
      <c r="A7" s="11" t="s">
        <v>3</v>
      </c>
      <c r="B7" s="11"/>
      <c r="C7" s="11"/>
      <c r="D7" s="11"/>
      <c r="E7" s="11"/>
      <c r="F7" s="11"/>
      <c r="G7" s="11"/>
      <c r="H7" s="11"/>
    </row>
    <row r="8" spans="1:12" s="1" customFormat="1" ht="18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9" spans="1:12" s="1" customFormat="1" ht="18" x14ac:dyDescent="0.25">
      <c r="A9" s="12" t="s">
        <v>5</v>
      </c>
      <c r="B9" s="12"/>
      <c r="C9" s="12"/>
      <c r="D9" s="12"/>
      <c r="E9" s="12"/>
      <c r="F9" s="12"/>
      <c r="G9" s="12"/>
      <c r="H9" s="12"/>
    </row>
    <row r="10" spans="1:12" s="1" customFormat="1" ht="18" customHeight="1" x14ac:dyDescent="0.25">
      <c r="A10" s="13" t="s">
        <v>17</v>
      </c>
      <c r="B10" s="13"/>
      <c r="C10" s="13"/>
      <c r="D10" s="13"/>
      <c r="E10" s="13"/>
      <c r="F10" s="13"/>
      <c r="G10" s="13"/>
      <c r="H10" s="13"/>
    </row>
    <row r="11" spans="1:12" s="1" customFormat="1" ht="4.5" customHeight="1" thickBot="1" x14ac:dyDescent="0.3">
      <c r="C11" s="2"/>
      <c r="E11" s="3"/>
      <c r="F11" s="4"/>
    </row>
    <row r="12" spans="1:12" s="19" customFormat="1" ht="20.25" customHeight="1" x14ac:dyDescent="0.25">
      <c r="A12" s="14"/>
      <c r="B12" s="15" t="s">
        <v>6</v>
      </c>
      <c r="C12" s="16"/>
      <c r="D12" s="16"/>
      <c r="E12" s="16" t="s">
        <v>7</v>
      </c>
      <c r="F12" s="16"/>
      <c r="G12" s="16"/>
      <c r="H12" s="17"/>
      <c r="I12" s="18"/>
      <c r="J12" s="18"/>
      <c r="K12" s="18"/>
      <c r="L12" s="18"/>
    </row>
    <row r="13" spans="1:12" s="19" customFormat="1" ht="18" customHeight="1" x14ac:dyDescent="0.25">
      <c r="A13" s="20"/>
      <c r="B13" s="21"/>
      <c r="C13" s="22"/>
      <c r="D13" s="23"/>
      <c r="E13" s="24" t="s">
        <v>8</v>
      </c>
      <c r="F13" s="24"/>
      <c r="G13" s="25"/>
      <c r="H13" s="26">
        <f>'[1]CUENTA COLECTORA'!J217</f>
        <v>17538850</v>
      </c>
      <c r="I13" s="18"/>
      <c r="J13" s="18"/>
      <c r="K13" s="18"/>
      <c r="L13" s="18"/>
    </row>
    <row r="14" spans="1:12" s="19" customFormat="1" ht="34.5" customHeight="1" thickBot="1" x14ac:dyDescent="0.3">
      <c r="A14" s="27"/>
      <c r="B14" s="28" t="s">
        <v>9</v>
      </c>
      <c r="C14" s="29" t="s">
        <v>10</v>
      </c>
      <c r="D14" s="30" t="s">
        <v>11</v>
      </c>
      <c r="E14" s="31" t="s">
        <v>12</v>
      </c>
      <c r="F14" s="32" t="s">
        <v>13</v>
      </c>
      <c r="G14" s="32"/>
      <c r="H14" s="33" t="s">
        <v>14</v>
      </c>
      <c r="I14" s="18"/>
      <c r="J14" s="18"/>
      <c r="K14" s="18"/>
      <c r="L14" s="18"/>
    </row>
    <row r="15" spans="1:12" s="41" customFormat="1" ht="34.5" customHeight="1" x14ac:dyDescent="0.3">
      <c r="A15" s="34"/>
      <c r="B15" s="35">
        <f>'[1]CUENTA COLECTORA'!A322</f>
        <v>46113</v>
      </c>
      <c r="C15" s="36" t="str">
        <f>'[1]CUENTA COLECTORA'!K322</f>
        <v>721846459</v>
      </c>
      <c r="D15" s="37" t="str">
        <f>CONCATENATE('[1]CUENTA COLECTORA'!B322, '[1]CUENTA COLECTORA'!C322)</f>
        <v xml:space="preserve">CEMADOJA Deposito de Caja (31/03/2026) </v>
      </c>
      <c r="E15" s="38">
        <f>'[1]CUENTA COLECTORA'!L322</f>
        <v>88336</v>
      </c>
      <c r="F15" s="38">
        <f>'[1]CUENTA COLECTORA'!G322</f>
        <v>0</v>
      </c>
      <c r="G15" s="39"/>
      <c r="H15" s="40">
        <f>SUM(H13+E15-F15)</f>
        <v>17627186</v>
      </c>
    </row>
    <row r="16" spans="1:12" s="18" customFormat="1" ht="34.5" customHeight="1" x14ac:dyDescent="0.3">
      <c r="A16" s="42"/>
      <c r="B16" s="35">
        <f>'[1]CUENTA COLECTORA'!A323</f>
        <v>46118</v>
      </c>
      <c r="C16" s="36" t="str">
        <f>'[1]CUENTA COLECTORA'!K323</f>
        <v>729817283</v>
      </c>
      <c r="D16" s="37" t="str">
        <f>CONCATENATE('[1]CUENTA COLECTORA'!B323, '[1]CUENTA COLECTORA'!C323)</f>
        <v xml:space="preserve">CEMADOJA Deposito de Caja (01/04/2026) </v>
      </c>
      <c r="E16" s="38">
        <f>'[1]CUENTA COLECTORA'!L323</f>
        <v>35064</v>
      </c>
      <c r="F16" s="38">
        <f>'[1]CUENTA COLECTORA'!G323</f>
        <v>0</v>
      </c>
      <c r="G16" s="43"/>
      <c r="H16" s="40">
        <f>SUM(H15+E16-F16)</f>
        <v>17662250</v>
      </c>
    </row>
    <row r="17" spans="1:8" s="18" customFormat="1" ht="34.5" customHeight="1" x14ac:dyDescent="0.3">
      <c r="A17" s="42"/>
      <c r="B17" s="35">
        <f>'[1]CUENTA COLECTORA'!A324</f>
        <v>46118</v>
      </c>
      <c r="C17" s="36" t="str">
        <f>'[1]CUENTA COLECTORA'!K324</f>
        <v>729817286</v>
      </c>
      <c r="D17" s="37" t="str">
        <f>CONCATENATE('[1]CUENTA COLECTORA'!B324, '[1]CUENTA COLECTORA'!C324)</f>
        <v xml:space="preserve">CEMADOJA Deposito de Caja (02/04/2026) </v>
      </c>
      <c r="E17" s="38">
        <f>'[1]CUENTA COLECTORA'!L324</f>
        <v>645</v>
      </c>
      <c r="F17" s="38">
        <f>'[1]CUENTA COLECTORA'!G324</f>
        <v>0</v>
      </c>
      <c r="G17" s="39"/>
      <c r="H17" s="40">
        <f>SUM(H16+E17-F17)</f>
        <v>17662895</v>
      </c>
    </row>
    <row r="18" spans="1:8" s="18" customFormat="1" ht="34.5" customHeight="1" x14ac:dyDescent="0.3">
      <c r="A18" s="42"/>
      <c r="B18" s="35">
        <f>'[1]CUENTA COLECTORA'!A325</f>
        <v>46118</v>
      </c>
      <c r="C18" s="36" t="str">
        <f>'[1]CUENTA COLECTORA'!K325</f>
        <v>729817287</v>
      </c>
      <c r="D18" s="37" t="str">
        <f>CONCATENATE('[1]CUENTA COLECTORA'!B325, '[1]CUENTA COLECTORA'!C325)</f>
        <v xml:space="preserve">CEMADOJA Deposito de Caja (03/04/2026) </v>
      </c>
      <c r="E18" s="38">
        <f>'[1]CUENTA COLECTORA'!L325</f>
        <v>5152</v>
      </c>
      <c r="F18" s="38">
        <f>'[1]CUENTA COLECTORA'!G325</f>
        <v>0</v>
      </c>
      <c r="G18" s="39"/>
      <c r="H18" s="40">
        <f t="shared" ref="H18:H81" si="0">SUM(H17+E18-F18)</f>
        <v>17668047</v>
      </c>
    </row>
    <row r="19" spans="1:8" s="18" customFormat="1" ht="34.5" customHeight="1" x14ac:dyDescent="0.3">
      <c r="A19" s="42"/>
      <c r="B19" s="35">
        <f>'[1]CUENTA COLECTORA'!A326</f>
        <v>46118</v>
      </c>
      <c r="C19" s="36" t="str">
        <f>'[1]CUENTA COLECTORA'!K326</f>
        <v>729817288</v>
      </c>
      <c r="D19" s="37" t="str">
        <f>CONCATENATE('[1]CUENTA COLECTORA'!B326, '[1]CUENTA COLECTORA'!C326)</f>
        <v xml:space="preserve">CEMADOJA Deposito de Caja (04/04/2026) </v>
      </c>
      <c r="E19" s="38">
        <f>'[1]CUENTA COLECTORA'!L326</f>
        <v>12420</v>
      </c>
      <c r="F19" s="38">
        <f>'[1]CUENTA COLECTORA'!G326</f>
        <v>0</v>
      </c>
      <c r="G19" s="39"/>
      <c r="H19" s="40">
        <f t="shared" si="0"/>
        <v>17680467</v>
      </c>
    </row>
    <row r="20" spans="1:8" s="18" customFormat="1" ht="34.5" customHeight="1" x14ac:dyDescent="0.3">
      <c r="A20" s="42"/>
      <c r="B20" s="35">
        <f>'[1]CUENTA COLECTORA'!A327</f>
        <v>46118</v>
      </c>
      <c r="C20" s="36" t="str">
        <f>'[1]CUENTA COLECTORA'!K327</f>
        <v>729817284</v>
      </c>
      <c r="D20" s="37" t="str">
        <f>CONCATENATE('[1]CUENTA COLECTORA'!B327, '[1]CUENTA COLECTORA'!C327)</f>
        <v xml:space="preserve">CEMADOJA Deposito de Caja (05/04/2026) </v>
      </c>
      <c r="E20" s="38">
        <f>'[1]CUENTA COLECTORA'!L327</f>
        <v>9562</v>
      </c>
      <c r="F20" s="38">
        <f>'[1]CUENTA COLECTORA'!G327</f>
        <v>0</v>
      </c>
      <c r="G20" s="39"/>
      <c r="H20" s="40">
        <f t="shared" si="0"/>
        <v>17690029</v>
      </c>
    </row>
    <row r="21" spans="1:8" s="18" customFormat="1" ht="34.5" customHeight="1" x14ac:dyDescent="0.3">
      <c r="A21" s="42"/>
      <c r="B21" s="35">
        <f>'[1]CUENTA COLECTORA'!A328</f>
        <v>46119</v>
      </c>
      <c r="C21" s="36" t="str">
        <f>'[1]CUENTA COLECTORA'!K328</f>
        <v>729817825</v>
      </c>
      <c r="D21" s="37" t="str">
        <f>CONCATENATE('[1]CUENTA COLECTORA'!B328, '[1]CUENTA COLECTORA'!C328)</f>
        <v xml:space="preserve">CEMADOJA Deposito de Caja (06/04/2026) </v>
      </c>
      <c r="E21" s="38">
        <f>'[1]CUENTA COLECTORA'!L328</f>
        <v>116471</v>
      </c>
      <c r="F21" s="38">
        <f>'[1]CUENTA COLECTORA'!G328</f>
        <v>0</v>
      </c>
      <c r="G21" s="39"/>
      <c r="H21" s="40">
        <f t="shared" si="0"/>
        <v>17806500</v>
      </c>
    </row>
    <row r="22" spans="1:8" s="18" customFormat="1" ht="34.5" customHeight="1" x14ac:dyDescent="0.3">
      <c r="A22" s="42"/>
      <c r="B22" s="35">
        <f>'[1]CUENTA COLECTORA'!A329</f>
        <v>46119</v>
      </c>
      <c r="C22" s="36" t="str">
        <f>'[1]CUENTA COLECTORA'!K329</f>
        <v/>
      </c>
      <c r="D22" s="37" t="str">
        <f>CONCATENATE('[1]CUENTA COLECTORA'!B329, '[1]CUENTA COLECTORA'!C329)</f>
        <v>PRIMERA ARS HUMANOPago Factura: 9503,</v>
      </c>
      <c r="E22" s="38">
        <f>'[1]CUENTA COLECTORA'!L329</f>
        <v>106995.04</v>
      </c>
      <c r="F22" s="38">
        <f>'[1]CUENTA COLECTORA'!G329</f>
        <v>0</v>
      </c>
      <c r="G22" s="39"/>
      <c r="H22" s="40">
        <f t="shared" si="0"/>
        <v>17913495.039999999</v>
      </c>
    </row>
    <row r="23" spans="1:8" s="18" customFormat="1" ht="34.5" customHeight="1" x14ac:dyDescent="0.3">
      <c r="A23" s="42"/>
      <c r="B23" s="35">
        <f>'[1]CUENTA COLECTORA'!A330</f>
        <v>46119</v>
      </c>
      <c r="C23" s="36" t="str">
        <f>'[1]CUENTA COLECTORA'!K330</f>
        <v/>
      </c>
      <c r="D23" s="37" t="str">
        <f>CONCATENATE('[1]CUENTA COLECTORA'!B330, '[1]CUENTA COLECTORA'!C330)</f>
        <v>PRIMERA ARS HUMANOPago Factura: 9368,</v>
      </c>
      <c r="E23" s="38">
        <f>'[1]CUENTA COLECTORA'!L330</f>
        <v>76593.84</v>
      </c>
      <c r="F23" s="38">
        <f>'[1]CUENTA COLECTORA'!G330</f>
        <v>0</v>
      </c>
      <c r="G23" s="39"/>
      <c r="H23" s="40">
        <f t="shared" si="0"/>
        <v>17990088.879999999</v>
      </c>
    </row>
    <row r="24" spans="1:8" s="18" customFormat="1" ht="34.5" customHeight="1" x14ac:dyDescent="0.3">
      <c r="A24" s="42"/>
      <c r="B24" s="35">
        <f>'[1]CUENTA COLECTORA'!A331</f>
        <v>46119</v>
      </c>
      <c r="C24" s="36" t="str">
        <f>'[1]CUENTA COLECTORA'!K331</f>
        <v/>
      </c>
      <c r="D24" s="37" t="str">
        <f>CONCATENATE('[1]CUENTA COLECTORA'!B331, '[1]CUENTA COLECTORA'!C331)</f>
        <v>PRIMERA ARS HUMANOPago Factura: 9439,</v>
      </c>
      <c r="E24" s="38">
        <f>'[1]CUENTA COLECTORA'!L331</f>
        <v>63497.919999999998</v>
      </c>
      <c r="F24" s="38">
        <f>'[1]CUENTA COLECTORA'!G331</f>
        <v>0</v>
      </c>
      <c r="G24" s="39"/>
      <c r="H24" s="40">
        <f t="shared" si="0"/>
        <v>18053586.800000001</v>
      </c>
    </row>
    <row r="25" spans="1:8" s="18" customFormat="1" ht="34.5" customHeight="1" x14ac:dyDescent="0.3">
      <c r="A25" s="42"/>
      <c r="B25" s="35">
        <f>'[1]CUENTA COLECTORA'!A332</f>
        <v>46119</v>
      </c>
      <c r="C25" s="36" t="str">
        <f>'[1]CUENTA COLECTORA'!K332</f>
        <v/>
      </c>
      <c r="D25" s="37" t="str">
        <f>CONCATENATE('[1]CUENTA COLECTORA'!B332, '[1]CUENTA COLECTORA'!C332)</f>
        <v>ARS HUMANO Pago Factura: 9367,</v>
      </c>
      <c r="E25" s="38">
        <f>'[1]CUENTA COLECTORA'!L332</f>
        <v>9852.56</v>
      </c>
      <c r="F25" s="38">
        <f>'[1]CUENTA COLECTORA'!G332</f>
        <v>0</v>
      </c>
      <c r="G25" s="39"/>
      <c r="H25" s="40">
        <f t="shared" si="0"/>
        <v>18063439.359999999</v>
      </c>
    </row>
    <row r="26" spans="1:8" s="18" customFormat="1" ht="34.5" customHeight="1" x14ac:dyDescent="0.3">
      <c r="A26" s="42"/>
      <c r="B26" s="35">
        <f>'[1]CUENTA COLECTORA'!A333</f>
        <v>46119</v>
      </c>
      <c r="C26" s="36" t="str">
        <f>'[1]CUENTA COLECTORA'!K333</f>
        <v/>
      </c>
      <c r="D26" s="37" t="str">
        <f>CONCATENATE('[1]CUENTA COLECTORA'!B333, '[1]CUENTA COLECTORA'!C333)</f>
        <v>ARS HUMANO Pago Factura: 9367,9429,</v>
      </c>
      <c r="E26" s="38">
        <f>'[1]CUENTA COLECTORA'!L333</f>
        <v>37892.199999999997</v>
      </c>
      <c r="F26" s="38">
        <f>'[1]CUENTA COLECTORA'!G333</f>
        <v>0</v>
      </c>
      <c r="G26" s="39"/>
      <c r="H26" s="40">
        <f t="shared" si="0"/>
        <v>18101331.559999999</v>
      </c>
    </row>
    <row r="27" spans="1:8" s="18" customFormat="1" ht="34.5" customHeight="1" x14ac:dyDescent="0.3">
      <c r="A27" s="42"/>
      <c r="B27" s="35">
        <f>'[1]CUENTA COLECTORA'!A334</f>
        <v>46119</v>
      </c>
      <c r="C27" s="36" t="str">
        <f>'[1]CUENTA COLECTORA'!K334</f>
        <v>450</v>
      </c>
      <c r="D27" s="37" t="str">
        <f>CONCATENATE('[1]CUENTA COLECTORA'!B334, '[1]CUENTA COLECTORA'!C334)</f>
        <v>Corporacion Del Acueducto Y Alcantarillado De Santo DomingoPago Por Servicios De Agua Corresp. Al Mes De Abril 2026</v>
      </c>
      <c r="E27" s="38">
        <f>'[1]CUENTA COLECTORA'!L334</f>
        <v>0</v>
      </c>
      <c r="F27" s="38">
        <f>'[1]CUENTA COLECTORA'!G334</f>
        <v>22386</v>
      </c>
      <c r="G27" s="39"/>
      <c r="H27" s="40">
        <f t="shared" si="0"/>
        <v>18078945.559999999</v>
      </c>
    </row>
    <row r="28" spans="1:8" s="18" customFormat="1" ht="34.5" customHeight="1" x14ac:dyDescent="0.3">
      <c r="A28" s="42"/>
      <c r="B28" s="35">
        <f>'[1]CUENTA COLECTORA'!A335</f>
        <v>46120</v>
      </c>
      <c r="C28" s="36" t="str">
        <f>'[1]CUENTA COLECTORA'!K335</f>
        <v>729817094</v>
      </c>
      <c r="D28" s="37" t="str">
        <f>CONCATENATE('[1]CUENTA COLECTORA'!B335, '[1]CUENTA COLECTORA'!C335)</f>
        <v xml:space="preserve">CEMADOJA Deposito de Caja (07/04/2026) </v>
      </c>
      <c r="E28" s="38">
        <f>'[1]CUENTA COLECTORA'!L335</f>
        <v>115401</v>
      </c>
      <c r="F28" s="38">
        <f>'[1]CUENTA COLECTORA'!G335</f>
        <v>0</v>
      </c>
      <c r="G28" s="39"/>
      <c r="H28" s="40">
        <f t="shared" si="0"/>
        <v>18194346.559999999</v>
      </c>
    </row>
    <row r="29" spans="1:8" s="18" customFormat="1" ht="34.5" customHeight="1" x14ac:dyDescent="0.3">
      <c r="A29" s="42"/>
      <c r="B29" s="35">
        <f>'[1]CUENTA COLECTORA'!A336</f>
        <v>46121</v>
      </c>
      <c r="C29" s="36" t="str">
        <f>'[1]CUENTA COLECTORA'!K336</f>
        <v>729743275</v>
      </c>
      <c r="D29" s="37" t="str">
        <f>CONCATENATE('[1]CUENTA COLECTORA'!B336, '[1]CUENTA COLECTORA'!C336)</f>
        <v xml:space="preserve">CEMADOJA Deposito de Caja (08/04/2026) </v>
      </c>
      <c r="E29" s="38">
        <f>'[1]CUENTA COLECTORA'!L336</f>
        <v>85138</v>
      </c>
      <c r="F29" s="38">
        <f>'[1]CUENTA COLECTORA'!G336</f>
        <v>0</v>
      </c>
      <c r="G29" s="39"/>
      <c r="H29" s="40">
        <f t="shared" si="0"/>
        <v>18279484.559999999</v>
      </c>
    </row>
    <row r="30" spans="1:8" s="18" customFormat="1" ht="34.5" customHeight="1" x14ac:dyDescent="0.3">
      <c r="A30" s="42"/>
      <c r="B30" s="35">
        <f>'[1]CUENTA COLECTORA'!A337</f>
        <v>46121</v>
      </c>
      <c r="C30" s="36" t="str">
        <f>'[1]CUENTA COLECTORA'!K337</f>
        <v/>
      </c>
      <c r="D30" s="37" t="str">
        <f>CONCATENATE('[1]CUENTA COLECTORA'!B337, '[1]CUENTA COLECTORA'!C337)</f>
        <v>ARS COLEGIO MEDICO DOMINICANO Pago Factura: 9502,</v>
      </c>
      <c r="E30" s="38">
        <f>'[1]CUENTA COLECTORA'!L337</f>
        <v>23625.599999999999</v>
      </c>
      <c r="F30" s="38">
        <f>'[1]CUENTA COLECTORA'!G337</f>
        <v>0</v>
      </c>
      <c r="G30" s="39"/>
      <c r="H30" s="40">
        <f t="shared" si="0"/>
        <v>18303110.16</v>
      </c>
    </row>
    <row r="31" spans="1:8" s="18" customFormat="1" ht="34.5" customHeight="1" x14ac:dyDescent="0.3">
      <c r="A31" s="42"/>
      <c r="B31" s="35">
        <f>'[1]CUENTA COLECTORA'!A338</f>
        <v>46122</v>
      </c>
      <c r="C31" s="36" t="str">
        <f>'[1]CUENTA COLECTORA'!K338</f>
        <v>729816711</v>
      </c>
      <c r="D31" s="37" t="str">
        <f>CONCATENATE('[1]CUENTA COLECTORA'!B338, '[1]CUENTA COLECTORA'!C338)</f>
        <v xml:space="preserve">CEMADOJA Deposito de Caja (09/04/2026) </v>
      </c>
      <c r="E31" s="38">
        <f>'[1]CUENTA COLECTORA'!L338</f>
        <v>75427</v>
      </c>
      <c r="F31" s="38">
        <f>'[1]CUENTA COLECTORA'!G338</f>
        <v>0</v>
      </c>
      <c r="G31" s="39"/>
      <c r="H31" s="40">
        <f t="shared" si="0"/>
        <v>18378537.16</v>
      </c>
    </row>
    <row r="32" spans="1:8" s="18" customFormat="1" ht="34.5" customHeight="1" x14ac:dyDescent="0.3">
      <c r="A32" s="42"/>
      <c r="B32" s="35">
        <f>'[1]CUENTA COLECTORA'!A339</f>
        <v>46122</v>
      </c>
      <c r="C32" s="36" t="str">
        <f>'[1]CUENTA COLECTORA'!K339</f>
        <v/>
      </c>
      <c r="D32" s="37" t="str">
        <f>CONCATENATE('[1]CUENTA COLECTORA'!B339, '[1]CUENTA COLECTORA'!C339)</f>
        <v>ARS GRUPO MEDICO ASOCIADO Pago Factura: 9366,</v>
      </c>
      <c r="E32" s="38">
        <f>'[1]CUENTA COLECTORA'!L339</f>
        <v>9878.24</v>
      </c>
      <c r="F32" s="38">
        <f>'[1]CUENTA COLECTORA'!G339</f>
        <v>0</v>
      </c>
      <c r="G32" s="39"/>
      <c r="H32" s="40">
        <f t="shared" si="0"/>
        <v>18388415.399999999</v>
      </c>
    </row>
    <row r="33" spans="1:8" s="18" customFormat="1" ht="34.5" customHeight="1" x14ac:dyDescent="0.3">
      <c r="A33" s="42"/>
      <c r="B33" s="35">
        <f>'[1]CUENTA COLECTORA'!A340</f>
        <v>46122</v>
      </c>
      <c r="C33" s="36" t="str">
        <f>'[1]CUENTA COLECTORA'!K340</f>
        <v/>
      </c>
      <c r="D33" s="37" t="str">
        <f>CONCATENATE('[1]CUENTA COLECTORA'!B340, '[1]CUENTA COLECTORA'!C340)</f>
        <v>ARS GRUPO MEDICO ASOCIADO Pago Factura: 9423,</v>
      </c>
      <c r="E33" s="38">
        <f>'[1]CUENTA COLECTORA'!L340</f>
        <v>12547.25</v>
      </c>
      <c r="F33" s="38">
        <f>'[1]CUENTA COLECTORA'!G340</f>
        <v>0</v>
      </c>
      <c r="G33" s="39"/>
      <c r="H33" s="40">
        <f t="shared" si="0"/>
        <v>18400962.649999999</v>
      </c>
    </row>
    <row r="34" spans="1:8" s="18" customFormat="1" ht="34.5" customHeight="1" x14ac:dyDescent="0.3">
      <c r="A34" s="42"/>
      <c r="B34" s="35">
        <f>'[1]CUENTA COLECTORA'!A341</f>
        <v>46125</v>
      </c>
      <c r="C34" s="36" t="str">
        <f>'[1]CUENTA COLECTORA'!K341</f>
        <v>729741312</v>
      </c>
      <c r="D34" s="37" t="str">
        <f>CONCATENATE('[1]CUENTA COLECTORA'!B341, '[1]CUENTA COLECTORA'!C341)</f>
        <v xml:space="preserve">CEMADOJA Deposito de Caja (10/04/2026) </v>
      </c>
      <c r="E34" s="38">
        <f>'[1]CUENTA COLECTORA'!L341</f>
        <v>93275</v>
      </c>
      <c r="F34" s="38">
        <f>'[1]CUENTA COLECTORA'!G341</f>
        <v>0</v>
      </c>
      <c r="G34" s="39"/>
      <c r="H34" s="40">
        <f t="shared" si="0"/>
        <v>18494237.649999999</v>
      </c>
    </row>
    <row r="35" spans="1:8" s="18" customFormat="1" ht="34.5" customHeight="1" x14ac:dyDescent="0.3">
      <c r="A35" s="42"/>
      <c r="B35" s="35">
        <f>'[1]CUENTA COLECTORA'!A342</f>
        <v>46125</v>
      </c>
      <c r="C35" s="36" t="str">
        <f>'[1]CUENTA COLECTORA'!K342</f>
        <v>729741314</v>
      </c>
      <c r="D35" s="37" t="str">
        <f>CONCATENATE('[1]CUENTA COLECTORA'!B342, '[1]CUENTA COLECTORA'!C342)</f>
        <v xml:space="preserve">CEMADOJA Deposito de Caja (11/04/2026) </v>
      </c>
      <c r="E35" s="38">
        <f>'[1]CUENTA COLECTORA'!L342</f>
        <v>15636</v>
      </c>
      <c r="F35" s="38">
        <f>'[1]CUENTA COLECTORA'!G342</f>
        <v>0</v>
      </c>
      <c r="G35" s="39"/>
      <c r="H35" s="40">
        <f t="shared" si="0"/>
        <v>18509873.649999999</v>
      </c>
    </row>
    <row r="36" spans="1:8" s="18" customFormat="1" ht="65.25" customHeight="1" x14ac:dyDescent="0.3">
      <c r="A36" s="42"/>
      <c r="B36" s="35">
        <f>'[1]CUENTA COLECTORA'!A343</f>
        <v>46125</v>
      </c>
      <c r="C36" s="36" t="str">
        <f>'[1]CUENTA COLECTORA'!K343</f>
        <v>729741313</v>
      </c>
      <c r="D36" s="37" t="str">
        <f>CONCATENATE('[1]CUENTA COLECTORA'!B343, '[1]CUENTA COLECTORA'!C343)</f>
        <v xml:space="preserve">CEMADOJA Deposito de Caja (12/04/2026) </v>
      </c>
      <c r="E36" s="38">
        <f>'[1]CUENTA COLECTORA'!L343</f>
        <v>7017</v>
      </c>
      <c r="F36" s="38">
        <f>'[1]CUENTA COLECTORA'!G343</f>
        <v>0</v>
      </c>
      <c r="G36" s="39"/>
      <c r="H36" s="40">
        <f t="shared" si="0"/>
        <v>18516890.649999999</v>
      </c>
    </row>
    <row r="37" spans="1:8" s="18" customFormat="1" ht="34.5" customHeight="1" x14ac:dyDescent="0.3">
      <c r="A37" s="42"/>
      <c r="B37" s="35">
        <f>'[1]CUENTA COLECTORA'!A344</f>
        <v>46126</v>
      </c>
      <c r="C37" s="36" t="str">
        <f>'[1]CUENTA COLECTORA'!K344</f>
        <v>729741048</v>
      </c>
      <c r="D37" s="37" t="str">
        <f>CONCATENATE('[1]CUENTA COLECTORA'!B344, '[1]CUENTA COLECTORA'!C344)</f>
        <v xml:space="preserve">CEMADOJA Deposito de Caja (13/04/2026) </v>
      </c>
      <c r="E37" s="38">
        <f>'[1]CUENTA COLECTORA'!L344</f>
        <v>128317</v>
      </c>
      <c r="F37" s="38">
        <f>'[1]CUENTA COLECTORA'!G344</f>
        <v>0</v>
      </c>
      <c r="G37" s="39"/>
      <c r="H37" s="40">
        <f t="shared" si="0"/>
        <v>18645207.649999999</v>
      </c>
    </row>
    <row r="38" spans="1:8" s="18" customFormat="1" ht="34.5" customHeight="1" x14ac:dyDescent="0.3">
      <c r="A38" s="42"/>
      <c r="B38" s="35">
        <f>'[1]CUENTA COLECTORA'!A345</f>
        <v>46126</v>
      </c>
      <c r="C38" s="36" t="str">
        <f>'[1]CUENTA COLECTORA'!K345</f>
        <v>503</v>
      </c>
      <c r="D38" s="37" t="str">
        <f>CONCATENATE('[1]CUENTA COLECTORA'!B345, '[1]CUENTA COLECTORA'!C345)</f>
        <v>Generoso Altagracia GomezPago Por Recarga De Extintores O/C Cemadoja-Daf-Cd-2026-0018</v>
      </c>
      <c r="E38" s="38">
        <f>'[1]CUENTA COLECTORA'!L345</f>
        <v>0</v>
      </c>
      <c r="F38" s="38">
        <f>'[1]CUENTA COLECTORA'!G345</f>
        <v>24072</v>
      </c>
      <c r="G38" s="39"/>
      <c r="H38" s="40">
        <f t="shared" si="0"/>
        <v>18621135.649999999</v>
      </c>
    </row>
    <row r="39" spans="1:8" s="18" customFormat="1" ht="34.5" customHeight="1" x14ac:dyDescent="0.3">
      <c r="A39" s="42"/>
      <c r="B39" s="35">
        <f>'[1]CUENTA COLECTORA'!A346</f>
        <v>46127</v>
      </c>
      <c r="C39" s="36" t="str">
        <f>'[1]CUENTA COLECTORA'!K346</f>
        <v>729741234</v>
      </c>
      <c r="D39" s="37" t="str">
        <f>CONCATENATE('[1]CUENTA COLECTORA'!B346, '[1]CUENTA COLECTORA'!C346)</f>
        <v xml:space="preserve">CEMADOJA Deposito de Caja (14/04/2026) </v>
      </c>
      <c r="E39" s="38">
        <f>'[1]CUENTA COLECTORA'!L346</f>
        <v>71132</v>
      </c>
      <c r="F39" s="38">
        <f>'[1]CUENTA COLECTORA'!G346</f>
        <v>0</v>
      </c>
      <c r="G39" s="39"/>
      <c r="H39" s="40">
        <f t="shared" si="0"/>
        <v>18692267.649999999</v>
      </c>
    </row>
    <row r="40" spans="1:8" s="18" customFormat="1" ht="34.5" customHeight="1" x14ac:dyDescent="0.3">
      <c r="A40" s="42"/>
      <c r="B40" s="35">
        <f>'[1]CUENTA COLECTORA'!A347</f>
        <v>46127</v>
      </c>
      <c r="C40" s="36" t="str">
        <f>'[1]CUENTA COLECTORA'!K347</f>
        <v/>
      </c>
      <c r="D40" s="37" t="str">
        <f>CONCATENATE('[1]CUENTA COLECTORA'!B347, '[1]CUENTA COLECTORA'!C347)</f>
        <v>ARS APS S.APago Factura: 9562,</v>
      </c>
      <c r="E40" s="38">
        <f>'[1]CUENTA COLECTORA'!L347</f>
        <v>41765.5</v>
      </c>
      <c r="F40" s="38">
        <f>'[1]CUENTA COLECTORA'!G347</f>
        <v>0</v>
      </c>
      <c r="G40" s="39"/>
      <c r="H40" s="40">
        <f t="shared" si="0"/>
        <v>18734033.149999999</v>
      </c>
    </row>
    <row r="41" spans="1:8" s="18" customFormat="1" ht="34.5" customHeight="1" x14ac:dyDescent="0.3">
      <c r="A41" s="42"/>
      <c r="B41" s="35">
        <f>'[1]CUENTA COLECTORA'!A348</f>
        <v>46128</v>
      </c>
      <c r="C41" s="36" t="str">
        <f>'[1]CUENTA COLECTORA'!K348</f>
        <v>729743854</v>
      </c>
      <c r="D41" s="37" t="str">
        <f>CONCATENATE('[1]CUENTA COLECTORA'!B348, '[1]CUENTA COLECTORA'!C348)</f>
        <v xml:space="preserve">CEMADOJA Deposito de Caja (15/04/2026) </v>
      </c>
      <c r="E41" s="38">
        <f>'[1]CUENTA COLECTORA'!L348</f>
        <v>93273</v>
      </c>
      <c r="F41" s="38">
        <f>'[1]CUENTA COLECTORA'!G348</f>
        <v>0</v>
      </c>
      <c r="G41" s="39"/>
      <c r="H41" s="40">
        <f t="shared" si="0"/>
        <v>18827306.149999999</v>
      </c>
    </row>
    <row r="42" spans="1:8" s="18" customFormat="1" ht="39" customHeight="1" x14ac:dyDescent="0.3">
      <c r="A42" s="42"/>
      <c r="B42" s="35">
        <f>'[1]CUENTA COLECTORA'!A349</f>
        <v>46128</v>
      </c>
      <c r="C42" s="36" t="str">
        <f>'[1]CUENTA COLECTORA'!K349</f>
        <v/>
      </c>
      <c r="D42" s="37" t="str">
        <f>CONCATENATE('[1]CUENTA COLECTORA'!B349, '[1]CUENTA COLECTORA'!C349)</f>
        <v>ARS SENASA SUBSIDIADO Pago Factura: 9529,9530,9531,9532,9533,9534,9535,9536,9537</v>
      </c>
      <c r="E42" s="38">
        <f>'[1]CUENTA COLECTORA'!L349</f>
        <v>8618100.25</v>
      </c>
      <c r="F42" s="38">
        <f>'[1]CUENTA COLECTORA'!G349</f>
        <v>0</v>
      </c>
      <c r="G42" s="39"/>
      <c r="H42" s="40">
        <f t="shared" si="0"/>
        <v>27445406.399999999</v>
      </c>
    </row>
    <row r="43" spans="1:8" s="18" customFormat="1" ht="56.25" customHeight="1" x14ac:dyDescent="0.3">
      <c r="A43" s="42"/>
      <c r="B43" s="35">
        <f>'[1]CUENTA COLECTORA'!A350</f>
        <v>46128</v>
      </c>
      <c r="C43" s="36" t="str">
        <f>'[1]CUENTA COLECTORA'!K350</f>
        <v>517</v>
      </c>
      <c r="D43" s="37" t="str">
        <f>CONCATENATE('[1]CUENTA COLECTORA'!B350, '[1]CUENTA COLECTORA'!C350)</f>
        <v>Planet Medical Services, SrlPago Por Servicios De Mantenimiento Para Sistema De Tomografia Philips Mx16 O/Serv. Cemadoja-Daf-Cm-2026-0015</v>
      </c>
      <c r="E43" s="38">
        <f>'[1]CUENTA COLECTORA'!L350</f>
        <v>0</v>
      </c>
      <c r="F43" s="38">
        <f>'[1]CUENTA COLECTORA'!G350</f>
        <v>1451400</v>
      </c>
      <c r="G43" s="39"/>
      <c r="H43" s="40">
        <f t="shared" si="0"/>
        <v>25994006.399999999</v>
      </c>
    </row>
    <row r="44" spans="1:8" s="18" customFormat="1" ht="34.5" customHeight="1" x14ac:dyDescent="0.3">
      <c r="A44" s="42"/>
      <c r="B44" s="35">
        <f>'[1]CUENTA COLECTORA'!A351</f>
        <v>46129</v>
      </c>
      <c r="C44" s="36" t="str">
        <f>'[1]CUENTA COLECTORA'!K351</f>
        <v>691173335</v>
      </c>
      <c r="D44" s="37" t="str">
        <f>CONCATENATE('[1]CUENTA COLECTORA'!B351, '[1]CUENTA COLECTORA'!C351)</f>
        <v xml:space="preserve">CEMADOJA Deposito de Caja (16/04/2026) </v>
      </c>
      <c r="E44" s="38">
        <f>'[1]CUENTA COLECTORA'!L351</f>
        <v>78588</v>
      </c>
      <c r="F44" s="38">
        <f>'[1]CUENTA COLECTORA'!G351</f>
        <v>0</v>
      </c>
      <c r="G44" s="39"/>
      <c r="H44" s="40">
        <f t="shared" si="0"/>
        <v>26072594.399999999</v>
      </c>
    </row>
    <row r="45" spans="1:8" s="18" customFormat="1" ht="34.5" customHeight="1" x14ac:dyDescent="0.3">
      <c r="A45" s="42"/>
      <c r="B45" s="35">
        <f>'[1]CUENTA COLECTORA'!A352</f>
        <v>46129</v>
      </c>
      <c r="C45" s="36" t="str">
        <f>'[1]CUENTA COLECTORA'!K352</f>
        <v/>
      </c>
      <c r="D45" s="37" t="str">
        <f>CONCATENATE('[1]CUENTA COLECTORA'!B352, '[1]CUENTA COLECTORA'!C352)</f>
        <v>ARS RENACER Pago Factura: 9558,</v>
      </c>
      <c r="E45" s="38">
        <f>'[1]CUENTA COLECTORA'!L352</f>
        <v>23051</v>
      </c>
      <c r="F45" s="38">
        <f>'[1]CUENTA COLECTORA'!G352</f>
        <v>0</v>
      </c>
      <c r="G45" s="39"/>
      <c r="H45" s="40">
        <f t="shared" si="0"/>
        <v>26095645.399999999</v>
      </c>
    </row>
    <row r="46" spans="1:8" s="18" customFormat="1" ht="34.5" customHeight="1" x14ac:dyDescent="0.3">
      <c r="A46" s="42"/>
      <c r="B46" s="35">
        <f>'[1]CUENTA COLECTORA'!A353</f>
        <v>46132</v>
      </c>
      <c r="C46" s="36" t="str">
        <f>'[1]CUENTA COLECTORA'!K353</f>
        <v>729741828</v>
      </c>
      <c r="D46" s="37" t="str">
        <f>CONCATENATE('[1]CUENTA COLECTORA'!B353, '[1]CUENTA COLECTORA'!C353)</f>
        <v xml:space="preserve">CEMADOJA Deposito de Caja (17/04/2026) </v>
      </c>
      <c r="E46" s="38">
        <f>'[1]CUENTA COLECTORA'!L353</f>
        <v>54836</v>
      </c>
      <c r="F46" s="38">
        <f>'[1]CUENTA COLECTORA'!G353</f>
        <v>0</v>
      </c>
      <c r="G46" s="39"/>
      <c r="H46" s="40">
        <f t="shared" si="0"/>
        <v>26150481.399999999</v>
      </c>
    </row>
    <row r="47" spans="1:8" s="18" customFormat="1" ht="34.5" customHeight="1" x14ac:dyDescent="0.3">
      <c r="A47" s="42"/>
      <c r="B47" s="35">
        <f>'[1]CUENTA COLECTORA'!A354</f>
        <v>46132</v>
      </c>
      <c r="C47" s="36" t="str">
        <f>'[1]CUENTA COLECTORA'!K354</f>
        <v>729741825</v>
      </c>
      <c r="D47" s="37" t="str">
        <f>CONCATENATE('[1]CUENTA COLECTORA'!B354, '[1]CUENTA COLECTORA'!C354)</f>
        <v xml:space="preserve">CEMADOJA Deposito de Caja (18/04/2026) </v>
      </c>
      <c r="E47" s="38">
        <f>'[1]CUENTA COLECTORA'!L354</f>
        <v>8426</v>
      </c>
      <c r="F47" s="38">
        <f>'[1]CUENTA COLECTORA'!G354</f>
        <v>0</v>
      </c>
      <c r="G47" s="39"/>
      <c r="H47" s="40">
        <f t="shared" si="0"/>
        <v>26158907.399999999</v>
      </c>
    </row>
    <row r="48" spans="1:8" s="18" customFormat="1" ht="34.5" customHeight="1" x14ac:dyDescent="0.3">
      <c r="A48" s="42"/>
      <c r="B48" s="35">
        <f>'[1]CUENTA COLECTORA'!A355</f>
        <v>46132</v>
      </c>
      <c r="C48" s="36" t="str">
        <f>'[1]CUENTA COLECTORA'!K355</f>
        <v>729741824</v>
      </c>
      <c r="D48" s="37" t="str">
        <f>CONCATENATE('[1]CUENTA COLECTORA'!B355, '[1]CUENTA COLECTORA'!C355)</f>
        <v xml:space="preserve">CEMADOJA Deposito de Caja (19/04/2026) </v>
      </c>
      <c r="E48" s="38">
        <f>'[1]CUENTA COLECTORA'!L355</f>
        <v>1885</v>
      </c>
      <c r="F48" s="38">
        <f>'[1]CUENTA COLECTORA'!G355</f>
        <v>0</v>
      </c>
      <c r="G48" s="39"/>
      <c r="H48" s="40">
        <f t="shared" si="0"/>
        <v>26160792.399999999</v>
      </c>
    </row>
    <row r="49" spans="1:8" s="18" customFormat="1" ht="34.5" customHeight="1" x14ac:dyDescent="0.3">
      <c r="A49" s="42"/>
      <c r="B49" s="35">
        <f>'[1]CUENTA COLECTORA'!A356</f>
        <v>46132</v>
      </c>
      <c r="C49" s="36" t="str">
        <f>'[1]CUENTA COLECTORA'!K356</f>
        <v/>
      </c>
      <c r="D49" s="37" t="str">
        <f>CONCATENATE('[1]CUENTA COLECTORA'!B356, '[1]CUENTA COLECTORA'!C356)</f>
        <v>ARS MAPFRE SALUD Pago Factura: 9556,</v>
      </c>
      <c r="E49" s="38">
        <f>'[1]CUENTA COLECTORA'!L356</f>
        <v>47872</v>
      </c>
      <c r="F49" s="38">
        <f>'[1]CUENTA COLECTORA'!G356</f>
        <v>0</v>
      </c>
      <c r="G49" s="39"/>
      <c r="H49" s="40">
        <f t="shared" si="0"/>
        <v>26208664.399999999</v>
      </c>
    </row>
    <row r="50" spans="1:8" s="18" customFormat="1" ht="56.25" customHeight="1" x14ac:dyDescent="0.3">
      <c r="A50" s="42"/>
      <c r="B50" s="35">
        <f>'[1]CUENTA COLECTORA'!A357</f>
        <v>46132</v>
      </c>
      <c r="C50" s="36" t="str">
        <f>'[1]CUENTA COLECTORA'!K357</f>
        <v>526</v>
      </c>
      <c r="D50" s="37" t="str">
        <f>CONCATENATE('[1]CUENTA COLECTORA'!B357, '[1]CUENTA COLECTORA'!C357)</f>
        <v>Semapro, SrlPago Por Servicio De Licencia Y Mantenimiento Sinergia Software Para Laboratorios Clinicos (Enero-Diciembre 2026) O/C Cemadoja-Daf-Cd-2026-0025</v>
      </c>
      <c r="E50" s="38">
        <f>'[1]CUENTA COLECTORA'!L357</f>
        <v>0</v>
      </c>
      <c r="F50" s="38">
        <f>'[1]CUENTA COLECTORA'!G357</f>
        <v>144000</v>
      </c>
      <c r="G50" s="39"/>
      <c r="H50" s="40">
        <f t="shared" si="0"/>
        <v>26064664.399999999</v>
      </c>
    </row>
    <row r="51" spans="1:8" s="18" customFormat="1" ht="34.5" customHeight="1" x14ac:dyDescent="0.3">
      <c r="A51" s="42"/>
      <c r="B51" s="35">
        <f>'[1]CUENTA COLECTORA'!A358</f>
        <v>46132</v>
      </c>
      <c r="C51" s="36" t="str">
        <f>'[1]CUENTA COLECTORA'!K358</f>
        <v>533</v>
      </c>
      <c r="D51" s="37" t="str">
        <f>CONCATENATE('[1]CUENTA COLECTORA'!B358, '[1]CUENTA COLECTORA'!C358)</f>
        <v>Instituto De Tecnologia IndustrialPago Por Capacitacion Para Colaborador O/C Cemadoja-Daf-Cd-2026-0019</v>
      </c>
      <c r="E51" s="38">
        <f>'[1]CUENTA COLECTORA'!L358</f>
        <v>0</v>
      </c>
      <c r="F51" s="38">
        <f>'[1]CUENTA COLECTORA'!G358</f>
        <v>38600</v>
      </c>
      <c r="G51" s="39"/>
      <c r="H51" s="40">
        <f t="shared" si="0"/>
        <v>26026064.399999999</v>
      </c>
    </row>
    <row r="52" spans="1:8" s="18" customFormat="1" ht="34.5" customHeight="1" x14ac:dyDescent="0.3">
      <c r="A52" s="42"/>
      <c r="B52" s="35">
        <f>'[1]CUENTA COLECTORA'!A359</f>
        <v>46133</v>
      </c>
      <c r="C52" s="36" t="str">
        <f>'[1]CUENTA COLECTORA'!K359</f>
        <v>730720394</v>
      </c>
      <c r="D52" s="37" t="str">
        <f>CONCATENATE('[1]CUENTA COLECTORA'!B359, '[1]CUENTA COLECTORA'!C359)</f>
        <v xml:space="preserve">CEMADOJA Deposito de Caja (20/04/2026) </v>
      </c>
      <c r="E52" s="38">
        <f>'[1]CUENTA COLECTORA'!L359</f>
        <v>107118</v>
      </c>
      <c r="F52" s="38">
        <f>'[1]CUENTA COLECTORA'!G359</f>
        <v>0</v>
      </c>
      <c r="G52" s="39"/>
      <c r="H52" s="40">
        <f t="shared" si="0"/>
        <v>26133182.399999999</v>
      </c>
    </row>
    <row r="53" spans="1:8" s="18" customFormat="1" ht="34.5" customHeight="1" x14ac:dyDescent="0.3">
      <c r="A53" s="42"/>
      <c r="B53" s="35">
        <f>'[1]CUENTA COLECTORA'!A360</f>
        <v>46133</v>
      </c>
      <c r="C53" s="36" t="str">
        <f>'[1]CUENTA COLECTORA'!K360</f>
        <v/>
      </c>
      <c r="D53" s="37" t="str">
        <f>CONCATENATE('[1]CUENTA COLECTORA'!B360, '[1]CUENTA COLECTORA'!C360)</f>
        <v>ARS SENASA CONTRIBUTIVO Pago Factura: 9490,9491,9496,9499,9501,9504,</v>
      </c>
      <c r="E53" s="38">
        <f>'[1]CUENTA COLECTORA'!L360</f>
        <v>618199.99</v>
      </c>
      <c r="F53" s="38">
        <f>'[1]CUENTA COLECTORA'!G360</f>
        <v>0</v>
      </c>
      <c r="G53" s="39"/>
      <c r="H53" s="40">
        <f t="shared" si="0"/>
        <v>26751382.389999997</v>
      </c>
    </row>
    <row r="54" spans="1:8" s="18" customFormat="1" ht="50.25" customHeight="1" x14ac:dyDescent="0.3">
      <c r="A54" s="42"/>
      <c r="B54" s="35">
        <f>'[1]CUENTA COLECTORA'!A361</f>
        <v>46133</v>
      </c>
      <c r="C54" s="36" t="str">
        <f>'[1]CUENTA COLECTORA'!K361</f>
        <v>544</v>
      </c>
      <c r="D54" s="37" t="str">
        <f>CONCATENATE('[1]CUENTA COLECTORA'!B361, '[1]CUENTA COLECTORA'!C361)</f>
        <v>Liberty Networks Dominicana, SaPago Por Servicios De Internet Corresp. A Los Meses De Octubre 2025, Febrero Y Abril 2026</v>
      </c>
      <c r="E54" s="38">
        <f>'[1]CUENTA COLECTORA'!L361</f>
        <v>0</v>
      </c>
      <c r="F54" s="38">
        <f>'[1]CUENTA COLECTORA'!G361</f>
        <v>113545.45</v>
      </c>
      <c r="G54" s="39"/>
      <c r="H54" s="40">
        <f t="shared" si="0"/>
        <v>26637836.939999998</v>
      </c>
    </row>
    <row r="55" spans="1:8" s="18" customFormat="1" ht="34.5" customHeight="1" x14ac:dyDescent="0.3">
      <c r="A55" s="42"/>
      <c r="B55" s="35">
        <f>'[1]CUENTA COLECTORA'!A362</f>
        <v>46134</v>
      </c>
      <c r="C55" s="36" t="str">
        <f>'[1]CUENTA COLECTORA'!K362</f>
        <v>730721211</v>
      </c>
      <c r="D55" s="37" t="str">
        <f>CONCATENATE('[1]CUENTA COLECTORA'!B362, '[1]CUENTA COLECTORA'!C362)</f>
        <v xml:space="preserve">CEMADOJA Deposito de Caja (17/04/2026) </v>
      </c>
      <c r="E55" s="38">
        <f>'[1]CUENTA COLECTORA'!L362</f>
        <v>1</v>
      </c>
      <c r="F55" s="38">
        <f>'[1]CUENTA COLECTORA'!G362</f>
        <v>0</v>
      </c>
      <c r="G55" s="39"/>
      <c r="H55" s="40">
        <f t="shared" si="0"/>
        <v>26637837.939999998</v>
      </c>
    </row>
    <row r="56" spans="1:8" s="18" customFormat="1" ht="34.5" customHeight="1" x14ac:dyDescent="0.3">
      <c r="A56" s="42"/>
      <c r="B56" s="35">
        <f>'[1]CUENTA COLECTORA'!A363</f>
        <v>46134</v>
      </c>
      <c r="C56" s="36" t="str">
        <f>'[1]CUENTA COLECTORA'!K363</f>
        <v>730721209</v>
      </c>
      <c r="D56" s="37" t="str">
        <f>CONCATENATE('[1]CUENTA COLECTORA'!B363, '[1]CUENTA COLECTORA'!C363)</f>
        <v xml:space="preserve">CEMADOJA Deposito de Caja (21/04/2026) </v>
      </c>
      <c r="E56" s="38">
        <f>'[1]CUENTA COLECTORA'!L363</f>
        <v>91206</v>
      </c>
      <c r="F56" s="38">
        <f>'[1]CUENTA COLECTORA'!G363</f>
        <v>0</v>
      </c>
      <c r="G56" s="39"/>
      <c r="H56" s="40">
        <f t="shared" si="0"/>
        <v>26729043.939999998</v>
      </c>
    </row>
    <row r="57" spans="1:8" s="18" customFormat="1" ht="34.5" customHeight="1" x14ac:dyDescent="0.3">
      <c r="A57" s="42"/>
      <c r="B57" s="35">
        <f>'[1]CUENTA COLECTORA'!A364</f>
        <v>46134</v>
      </c>
      <c r="C57" s="36" t="str">
        <f>'[1]CUENTA COLECTORA'!K364</f>
        <v/>
      </c>
      <c r="D57" s="37" t="str">
        <f>CONCATENATE('[1]CUENTA COLECTORA'!B364, '[1]CUENTA COLECTORA'!C364)</f>
        <v>ARS SENASA CONTRIBUTIVO Pago Factura: 9500,</v>
      </c>
      <c r="E57" s="38">
        <f>'[1]CUENTA COLECTORA'!L364</f>
        <v>72971.08</v>
      </c>
      <c r="F57" s="38">
        <f>'[1]CUENTA COLECTORA'!G364</f>
        <v>0</v>
      </c>
      <c r="G57" s="39"/>
      <c r="H57" s="40">
        <f t="shared" si="0"/>
        <v>26802015.019999996</v>
      </c>
    </row>
    <row r="58" spans="1:8" s="18" customFormat="1" ht="34.5" customHeight="1" x14ac:dyDescent="0.3">
      <c r="A58" s="42"/>
      <c r="B58" s="35">
        <f>'[1]CUENTA COLECTORA'!A365</f>
        <v>46135</v>
      </c>
      <c r="C58" s="36" t="str">
        <f>'[1]CUENTA COLECTORA'!K365</f>
        <v>730722485</v>
      </c>
      <c r="D58" s="37" t="str">
        <f>CONCATENATE('[1]CUENTA COLECTORA'!B365, '[1]CUENTA COLECTORA'!C365)</f>
        <v xml:space="preserve">CEMADOJA Deposito de Caja (22/04/2026) </v>
      </c>
      <c r="E58" s="38">
        <f>'[1]CUENTA COLECTORA'!L365</f>
        <v>95823</v>
      </c>
      <c r="F58" s="38">
        <f>'[1]CUENTA COLECTORA'!G365</f>
        <v>0</v>
      </c>
      <c r="G58" s="39"/>
      <c r="H58" s="40">
        <f t="shared" si="0"/>
        <v>26897838.019999996</v>
      </c>
    </row>
    <row r="59" spans="1:8" s="18" customFormat="1" ht="49.5" customHeight="1" x14ac:dyDescent="0.3">
      <c r="A59" s="42"/>
      <c r="B59" s="35">
        <f>'[1]CUENTA COLECTORA'!A366</f>
        <v>46135</v>
      </c>
      <c r="C59" s="36" t="str">
        <f>'[1]CUENTA COLECTORA'!K366</f>
        <v>575</v>
      </c>
      <c r="D59" s="37" t="str">
        <f>CONCATENATE('[1]CUENTA COLECTORA'!B366, '[1]CUENTA COLECTORA'!C366)</f>
        <v>Farmacéuticas Avanzadas, SrlPago Por Compra De Medio De Contraste (Clyclolux) O/C Cemadoja-Daf-Cm-2026-0018</v>
      </c>
      <c r="E59" s="38">
        <f>'[1]CUENTA COLECTORA'!L366</f>
        <v>0</v>
      </c>
      <c r="F59" s="38">
        <f>'[1]CUENTA COLECTORA'!G366</f>
        <v>880200</v>
      </c>
      <c r="G59" s="39"/>
      <c r="H59" s="40">
        <f t="shared" si="0"/>
        <v>26017638.019999996</v>
      </c>
    </row>
    <row r="60" spans="1:8" s="18" customFormat="1" ht="34.5" customHeight="1" x14ac:dyDescent="0.3">
      <c r="A60" s="42"/>
      <c r="B60" s="35">
        <f>'[1]CUENTA COLECTORA'!A367</f>
        <v>46136</v>
      </c>
      <c r="C60" s="36" t="str">
        <f>'[1]CUENTA COLECTORA'!K367</f>
        <v>730723357</v>
      </c>
      <c r="D60" s="37" t="str">
        <f>CONCATENATE('[1]CUENTA COLECTORA'!B367, '[1]CUENTA COLECTORA'!C367)</f>
        <v xml:space="preserve">CEMADOJA Deposito de Caja (23/04/2026) </v>
      </c>
      <c r="E60" s="38">
        <f>'[1]CUENTA COLECTORA'!L367</f>
        <v>79183</v>
      </c>
      <c r="F60" s="38">
        <f>'[1]CUENTA COLECTORA'!G367</f>
        <v>0</v>
      </c>
      <c r="G60" s="39"/>
      <c r="H60" s="40">
        <f t="shared" si="0"/>
        <v>26096821.019999996</v>
      </c>
    </row>
    <row r="61" spans="1:8" s="18" customFormat="1" ht="34.5" customHeight="1" x14ac:dyDescent="0.3">
      <c r="A61" s="42"/>
      <c r="B61" s="35">
        <f>'[1]CUENTA COLECTORA'!A368</f>
        <v>46139</v>
      </c>
      <c r="C61" s="36" t="str">
        <f>'[1]CUENTA COLECTORA'!K368</f>
        <v>730721756</v>
      </c>
      <c r="D61" s="37" t="str">
        <f>CONCATENATE('[1]CUENTA COLECTORA'!B368, '[1]CUENTA COLECTORA'!C368)</f>
        <v xml:space="preserve">CEMADOJA Deposito de Caja (24/04/2026) </v>
      </c>
      <c r="E61" s="38">
        <f>'[1]CUENTA COLECTORA'!L368</f>
        <v>73004</v>
      </c>
      <c r="F61" s="38">
        <f>'[1]CUENTA COLECTORA'!G368</f>
        <v>0</v>
      </c>
      <c r="G61" s="39"/>
      <c r="H61" s="40">
        <f t="shared" si="0"/>
        <v>26169825.019999996</v>
      </c>
    </row>
    <row r="62" spans="1:8" s="18" customFormat="1" ht="34.5" customHeight="1" x14ac:dyDescent="0.3">
      <c r="A62" s="42"/>
      <c r="B62" s="35">
        <f>'[1]CUENTA COLECTORA'!A369</f>
        <v>46139</v>
      </c>
      <c r="C62" s="36" t="str">
        <f>'[1]CUENTA COLECTORA'!K369</f>
        <v>730721757</v>
      </c>
      <c r="D62" s="37" t="str">
        <f>CONCATENATE('[1]CUENTA COLECTORA'!B369, '[1]CUENTA COLECTORA'!C369)</f>
        <v xml:space="preserve">CEMADOJA Deposito de Caja (25/04/2026) </v>
      </c>
      <c r="E62" s="38">
        <f>'[1]CUENTA COLECTORA'!L369</f>
        <v>8588</v>
      </c>
      <c r="F62" s="38">
        <f>'[1]CUENTA COLECTORA'!G369</f>
        <v>0</v>
      </c>
      <c r="G62" s="39"/>
      <c r="H62" s="40">
        <f t="shared" si="0"/>
        <v>26178413.019999996</v>
      </c>
    </row>
    <row r="63" spans="1:8" s="18" customFormat="1" ht="34.5" customHeight="1" x14ac:dyDescent="0.3">
      <c r="A63" s="42"/>
      <c r="B63" s="35">
        <f>'[1]CUENTA COLECTORA'!A370</f>
        <v>46139</v>
      </c>
      <c r="C63" s="36" t="str">
        <f>'[1]CUENTA COLECTORA'!K370</f>
        <v>730721755</v>
      </c>
      <c r="D63" s="37" t="str">
        <f>CONCATENATE('[1]CUENTA COLECTORA'!B370, '[1]CUENTA COLECTORA'!C370)</f>
        <v xml:space="preserve">CEMADOJA Deposito de Caja (26/04/2026) </v>
      </c>
      <c r="E63" s="38">
        <f>'[1]CUENTA COLECTORA'!L370</f>
        <v>13685</v>
      </c>
      <c r="F63" s="38">
        <f>'[1]CUENTA COLECTORA'!G370</f>
        <v>0</v>
      </c>
      <c r="G63" s="39"/>
      <c r="H63" s="40">
        <f t="shared" si="0"/>
        <v>26192098.019999996</v>
      </c>
    </row>
    <row r="64" spans="1:8" s="18" customFormat="1" ht="54.75" customHeight="1" x14ac:dyDescent="0.3">
      <c r="A64" s="42"/>
      <c r="B64" s="35">
        <f>'[1]CUENTA COLECTORA'!A371</f>
        <v>46139</v>
      </c>
      <c r="C64" s="36" t="str">
        <f>'[1]CUENTA COLECTORA'!K371</f>
        <v>582</v>
      </c>
      <c r="D64" s="37" t="str">
        <f>CONCATENATE('[1]CUENTA COLECTORA'!B371, '[1]CUENTA COLECTORA'!C371)</f>
        <v>Edyjcsa, SrlPago Por Compra De Insumos Para El Area De Higienizacion O/C Cemadoja-Daf-Cd-2026-0022</v>
      </c>
      <c r="E64" s="38">
        <f>'[1]CUENTA COLECTORA'!L371</f>
        <v>0</v>
      </c>
      <c r="F64" s="38">
        <f>'[1]CUENTA COLECTORA'!G371</f>
        <v>195455.2</v>
      </c>
      <c r="G64" s="39"/>
      <c r="H64" s="40">
        <f t="shared" si="0"/>
        <v>25996642.819999997</v>
      </c>
    </row>
    <row r="65" spans="1:8" s="18" customFormat="1" ht="66.75" customHeight="1" x14ac:dyDescent="0.3">
      <c r="A65" s="42"/>
      <c r="B65" s="35">
        <f>'[1]CUENTA COLECTORA'!A372</f>
        <v>46139</v>
      </c>
      <c r="C65" s="36" t="str">
        <f>'[1]CUENTA COLECTORA'!K372</f>
        <v>586</v>
      </c>
      <c r="D65" s="37" t="str">
        <f>CONCATENATE('[1]CUENTA COLECTORA'!B372, '[1]CUENTA COLECTORA'!C372)</f>
        <v>Sowey Comercial, E.I.R.LPago Por Compra De Impresora De Etiqueta O/C Cemadoja-Daf-Cd-2026-0027</v>
      </c>
      <c r="E65" s="38">
        <f>'[1]CUENTA COLECTORA'!L372</f>
        <v>0</v>
      </c>
      <c r="F65" s="38">
        <f>'[1]CUENTA COLECTORA'!G372</f>
        <v>52982</v>
      </c>
      <c r="G65" s="39"/>
      <c r="H65" s="40">
        <f t="shared" si="0"/>
        <v>25943660.819999997</v>
      </c>
    </row>
    <row r="66" spans="1:8" s="18" customFormat="1" ht="34.5" customHeight="1" x14ac:dyDescent="0.3">
      <c r="A66" s="42"/>
      <c r="B66" s="35">
        <f>'[1]CUENTA COLECTORA'!A373</f>
        <v>46139</v>
      </c>
      <c r="C66" s="36" t="str">
        <f>'[1]CUENTA COLECTORA'!K373</f>
        <v>589</v>
      </c>
      <c r="D66" s="37" t="str">
        <f>CONCATENATE('[1]CUENTA COLECTORA'!B373, '[1]CUENTA COLECTORA'!C373)</f>
        <v>Centro De Educación Médica De Amistad Dominico Japonesa (Cemadoja)Pago Productividad Médicos Noviembre 2025</v>
      </c>
      <c r="E66" s="38">
        <f>'[1]CUENTA COLECTORA'!L373</f>
        <v>0</v>
      </c>
      <c r="F66" s="38">
        <f>'[1]CUENTA COLECTORA'!G373</f>
        <v>730084.17</v>
      </c>
      <c r="G66" s="39"/>
      <c r="H66" s="40">
        <f t="shared" si="0"/>
        <v>25213576.649999995</v>
      </c>
    </row>
    <row r="67" spans="1:8" s="18" customFormat="1" ht="34.5" customHeight="1" x14ac:dyDescent="0.3">
      <c r="A67" s="42"/>
      <c r="B67" s="35">
        <f>'[1]CUENTA COLECTORA'!A374</f>
        <v>46139</v>
      </c>
      <c r="C67" s="36" t="str">
        <f>'[1]CUENTA COLECTORA'!K374</f>
        <v>591</v>
      </c>
      <c r="D67" s="37" t="str">
        <f>CONCATENATE('[1]CUENTA COLECTORA'!B374, '[1]CUENTA COLECTORA'!C374)</f>
        <v>Centro De Educación Médica De Amistad Dominico Japonesa (Cemadoja)Pago Productividad Médicos Enero 2026</v>
      </c>
      <c r="E67" s="38">
        <f>'[1]CUENTA COLECTORA'!L374</f>
        <v>0</v>
      </c>
      <c r="F67" s="38">
        <f>'[1]CUENTA COLECTORA'!G374</f>
        <v>674325.92</v>
      </c>
      <c r="G67" s="39"/>
      <c r="H67" s="40">
        <f t="shared" si="0"/>
        <v>24539250.729999993</v>
      </c>
    </row>
    <row r="68" spans="1:8" s="18" customFormat="1" ht="62.25" customHeight="1" x14ac:dyDescent="0.3">
      <c r="A68" s="42"/>
      <c r="B68" s="35">
        <f>'[1]CUENTA COLECTORA'!A375</f>
        <v>46139</v>
      </c>
      <c r="C68" s="36" t="str">
        <f>'[1]CUENTA COLECTORA'!K375</f>
        <v>593</v>
      </c>
      <c r="D68" s="37" t="str">
        <f>CONCATENATE('[1]CUENTA COLECTORA'!B375, '[1]CUENTA COLECTORA'!C375)</f>
        <v>Alianza Innovadora De Servicios Ambientales, Srl Pago Por Servicios De Recogida De Desechos Toxicos Corresp. Al Mes De Marzo 2026 O/Serv. Cemadoja-Daf-Cm-2026-0009</v>
      </c>
      <c r="E68" s="38">
        <f>'[1]CUENTA COLECTORA'!L375</f>
        <v>0</v>
      </c>
      <c r="F68" s="38">
        <f>'[1]CUENTA COLECTORA'!G375</f>
        <v>50000</v>
      </c>
      <c r="G68" s="39"/>
      <c r="H68" s="40">
        <f t="shared" si="0"/>
        <v>24489250.729999993</v>
      </c>
    </row>
    <row r="69" spans="1:8" s="18" customFormat="1" ht="34.5" customHeight="1" x14ac:dyDescent="0.3">
      <c r="A69" s="42"/>
      <c r="B69" s="35">
        <f>'[1]CUENTA COLECTORA'!A376</f>
        <v>46139</v>
      </c>
      <c r="C69" s="36" t="str">
        <f>'[1]CUENTA COLECTORA'!K376</f>
        <v>595</v>
      </c>
      <c r="D69" s="37" t="str">
        <f>CONCATENATE('[1]CUENTA COLECTORA'!B376, '[1]CUENTA COLECTORA'!C376)</f>
        <v>Ayuntamiento Del Distrito Nacional Pago Por Servicios De Recogida De Basura Corresp. Al Mes De Abril 2026</v>
      </c>
      <c r="E69" s="38">
        <f>'[1]CUENTA COLECTORA'!L376</f>
        <v>0</v>
      </c>
      <c r="F69" s="38">
        <f>'[1]CUENTA COLECTORA'!G376</f>
        <v>2592</v>
      </c>
      <c r="G69" s="39"/>
      <c r="H69" s="40">
        <f t="shared" si="0"/>
        <v>24486658.729999993</v>
      </c>
    </row>
    <row r="70" spans="1:8" s="18" customFormat="1" ht="34.5" customHeight="1" x14ac:dyDescent="0.3">
      <c r="A70" s="42"/>
      <c r="B70" s="35">
        <f>'[1]CUENTA COLECTORA'!A377</f>
        <v>46139</v>
      </c>
      <c r="C70" s="36" t="str">
        <f>'[1]CUENTA COLECTORA'!K377</f>
        <v>597</v>
      </c>
      <c r="D70" s="37" t="str">
        <f>CONCATENATE('[1]CUENTA COLECTORA'!B377, '[1]CUENTA COLECTORA'!C377)</f>
        <v>Tecnas C Por A Pago Por Servicios De Mantenimiento Al Ascensor Corresp. Al Mes De Marzo 2026 O/Serv. Cemadoja-Daf-Cd-2025-0055</v>
      </c>
      <c r="E70" s="38">
        <f>'[1]CUENTA COLECTORA'!L377</f>
        <v>0</v>
      </c>
      <c r="F70" s="38">
        <f>'[1]CUENTA COLECTORA'!G377</f>
        <v>7552</v>
      </c>
      <c r="G70" s="39"/>
      <c r="H70" s="40">
        <f t="shared" si="0"/>
        <v>24479106.729999993</v>
      </c>
    </row>
    <row r="71" spans="1:8" s="18" customFormat="1" ht="34.5" customHeight="1" x14ac:dyDescent="0.3">
      <c r="A71" s="42"/>
      <c r="B71" s="35">
        <f>'[1]CUENTA COLECTORA'!A378</f>
        <v>46139</v>
      </c>
      <c r="C71" s="36" t="str">
        <f>'[1]CUENTA COLECTORA'!K378</f>
        <v>600</v>
      </c>
      <c r="D71" s="37" t="str">
        <f>CONCATENATE('[1]CUENTA COLECTORA'!B378, '[1]CUENTA COLECTORA'!C378)</f>
        <v>Cary Industrial S A Pago Por Compra De Jabon Para Manos O/C Cemadoja-Daf-Cd-2026-0022</v>
      </c>
      <c r="E71" s="38">
        <f>'[1]CUENTA COLECTORA'!L378</f>
        <v>0</v>
      </c>
      <c r="F71" s="38">
        <f>'[1]CUENTA COLECTORA'!G378</f>
        <v>52384.35</v>
      </c>
      <c r="G71" s="39"/>
      <c r="H71" s="40">
        <f t="shared" si="0"/>
        <v>24426722.379999992</v>
      </c>
    </row>
    <row r="72" spans="1:8" s="18" customFormat="1" ht="34.5" customHeight="1" x14ac:dyDescent="0.3">
      <c r="A72" s="42"/>
      <c r="B72" s="35">
        <f>'[1]CUENTA COLECTORA'!A379</f>
        <v>46139</v>
      </c>
      <c r="C72" s="36" t="str">
        <f>'[1]CUENTA COLECTORA'!K379</f>
        <v>422790359</v>
      </c>
      <c r="D72" s="37" t="str">
        <f>CONCATENATE('[1]CUENTA COLECTORA'!B379, '[1]CUENTA COLECTORA'!C379)</f>
        <v>Transferencia Deposito no identificado</v>
      </c>
      <c r="E72" s="38">
        <f>'[1]CUENTA COLECTORA'!L379</f>
        <v>2550</v>
      </c>
      <c r="F72" s="38">
        <f>'[1]CUENTA COLECTORA'!G379</f>
        <v>0</v>
      </c>
      <c r="G72" s="39"/>
      <c r="H72" s="40">
        <f t="shared" si="0"/>
        <v>24429272.379999992</v>
      </c>
    </row>
    <row r="73" spans="1:8" s="18" customFormat="1" ht="34.5" customHeight="1" x14ac:dyDescent="0.3">
      <c r="A73" s="42"/>
      <c r="B73" s="35">
        <f>'[1]CUENTA COLECTORA'!A380</f>
        <v>46140</v>
      </c>
      <c r="C73" s="36" t="str">
        <f>'[1]CUENTA COLECTORA'!K380</f>
        <v>730720236</v>
      </c>
      <c r="D73" s="37" t="str">
        <f>CONCATENATE('[1]CUENTA COLECTORA'!B380, '[1]CUENTA COLECTORA'!C380)</f>
        <v xml:space="preserve">CEMADOJA Deposito de Caja (27/04/2026) </v>
      </c>
      <c r="E73" s="38">
        <f>'[1]CUENTA COLECTORA'!L380</f>
        <v>110901</v>
      </c>
      <c r="F73" s="38">
        <f>'[1]CUENTA COLECTORA'!G380</f>
        <v>0</v>
      </c>
      <c r="G73" s="39"/>
      <c r="H73" s="40">
        <f t="shared" si="0"/>
        <v>24540173.379999992</v>
      </c>
    </row>
    <row r="74" spans="1:8" s="18" customFormat="1" ht="34.5" customHeight="1" x14ac:dyDescent="0.3">
      <c r="A74" s="42"/>
      <c r="B74" s="35">
        <f>'[1]CUENTA COLECTORA'!A381</f>
        <v>46140</v>
      </c>
      <c r="C74" s="36" t="str">
        <f>'[1]CUENTA COLECTORA'!K381</f>
        <v/>
      </c>
      <c r="D74" s="37" t="str">
        <f>CONCATENATE('[1]CUENTA COLECTORA'!B381, '[1]CUENTA COLECTORA'!C381)</f>
        <v>ARS YUNEN S APago Factura: 9546,</v>
      </c>
      <c r="E74" s="38">
        <f>'[1]CUENTA COLECTORA'!L381</f>
        <v>15954.8</v>
      </c>
      <c r="F74" s="38">
        <f>'[1]CUENTA COLECTORA'!G381</f>
        <v>0</v>
      </c>
      <c r="G74" s="39"/>
      <c r="H74" s="40">
        <f t="shared" si="0"/>
        <v>24556128.179999992</v>
      </c>
    </row>
    <row r="75" spans="1:8" s="18" customFormat="1" ht="34.5" customHeight="1" x14ac:dyDescent="0.3">
      <c r="A75" s="42"/>
      <c r="B75" s="35">
        <f>'[1]CUENTA COLECTORA'!A382</f>
        <v>46140</v>
      </c>
      <c r="C75" s="36" t="str">
        <f>'[1]CUENTA COLECTORA'!K382</f>
        <v/>
      </c>
      <c r="D75" s="37" t="str">
        <f>CONCATENATE('[1]CUENTA COLECTORA'!B382, '[1]CUENTA COLECTORA'!C382)</f>
        <v>ARS META SALUDPago Factura: 9489,</v>
      </c>
      <c r="E75" s="38">
        <f>'[1]CUENTA COLECTORA'!L382</f>
        <v>11705.8</v>
      </c>
      <c r="F75" s="38">
        <f>'[1]CUENTA COLECTORA'!G382</f>
        <v>0</v>
      </c>
      <c r="G75" s="39"/>
      <c r="H75" s="40">
        <f t="shared" si="0"/>
        <v>24567833.979999993</v>
      </c>
    </row>
    <row r="76" spans="1:8" s="18" customFormat="1" ht="62.25" customHeight="1" x14ac:dyDescent="0.3">
      <c r="A76" s="42"/>
      <c r="B76" s="35">
        <f>'[1]CUENTA COLECTORA'!A383</f>
        <v>46140</v>
      </c>
      <c r="C76" s="36" t="str">
        <f>'[1]CUENTA COLECTORA'!K383</f>
        <v>603</v>
      </c>
      <c r="D76" s="37" t="str">
        <f>CONCATENATE('[1]CUENTA COLECTORA'!B383, '[1]CUENTA COLECTORA'!C383)</f>
        <v>Cary Industrial S APago Por Compra De Papel Jumbo Y Papel Toalla O/C Cemadoja-Daf-Cm-2026-0001</v>
      </c>
      <c r="E76" s="38">
        <f>'[1]CUENTA COLECTORA'!L383</f>
        <v>0</v>
      </c>
      <c r="F76" s="38">
        <f>'[1]CUENTA COLECTORA'!G383</f>
        <v>163448.95000000001</v>
      </c>
      <c r="G76" s="39"/>
      <c r="H76" s="40">
        <f t="shared" si="0"/>
        <v>24404385.029999994</v>
      </c>
    </row>
    <row r="77" spans="1:8" s="18" customFormat="1" ht="34.5" customHeight="1" x14ac:dyDescent="0.3">
      <c r="A77" s="42"/>
      <c r="B77" s="35">
        <f>'[1]CUENTA COLECTORA'!A384</f>
        <v>46140</v>
      </c>
      <c r="C77" s="36" t="str">
        <f>'[1]CUENTA COLECTORA'!K384</f>
        <v>605</v>
      </c>
      <c r="D77" s="37" t="str">
        <f>CONCATENATE('[1]CUENTA COLECTORA'!B384, '[1]CUENTA COLECTORA'!C384)</f>
        <v>Kairosimport, SrlPago Por Compra De Materiales De Oficina O/C Cemadoja-Daf-Cd-2026-0021</v>
      </c>
      <c r="E77" s="38">
        <f>'[1]CUENTA COLECTORA'!L384</f>
        <v>0</v>
      </c>
      <c r="F77" s="38">
        <f>'[1]CUENTA COLECTORA'!G384</f>
        <v>201092.06</v>
      </c>
      <c r="G77" s="39"/>
      <c r="H77" s="40">
        <f t="shared" si="0"/>
        <v>24203292.969999995</v>
      </c>
    </row>
    <row r="78" spans="1:8" s="18" customFormat="1" ht="34.5" customHeight="1" x14ac:dyDescent="0.3">
      <c r="A78" s="42"/>
      <c r="B78" s="35">
        <f>'[1]CUENTA COLECTORA'!A385</f>
        <v>46140</v>
      </c>
      <c r="C78" s="36" t="str">
        <f>'[1]CUENTA COLECTORA'!K385</f>
        <v>607</v>
      </c>
      <c r="D78" s="37" t="str">
        <f>CONCATENATE('[1]CUENTA COLECTORA'!B385, '[1]CUENTA COLECTORA'!C385)</f>
        <v>Kelssy Pharma, SrlPago Por Servicio De Supervision Medicamentos Controlados Desde Enero Hasta  Abril 2026 O/Serv. Cemadoja-Daf-Cd-2026-0026</v>
      </c>
      <c r="E78" s="38">
        <f>'[1]CUENTA COLECTORA'!L385</f>
        <v>0</v>
      </c>
      <c r="F78" s="38">
        <f>'[1]CUENTA COLECTORA'!G385</f>
        <v>70800</v>
      </c>
      <c r="G78" s="39"/>
      <c r="H78" s="40">
        <f t="shared" si="0"/>
        <v>24132492.969999995</v>
      </c>
    </row>
    <row r="79" spans="1:8" s="18" customFormat="1" ht="34.5" customHeight="1" x14ac:dyDescent="0.3">
      <c r="A79" s="42"/>
      <c r="B79" s="35">
        <f>'[1]CUENTA COLECTORA'!A386</f>
        <v>46141</v>
      </c>
      <c r="C79" s="36" t="str">
        <f>'[1]CUENTA COLECTORA'!K386</f>
        <v>730323970</v>
      </c>
      <c r="D79" s="37" t="str">
        <f>CONCATENATE('[1]CUENTA COLECTORA'!B386, '[1]CUENTA COLECTORA'!C386)</f>
        <v xml:space="preserve">CEMADOJA Deposito de Caja (28/04/2026) </v>
      </c>
      <c r="E79" s="38">
        <f>'[1]CUENTA COLECTORA'!L386</f>
        <v>112534</v>
      </c>
      <c r="F79" s="38">
        <f>'[1]CUENTA COLECTORA'!G386</f>
        <v>0</v>
      </c>
      <c r="G79" s="39"/>
      <c r="H79" s="40">
        <f t="shared" si="0"/>
        <v>24245026.969999995</v>
      </c>
    </row>
    <row r="80" spans="1:8" s="18" customFormat="1" ht="34.5" customHeight="1" x14ac:dyDescent="0.3">
      <c r="A80" s="42"/>
      <c r="B80" s="35">
        <f>'[1]CUENTA COLECTORA'!A387</f>
        <v>46141</v>
      </c>
      <c r="C80" s="36" t="str">
        <f>'[1]CUENTA COLECTORA'!K387</f>
        <v>610</v>
      </c>
      <c r="D80" s="37" t="str">
        <f>CONCATENATE('[1]CUENTA COLECTORA'!B387, '[1]CUENTA COLECTORA'!C387)</f>
        <v>Compania Dominicana De Telefonos C Por APago Por Servicios De   Internet, Telecable, Telefonos Y Flotas  Corresp. Al Mes De Abril 2026</v>
      </c>
      <c r="E80" s="38">
        <f>'[1]CUENTA COLECTORA'!L387</f>
        <v>0</v>
      </c>
      <c r="F80" s="38">
        <f>'[1]CUENTA COLECTORA'!G387</f>
        <v>158251.01</v>
      </c>
      <c r="G80" s="39"/>
      <c r="H80" s="40">
        <f t="shared" si="0"/>
        <v>24086775.959999993</v>
      </c>
    </row>
    <row r="81" spans="1:8" s="18" customFormat="1" ht="57.75" customHeight="1" x14ac:dyDescent="0.3">
      <c r="A81" s="42"/>
      <c r="B81" s="35">
        <f>'[1]CUENTA COLECTORA'!A388</f>
        <v>46142</v>
      </c>
      <c r="C81" s="36" t="str">
        <f>'[1]CUENTA COLECTORA'!K388</f>
        <v>730321852</v>
      </c>
      <c r="D81" s="37" t="str">
        <f>CONCATENATE('[1]CUENTA COLECTORA'!B388, '[1]CUENTA COLECTORA'!C388)</f>
        <v xml:space="preserve">CEMADOJA Deposito de Caja (29/04/2026) </v>
      </c>
      <c r="E81" s="38">
        <f>'[1]CUENTA COLECTORA'!L388</f>
        <v>92873</v>
      </c>
      <c r="F81" s="38">
        <f>'[1]CUENTA COLECTORA'!G388</f>
        <v>0</v>
      </c>
      <c r="G81" s="39"/>
      <c r="H81" s="40">
        <f t="shared" si="0"/>
        <v>24179648.959999993</v>
      </c>
    </row>
    <row r="82" spans="1:8" s="18" customFormat="1" ht="34.5" customHeight="1" x14ac:dyDescent="0.3">
      <c r="A82" s="42"/>
      <c r="B82" s="35">
        <f>'[1]CUENTA COLECTORA'!A389</f>
        <v>46142</v>
      </c>
      <c r="C82" s="36" t="str">
        <f>'[1]CUENTA COLECTORA'!K389</f>
        <v/>
      </c>
      <c r="D82" s="37" t="str">
        <f>CONCATENATE('[1]CUENTA COLECTORA'!B389, '[1]CUENTA COLECTORA'!C389)</f>
        <v>ARS FUTUROPago Factura: 9641,</v>
      </c>
      <c r="E82" s="38">
        <f>'[1]CUENTA COLECTORA'!L389</f>
        <v>28055.4</v>
      </c>
      <c r="F82" s="38">
        <f>'[1]CUENTA COLECTORA'!G389</f>
        <v>0</v>
      </c>
      <c r="G82" s="39"/>
      <c r="H82" s="40">
        <f t="shared" ref="H82:H111" si="1">SUM(H81+E82-F82)</f>
        <v>24207704.359999992</v>
      </c>
    </row>
    <row r="83" spans="1:8" s="18" customFormat="1" ht="34.5" customHeight="1" x14ac:dyDescent="0.3">
      <c r="A83" s="42"/>
      <c r="B83" s="35">
        <f>'[1]CUENTA COLECTORA'!A390</f>
        <v>46142</v>
      </c>
      <c r="C83" s="36" t="str">
        <f>'[1]CUENTA COLECTORA'!K390</f>
        <v/>
      </c>
      <c r="D83" s="37" t="str">
        <f>CONCATENATE('[1]CUENTA COLECTORA'!B390, '[1]CUENTA COLECTORA'!C390)</f>
        <v>ARS RESERVASPago Factura: 9621,</v>
      </c>
      <c r="E83" s="38">
        <f>'[1]CUENTA COLECTORA'!L390</f>
        <v>16974.48</v>
      </c>
      <c r="F83" s="38">
        <f>'[1]CUENTA COLECTORA'!G390</f>
        <v>0</v>
      </c>
      <c r="G83" s="39"/>
      <c r="H83" s="40">
        <f t="shared" si="1"/>
        <v>24224678.839999992</v>
      </c>
    </row>
    <row r="84" spans="1:8" s="18" customFormat="1" ht="34.5" customHeight="1" x14ac:dyDescent="0.3">
      <c r="A84" s="42"/>
      <c r="B84" s="35">
        <f>'[1]CUENTA COLECTORA'!A391</f>
        <v>46142</v>
      </c>
      <c r="C84" s="36" t="str">
        <f>'[1]CUENTA COLECTORA'!K391</f>
        <v>617</v>
      </c>
      <c r="D84" s="37" t="str">
        <f>CONCATENATE('[1]CUENTA COLECTORA'!B391, '[1]CUENTA COLECTORA'!C391)</f>
        <v>Centro De Educación Médica De Amistad Dominico Japonesa (Cemadoja)Pago Productividad Médicos Diciembre 2025</v>
      </c>
      <c r="E84" s="38">
        <f>'[1]CUENTA COLECTORA'!L391</f>
        <v>0</v>
      </c>
      <c r="F84" s="38">
        <f>'[1]CUENTA COLECTORA'!G391</f>
        <v>673113.44</v>
      </c>
      <c r="G84" s="39"/>
      <c r="H84" s="40">
        <f t="shared" si="1"/>
        <v>23551565.399999991</v>
      </c>
    </row>
    <row r="85" spans="1:8" s="18" customFormat="1" ht="34.5" customHeight="1" x14ac:dyDescent="0.3">
      <c r="A85" s="42"/>
      <c r="B85" s="35">
        <f>'[1]CUENTA COLECTORA'!A392</f>
        <v>46142</v>
      </c>
      <c r="C85" s="36" t="str">
        <f>'[1]CUENTA COLECTORA'!K392</f>
        <v>N/a</v>
      </c>
      <c r="D85" s="37" t="str">
        <f>CONCATENATE('[1]CUENTA COLECTORA'!B392, '[1]CUENTA COLECTORA'!C392)</f>
        <v>VisanetTransfrencial del 01 al 30 de abril 2026</v>
      </c>
      <c r="E85" s="38">
        <f>'[1]CUENTA COLECTORA'!L392</f>
        <v>402911.38</v>
      </c>
      <c r="F85" s="38">
        <f>'[1]CUENTA COLECTORA'!G392</f>
        <v>0</v>
      </c>
      <c r="G85" s="39"/>
      <c r="H85" s="40">
        <f t="shared" si="1"/>
        <v>23954476.77999999</v>
      </c>
    </row>
    <row r="86" spans="1:8" s="18" customFormat="1" ht="34.5" customHeight="1" x14ac:dyDescent="0.3">
      <c r="A86" s="42"/>
      <c r="B86" s="35"/>
      <c r="C86" s="36"/>
      <c r="D86" s="37"/>
      <c r="E86" s="38"/>
      <c r="F86" s="38"/>
      <c r="G86" s="39"/>
      <c r="H86" s="40">
        <f t="shared" si="1"/>
        <v>23954476.77999999</v>
      </c>
    </row>
    <row r="87" spans="1:8" s="18" customFormat="1" ht="34.5" customHeight="1" x14ac:dyDescent="0.3">
      <c r="A87" s="42"/>
      <c r="B87" s="35"/>
      <c r="C87" s="36"/>
      <c r="D87" s="37"/>
      <c r="E87" s="38"/>
      <c r="F87" s="38"/>
      <c r="G87" s="39"/>
      <c r="H87" s="40">
        <f t="shared" si="1"/>
        <v>23954476.77999999</v>
      </c>
    </row>
    <row r="88" spans="1:8" s="18" customFormat="1" ht="34.5" customHeight="1" x14ac:dyDescent="0.3">
      <c r="A88" s="42"/>
      <c r="B88" s="35"/>
      <c r="C88" s="36"/>
      <c r="D88" s="37"/>
      <c r="E88" s="38"/>
      <c r="F88" s="38"/>
      <c r="G88" s="39"/>
      <c r="H88" s="40">
        <f t="shared" si="1"/>
        <v>23954476.77999999</v>
      </c>
    </row>
    <row r="89" spans="1:8" s="18" customFormat="1" ht="34.5" customHeight="1" x14ac:dyDescent="0.3">
      <c r="A89" s="42"/>
      <c r="B89" s="35"/>
      <c r="C89" s="36"/>
      <c r="D89" s="37"/>
      <c r="E89" s="38"/>
      <c r="F89" s="38"/>
      <c r="G89" s="39"/>
      <c r="H89" s="40">
        <f t="shared" si="1"/>
        <v>23954476.77999999</v>
      </c>
    </row>
    <row r="90" spans="1:8" s="18" customFormat="1" ht="34.5" customHeight="1" x14ac:dyDescent="0.25">
      <c r="A90" s="42"/>
      <c r="B90" s="44"/>
      <c r="C90" s="45"/>
      <c r="D90" s="46"/>
      <c r="E90" s="47"/>
      <c r="F90" s="47"/>
      <c r="G90" s="39"/>
      <c r="H90" s="40">
        <f t="shared" si="1"/>
        <v>23954476.77999999</v>
      </c>
    </row>
    <row r="91" spans="1:8" s="18" customFormat="1" ht="34.5" customHeight="1" x14ac:dyDescent="0.25">
      <c r="A91" s="42"/>
      <c r="B91" s="44"/>
      <c r="C91" s="45"/>
      <c r="D91" s="46"/>
      <c r="E91" s="47"/>
      <c r="F91" s="47"/>
      <c r="G91" s="39"/>
      <c r="H91" s="40">
        <f t="shared" si="1"/>
        <v>23954476.77999999</v>
      </c>
    </row>
    <row r="92" spans="1:8" s="18" customFormat="1" ht="34.5" customHeight="1" x14ac:dyDescent="0.25">
      <c r="A92" s="42"/>
      <c r="B92" s="44"/>
      <c r="C92" s="45"/>
      <c r="D92" s="46"/>
      <c r="E92" s="47"/>
      <c r="F92" s="47"/>
      <c r="G92" s="39"/>
      <c r="H92" s="40">
        <f t="shared" si="1"/>
        <v>23954476.77999999</v>
      </c>
    </row>
    <row r="93" spans="1:8" s="18" customFormat="1" ht="34.5" customHeight="1" x14ac:dyDescent="0.25">
      <c r="A93" s="42"/>
      <c r="B93" s="44"/>
      <c r="C93" s="45"/>
      <c r="D93" s="46"/>
      <c r="E93" s="47"/>
      <c r="F93" s="47"/>
      <c r="G93" s="39"/>
      <c r="H93" s="40">
        <f t="shared" si="1"/>
        <v>23954476.77999999</v>
      </c>
    </row>
    <row r="94" spans="1:8" s="18" customFormat="1" ht="34.5" customHeight="1" x14ac:dyDescent="0.25">
      <c r="A94" s="42"/>
      <c r="B94" s="44"/>
      <c r="C94" s="45"/>
      <c r="D94" s="46"/>
      <c r="E94" s="47"/>
      <c r="F94" s="47"/>
      <c r="G94" s="39"/>
      <c r="H94" s="40">
        <f t="shared" si="1"/>
        <v>23954476.77999999</v>
      </c>
    </row>
    <row r="95" spans="1:8" s="18" customFormat="1" ht="34.5" customHeight="1" x14ac:dyDescent="0.25">
      <c r="A95" s="42"/>
      <c r="B95" s="44"/>
      <c r="C95" s="45"/>
      <c r="D95" s="48"/>
      <c r="E95" s="47"/>
      <c r="F95" s="47"/>
      <c r="G95" s="39"/>
      <c r="H95" s="40">
        <f t="shared" si="1"/>
        <v>23954476.77999999</v>
      </c>
    </row>
    <row r="96" spans="1:8" s="18" customFormat="1" ht="34.5" hidden="1" customHeight="1" x14ac:dyDescent="0.25">
      <c r="A96" s="42"/>
      <c r="B96" s="44"/>
      <c r="C96" s="45"/>
      <c r="D96" s="48"/>
      <c r="E96" s="47"/>
      <c r="F96" s="47"/>
      <c r="G96" s="39"/>
      <c r="H96" s="40">
        <f t="shared" si="1"/>
        <v>23954476.77999999</v>
      </c>
    </row>
    <row r="97" spans="1:8" s="18" customFormat="1" ht="34.5" hidden="1" customHeight="1" x14ac:dyDescent="0.25">
      <c r="A97" s="42"/>
      <c r="B97" s="44"/>
      <c r="C97" s="45"/>
      <c r="D97" s="48"/>
      <c r="E97" s="47"/>
      <c r="F97" s="47"/>
      <c r="G97" s="39"/>
      <c r="H97" s="40">
        <f t="shared" si="1"/>
        <v>23954476.77999999</v>
      </c>
    </row>
    <row r="98" spans="1:8" s="18" customFormat="1" ht="34.5" hidden="1" customHeight="1" x14ac:dyDescent="0.25">
      <c r="A98" s="42"/>
      <c r="B98" s="44"/>
      <c r="C98" s="45"/>
      <c r="D98" s="46"/>
      <c r="E98" s="47"/>
      <c r="F98" s="47"/>
      <c r="G98" s="39"/>
      <c r="H98" s="40">
        <f t="shared" si="1"/>
        <v>23954476.77999999</v>
      </c>
    </row>
    <row r="99" spans="1:8" s="18" customFormat="1" ht="34.5" hidden="1" customHeight="1" x14ac:dyDescent="0.25">
      <c r="A99" s="42"/>
      <c r="B99" s="44"/>
      <c r="C99" s="45"/>
      <c r="D99" s="46"/>
      <c r="E99" s="47"/>
      <c r="F99" s="47"/>
      <c r="G99" s="39"/>
      <c r="H99" s="40">
        <f t="shared" si="1"/>
        <v>23954476.77999999</v>
      </c>
    </row>
    <row r="100" spans="1:8" s="18" customFormat="1" ht="34.5" hidden="1" customHeight="1" x14ac:dyDescent="0.25">
      <c r="A100" s="42"/>
      <c r="B100" s="44"/>
      <c r="C100" s="45"/>
      <c r="D100" s="46"/>
      <c r="E100" s="47"/>
      <c r="F100" s="47"/>
      <c r="G100" s="39"/>
      <c r="H100" s="40">
        <f t="shared" si="1"/>
        <v>23954476.77999999</v>
      </c>
    </row>
    <row r="101" spans="1:8" s="18" customFormat="1" ht="34.5" hidden="1" customHeight="1" x14ac:dyDescent="0.25">
      <c r="A101" s="42"/>
      <c r="B101" s="44"/>
      <c r="C101" s="45"/>
      <c r="D101" s="46"/>
      <c r="E101" s="47"/>
      <c r="F101" s="47"/>
      <c r="G101" s="39"/>
      <c r="H101" s="40">
        <f t="shared" si="1"/>
        <v>23954476.77999999</v>
      </c>
    </row>
    <row r="102" spans="1:8" s="18" customFormat="1" ht="20.100000000000001" hidden="1" customHeight="1" x14ac:dyDescent="0.25">
      <c r="A102" s="42"/>
      <c r="B102" s="44"/>
      <c r="C102" s="45"/>
      <c r="D102" s="46"/>
      <c r="E102" s="47"/>
      <c r="F102" s="47"/>
      <c r="G102" s="39"/>
      <c r="H102" s="40">
        <f t="shared" si="1"/>
        <v>23954476.77999999</v>
      </c>
    </row>
    <row r="103" spans="1:8" s="18" customFormat="1" ht="20.100000000000001" hidden="1" customHeight="1" x14ac:dyDescent="0.25">
      <c r="A103" s="42"/>
      <c r="B103" s="44"/>
      <c r="C103" s="45"/>
      <c r="D103" s="46"/>
      <c r="E103" s="47"/>
      <c r="F103" s="47"/>
      <c r="G103" s="39"/>
      <c r="H103" s="40">
        <f t="shared" si="1"/>
        <v>23954476.77999999</v>
      </c>
    </row>
    <row r="104" spans="1:8" s="18" customFormat="1" ht="20.100000000000001" hidden="1" customHeight="1" x14ac:dyDescent="0.25">
      <c r="A104" s="42"/>
      <c r="B104" s="44"/>
      <c r="C104" s="45"/>
      <c r="D104" s="46"/>
      <c r="E104" s="47"/>
      <c r="F104" s="47"/>
      <c r="G104" s="39"/>
      <c r="H104" s="40">
        <f t="shared" si="1"/>
        <v>23954476.77999999</v>
      </c>
    </row>
    <row r="105" spans="1:8" s="18" customFormat="1" ht="20.100000000000001" hidden="1" customHeight="1" x14ac:dyDescent="0.25">
      <c r="A105" s="42"/>
      <c r="B105" s="44"/>
      <c r="C105" s="45"/>
      <c r="D105" s="46"/>
      <c r="E105" s="47"/>
      <c r="F105" s="47"/>
      <c r="G105" s="39"/>
      <c r="H105" s="40">
        <f t="shared" si="1"/>
        <v>23954476.77999999</v>
      </c>
    </row>
    <row r="106" spans="1:8" s="18" customFormat="1" ht="20.100000000000001" hidden="1" customHeight="1" x14ac:dyDescent="0.25">
      <c r="A106" s="42"/>
      <c r="B106" s="44"/>
      <c r="C106" s="45"/>
      <c r="D106" s="46"/>
      <c r="E106" s="47"/>
      <c r="F106" s="47"/>
      <c r="G106" s="39"/>
      <c r="H106" s="40">
        <f t="shared" si="1"/>
        <v>23954476.77999999</v>
      </c>
    </row>
    <row r="107" spans="1:8" s="18" customFormat="1" ht="20.100000000000001" hidden="1" customHeight="1" x14ac:dyDescent="0.25">
      <c r="A107" s="42"/>
      <c r="B107" s="44"/>
      <c r="C107" s="45"/>
      <c r="D107" s="46"/>
      <c r="E107" s="47"/>
      <c r="F107" s="47"/>
      <c r="G107" s="39"/>
      <c r="H107" s="40">
        <f t="shared" si="1"/>
        <v>23954476.77999999</v>
      </c>
    </row>
    <row r="108" spans="1:8" s="18" customFormat="1" ht="20.100000000000001" hidden="1" customHeight="1" x14ac:dyDescent="0.25">
      <c r="A108" s="42"/>
      <c r="B108" s="44"/>
      <c r="C108" s="45"/>
      <c r="D108" s="46"/>
      <c r="E108" s="47"/>
      <c r="F108" s="47"/>
      <c r="G108" s="39"/>
      <c r="H108" s="40">
        <f t="shared" si="1"/>
        <v>23954476.77999999</v>
      </c>
    </row>
    <row r="109" spans="1:8" s="18" customFormat="1" ht="20.100000000000001" hidden="1" customHeight="1" x14ac:dyDescent="0.25">
      <c r="A109" s="42"/>
      <c r="B109" s="44"/>
      <c r="C109" s="45"/>
      <c r="D109" s="46"/>
      <c r="E109" s="47"/>
      <c r="F109" s="47"/>
      <c r="G109" s="39"/>
      <c r="H109" s="40">
        <f t="shared" si="1"/>
        <v>23954476.77999999</v>
      </c>
    </row>
    <row r="110" spans="1:8" s="18" customFormat="1" ht="20.100000000000001" hidden="1" customHeight="1" x14ac:dyDescent="0.25">
      <c r="A110" s="49"/>
      <c r="B110" s="44"/>
      <c r="C110" s="46"/>
      <c r="D110" s="50"/>
      <c r="E110" s="47"/>
      <c r="F110" s="47"/>
      <c r="G110" s="39"/>
      <c r="H110" s="40">
        <f t="shared" si="1"/>
        <v>23954476.77999999</v>
      </c>
    </row>
    <row r="111" spans="1:8" s="18" customFormat="1" ht="20.100000000000001" hidden="1" customHeight="1" x14ac:dyDescent="0.25">
      <c r="A111" s="49"/>
      <c r="B111" s="44"/>
      <c r="C111" s="45"/>
      <c r="D111" s="50"/>
      <c r="E111" s="39"/>
      <c r="F111" s="51"/>
      <c r="G111" s="52"/>
      <c r="H111" s="40">
        <f t="shared" si="1"/>
        <v>23954476.77999999</v>
      </c>
    </row>
    <row r="112" spans="1:8" s="18" customFormat="1" ht="20.100000000000001" customHeight="1" thickBot="1" x14ac:dyDescent="0.3">
      <c r="A112" s="49"/>
      <c r="B112" s="53"/>
      <c r="C112" s="54"/>
      <c r="D112" s="55"/>
      <c r="E112" s="56">
        <f>SUM(E15:E110)</f>
        <v>12121911.330000004</v>
      </c>
      <c r="F112" s="57">
        <f>SUM(F15:F109)</f>
        <v>5706284.5499999989</v>
      </c>
      <c r="G112" s="58"/>
      <c r="H112" s="59">
        <f>SUM(H13+E112-F112)</f>
        <v>23954476.780000009</v>
      </c>
    </row>
    <row r="113" spans="1:9" s="18" customFormat="1" ht="20.100000000000001" customHeight="1" x14ac:dyDescent="0.25">
      <c r="A113" s="41"/>
      <c r="B113" s="60"/>
      <c r="C113" s="61"/>
      <c r="D113" s="60"/>
      <c r="E113" s="62"/>
      <c r="F113" s="63"/>
      <c r="G113" s="60"/>
      <c r="H113" s="60"/>
    </row>
    <row r="114" spans="1:9" s="18" customFormat="1" ht="20.100000000000001" customHeight="1" x14ac:dyDescent="0.25">
      <c r="A114" s="41"/>
      <c r="B114" s="60"/>
      <c r="C114" s="61"/>
      <c r="D114" s="60"/>
      <c r="E114" s="62"/>
      <c r="F114" s="63"/>
      <c r="G114" s="60"/>
      <c r="H114" s="60"/>
    </row>
    <row r="115" spans="1:9" s="18" customFormat="1" ht="20.100000000000001" customHeight="1" x14ac:dyDescent="0.25">
      <c r="A115" s="41"/>
      <c r="B115" s="60"/>
      <c r="C115" s="61"/>
      <c r="D115" s="60"/>
      <c r="E115" s="62"/>
      <c r="F115" s="63"/>
      <c r="G115" s="60"/>
      <c r="H115" s="60"/>
    </row>
    <row r="116" spans="1:9" s="18" customFormat="1" ht="20.100000000000001" customHeight="1" x14ac:dyDescent="0.25">
      <c r="A116" s="41"/>
      <c r="B116" s="64"/>
      <c r="C116" s="65"/>
      <c r="D116" s="64"/>
      <c r="E116" s="64"/>
      <c r="F116" s="66"/>
      <c r="G116" s="64"/>
      <c r="H116" s="67"/>
    </row>
    <row r="117" spans="1:9" s="18" customFormat="1" ht="20.100000000000001" customHeight="1" x14ac:dyDescent="0.25">
      <c r="A117" s="41"/>
      <c r="B117" s="68" t="s">
        <v>15</v>
      </c>
      <c r="C117" s="68"/>
      <c r="D117" s="68"/>
      <c r="E117" s="68"/>
      <c r="F117" s="68"/>
      <c r="G117" s="68"/>
      <c r="H117" s="68"/>
    </row>
    <row r="118" spans="1:9" s="18" customFormat="1" ht="20.100000000000001" customHeight="1" x14ac:dyDescent="0.25">
      <c r="A118" s="41"/>
      <c r="B118" s="69" t="s">
        <v>16</v>
      </c>
      <c r="C118" s="69"/>
      <c r="D118" s="69"/>
      <c r="E118" s="69"/>
      <c r="F118" s="69"/>
      <c r="G118" s="69"/>
      <c r="H118" s="69"/>
    </row>
    <row r="119" spans="1:9" s="18" customFormat="1" ht="20.100000000000001" customHeight="1" x14ac:dyDescent="0.25">
      <c r="A119" s="41"/>
      <c r="B119" s="65"/>
      <c r="C119" s="70"/>
      <c r="D119" s="19"/>
      <c r="E119" s="71"/>
      <c r="F119" s="72"/>
      <c r="G119" s="67"/>
      <c r="H119" s="67"/>
    </row>
    <row r="120" spans="1:9" s="18" customFormat="1" ht="20.100000000000001" customHeight="1" x14ac:dyDescent="0.25">
      <c r="A120" s="41"/>
      <c r="B120" s="65"/>
      <c r="C120" s="70"/>
      <c r="D120" s="19"/>
      <c r="E120" s="73"/>
      <c r="F120" s="72"/>
      <c r="G120" s="67"/>
      <c r="H120" s="67"/>
    </row>
    <row r="121" spans="1:9" s="18" customFormat="1" ht="20.100000000000001" customHeight="1" x14ac:dyDescent="0.25">
      <c r="A121" s="41"/>
      <c r="B121" s="74"/>
      <c r="C121" s="75"/>
      <c r="D121" s="74"/>
      <c r="E121" s="74"/>
      <c r="F121" s="76"/>
      <c r="G121" s="74"/>
      <c r="H121" s="74"/>
    </row>
    <row r="122" spans="1:9" s="18" customFormat="1" ht="20.100000000000001" customHeight="1" x14ac:dyDescent="0.25">
      <c r="A122" s="41"/>
      <c r="B122" s="77"/>
      <c r="C122" s="78"/>
      <c r="D122" s="77"/>
      <c r="E122" s="77"/>
      <c r="F122" s="79"/>
      <c r="G122" s="77"/>
      <c r="H122" s="77"/>
    </row>
    <row r="123" spans="1:9" s="18" customFormat="1" ht="20.100000000000001" customHeight="1" x14ac:dyDescent="0.25">
      <c r="A123" s="41"/>
      <c r="B123" s="80"/>
      <c r="C123" s="81"/>
      <c r="D123" s="80"/>
      <c r="E123" s="80"/>
      <c r="F123" s="82"/>
      <c r="G123" s="80"/>
      <c r="H123" s="80"/>
    </row>
    <row r="124" spans="1:9" s="18" customFormat="1" ht="20.100000000000001" customHeight="1" x14ac:dyDescent="0.25">
      <c r="A124" s="41"/>
      <c r="B124" s="80"/>
      <c r="C124" s="81"/>
      <c r="D124" s="80"/>
      <c r="E124" s="80"/>
      <c r="F124" s="82"/>
      <c r="G124" s="80"/>
      <c r="H124" s="80"/>
    </row>
    <row r="125" spans="1:9" s="18" customFormat="1" ht="20.100000000000001" customHeight="1" x14ac:dyDescent="0.25">
      <c r="A125" s="41"/>
      <c r="B125" s="80"/>
      <c r="C125" s="81"/>
      <c r="D125" s="80"/>
      <c r="E125" s="80"/>
      <c r="F125" s="82"/>
      <c r="G125" s="80"/>
      <c r="H125" s="80"/>
    </row>
    <row r="126" spans="1:9" s="18" customFormat="1" ht="20.100000000000001" customHeight="1" x14ac:dyDescent="0.25">
      <c r="A126" s="83"/>
      <c r="B126" s="80"/>
      <c r="C126" s="81"/>
      <c r="D126" s="80"/>
      <c r="E126" s="80"/>
      <c r="F126" s="82"/>
      <c r="G126" s="80"/>
      <c r="H126" s="80"/>
      <c r="I126" s="84"/>
    </row>
    <row r="127" spans="1:9" s="18" customFormat="1" ht="21.95" customHeight="1" x14ac:dyDescent="0.25">
      <c r="A127" s="83"/>
      <c r="B127" s="85"/>
      <c r="C127" s="86"/>
      <c r="D127" s="85"/>
      <c r="E127" s="87"/>
      <c r="F127" s="88"/>
      <c r="G127" s="85"/>
      <c r="H127" s="85"/>
    </row>
    <row r="128" spans="1:9" s="18" customFormat="1" ht="21.95" customHeight="1" x14ac:dyDescent="0.25">
      <c r="A128" s="83"/>
      <c r="B128" s="85"/>
      <c r="C128" s="86"/>
      <c r="D128" s="85"/>
      <c r="E128" s="87"/>
      <c r="F128" s="88"/>
      <c r="G128" s="85"/>
      <c r="H128" s="85"/>
    </row>
    <row r="129" spans="1:8" s="18" customFormat="1" ht="21.95" customHeight="1" x14ac:dyDescent="0.25">
      <c r="A129" s="83"/>
      <c r="B129" s="85"/>
      <c r="C129" s="86"/>
      <c r="D129" s="85"/>
      <c r="E129" s="87"/>
      <c r="F129" s="88"/>
      <c r="G129" s="85"/>
      <c r="H129" s="85"/>
    </row>
    <row r="130" spans="1:8" ht="24" customHeight="1" x14ac:dyDescent="0.25">
      <c r="A130" s="89"/>
      <c r="B130" s="85"/>
      <c r="C130" s="86"/>
      <c r="D130" s="85"/>
      <c r="E130" s="87"/>
      <c r="F130" s="88"/>
      <c r="G130" s="85"/>
      <c r="H130" s="85"/>
    </row>
    <row r="131" spans="1:8" ht="24" customHeight="1" x14ac:dyDescent="0.25">
      <c r="A131" s="89"/>
      <c r="B131" s="85"/>
      <c r="C131" s="86"/>
      <c r="D131" s="85"/>
      <c r="E131" s="87"/>
      <c r="F131" s="88"/>
      <c r="G131" s="85"/>
      <c r="H131" s="85"/>
    </row>
    <row r="132" spans="1:8" ht="30.75" customHeight="1" x14ac:dyDescent="0.25">
      <c r="A132" s="19"/>
      <c r="B132" s="85"/>
      <c r="C132" s="86"/>
      <c r="D132" s="85"/>
      <c r="E132" s="87"/>
      <c r="F132" s="88"/>
      <c r="G132" s="85"/>
      <c r="H132" s="85"/>
    </row>
    <row r="133" spans="1:8" ht="24" customHeight="1" x14ac:dyDescent="0.25">
      <c r="A133" s="19"/>
      <c r="B133" s="85"/>
      <c r="C133" s="86"/>
      <c r="D133" s="85"/>
      <c r="E133" s="87"/>
      <c r="F133" s="88"/>
      <c r="G133" s="85"/>
      <c r="H133" s="85"/>
    </row>
    <row r="134" spans="1:8" ht="24" customHeight="1" x14ac:dyDescent="0.25">
      <c r="A134" s="64"/>
      <c r="B134" s="85"/>
      <c r="C134" s="86"/>
      <c r="D134" s="85"/>
      <c r="E134" s="87"/>
      <c r="F134" s="88"/>
      <c r="G134" s="85"/>
      <c r="H134" s="85"/>
    </row>
    <row r="135" spans="1:8" ht="24" customHeight="1" x14ac:dyDescent="0.25">
      <c r="A135" s="64"/>
      <c r="B135" s="85"/>
      <c r="C135" s="86"/>
      <c r="D135" s="85"/>
      <c r="E135" s="87"/>
      <c r="F135" s="88"/>
      <c r="G135" s="85"/>
      <c r="H135" s="85"/>
    </row>
    <row r="136" spans="1:8" ht="24" customHeight="1" x14ac:dyDescent="0.25">
      <c r="A136" s="19"/>
      <c r="B136" s="85"/>
      <c r="C136" s="86"/>
      <c r="D136" s="85"/>
      <c r="E136" s="87"/>
      <c r="F136" s="88"/>
      <c r="G136" s="85"/>
      <c r="H136" s="85"/>
    </row>
    <row r="137" spans="1:8" ht="24" customHeight="1" x14ac:dyDescent="0.25">
      <c r="A137" s="19"/>
      <c r="B137" s="85"/>
      <c r="C137" s="86"/>
      <c r="D137" s="85"/>
      <c r="E137" s="87"/>
      <c r="F137" s="88"/>
      <c r="G137" s="85"/>
      <c r="H137" s="85"/>
    </row>
    <row r="138" spans="1:8" ht="24" customHeight="1" x14ac:dyDescent="0.25">
      <c r="A138" s="89"/>
      <c r="B138" s="85"/>
      <c r="C138" s="86"/>
      <c r="D138" s="85"/>
      <c r="E138" s="87"/>
      <c r="F138" s="88"/>
      <c r="G138" s="85"/>
      <c r="H138" s="85"/>
    </row>
    <row r="139" spans="1:8" ht="24" customHeight="1" x14ac:dyDescent="0.25">
      <c r="A139" s="74"/>
    </row>
    <row r="140" spans="1:8" ht="24" customHeight="1" x14ac:dyDescent="0.25">
      <c r="A140" s="77"/>
    </row>
    <row r="141" spans="1:8" ht="24" customHeight="1" x14ac:dyDescent="0.25">
      <c r="A141" s="80"/>
    </row>
    <row r="142" spans="1:8" ht="24" customHeight="1" x14ac:dyDescent="0.25">
      <c r="A142" s="80"/>
    </row>
    <row r="143" spans="1:8" ht="24" customHeight="1" x14ac:dyDescent="0.25">
      <c r="A143" s="80"/>
    </row>
    <row r="144" spans="1:8" ht="20.25" x14ac:dyDescent="0.25">
      <c r="A144" s="80"/>
    </row>
    <row r="145" spans="1:1" x14ac:dyDescent="0.25">
      <c r="A145" s="85"/>
    </row>
    <row r="146" spans="1:1" x14ac:dyDescent="0.25">
      <c r="A146" s="85"/>
    </row>
    <row r="147" spans="1:1" x14ac:dyDescent="0.25">
      <c r="A147" s="85"/>
    </row>
    <row r="148" spans="1:1" x14ac:dyDescent="0.25">
      <c r="A148" s="85"/>
    </row>
    <row r="149" spans="1:1" x14ac:dyDescent="0.25">
      <c r="A149" s="85"/>
    </row>
    <row r="150" spans="1:1" x14ac:dyDescent="0.25">
      <c r="A150" s="85"/>
    </row>
    <row r="151" spans="1:1" x14ac:dyDescent="0.25">
      <c r="A151" s="85"/>
    </row>
    <row r="152" spans="1:1" x14ac:dyDescent="0.25">
      <c r="A152" s="85"/>
    </row>
    <row r="153" spans="1:1" x14ac:dyDescent="0.25">
      <c r="A153" s="85"/>
    </row>
    <row r="154" spans="1:1" x14ac:dyDescent="0.25">
      <c r="A154" s="85"/>
    </row>
    <row r="155" spans="1:1" x14ac:dyDescent="0.25">
      <c r="A155" s="85"/>
    </row>
    <row r="156" spans="1:1" x14ac:dyDescent="0.25">
      <c r="A156" s="85"/>
    </row>
    <row r="175" spans="1:1" ht="15.75" thickBot="1" x14ac:dyDescent="0.3"/>
    <row r="176" spans="1:1" x14ac:dyDescent="0.25">
      <c r="A176" s="94"/>
    </row>
  </sheetData>
  <mergeCells count="14">
    <mergeCell ref="B117:H117"/>
    <mergeCell ref="B118:H118"/>
    <mergeCell ref="A10:H10"/>
    <mergeCell ref="A12:A14"/>
    <mergeCell ref="B12:D12"/>
    <mergeCell ref="E12:H12"/>
    <mergeCell ref="B13:C13"/>
    <mergeCell ref="E13:F13"/>
    <mergeCell ref="A3:H4"/>
    <mergeCell ref="A5:H5"/>
    <mergeCell ref="A6:H6"/>
    <mergeCell ref="A7:H7"/>
    <mergeCell ref="A8:H8"/>
    <mergeCell ref="A9:H9"/>
  </mergeCells>
  <printOptions horizontalCentered="1"/>
  <pageMargins left="0.70866141732283472" right="0.70866141732283472" top="0.74803149606299213" bottom="0.74803149606299213" header="0.31496062992125984" footer="0.31496062992125984"/>
  <pageSetup scale="46" fitToHeight="3" orientation="portrait" r:id="rId1"/>
  <headerFooter alignWithMargins="0"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colectora</vt:lpstr>
      <vt:lpstr>'libro banco colectora'!Área_de_impresión</vt:lpstr>
      <vt:lpstr>'libro banco colectora'!Títulos_a_imprimir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2026-05-14T18:45:21Z</dcterms:created>
  <dcterms:modified xsi:type="dcterms:W3CDTF">2026-05-14T18:47:33Z</dcterms:modified>
</cp:coreProperties>
</file>