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524a6e0b68441b74/Escritorio/Cemadoja/Aristina/3 Ingresos y Gastos (relacion de Libro Banco)/Cuenta Colectora Recursos Directos/"/>
    </mc:Choice>
  </mc:AlternateContent>
  <xr:revisionPtr revIDLastSave="0" documentId="8_{D419D442-081C-4BF4-BE93-EEFA3776A14C}" xr6:coauthVersionLast="47" xr6:coauthVersionMax="47" xr10:uidLastSave="{00000000-0000-0000-0000-000000000000}"/>
  <bookViews>
    <workbookView xWindow="-120" yWindow="-120" windowWidth="29040" windowHeight="15720" xr2:uid="{CCA58F1D-752C-4F83-A168-75FB92368E9A}"/>
  </bookViews>
  <sheets>
    <sheet name="libro banco colectora" sheetId="1" r:id="rId1"/>
  </sheets>
  <externalReferences>
    <externalReference r:id="rId2"/>
  </externalReferences>
  <definedNames>
    <definedName name="_xlnm.Print_Area" localSheetId="0">'libro banco colectora'!$A$1:$H$118</definedName>
    <definedName name="_xlnm.Print_Titles" localSheetId="0">'libro banco colectora'!$1:$14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6" i="1" l="1"/>
  <c r="E96" i="1"/>
  <c r="D96" i="1"/>
  <c r="C96" i="1"/>
  <c r="B96" i="1"/>
  <c r="F95" i="1"/>
  <c r="E95" i="1"/>
  <c r="D95" i="1"/>
  <c r="C95" i="1"/>
  <c r="B95" i="1"/>
  <c r="F94" i="1"/>
  <c r="E94" i="1"/>
  <c r="D94" i="1"/>
  <c r="C94" i="1"/>
  <c r="B94" i="1"/>
  <c r="F93" i="1"/>
  <c r="E93" i="1"/>
  <c r="D93" i="1"/>
  <c r="C93" i="1"/>
  <c r="B93" i="1"/>
  <c r="F92" i="1"/>
  <c r="E92" i="1"/>
  <c r="D92" i="1"/>
  <c r="C92" i="1"/>
  <c r="B92" i="1"/>
  <c r="F91" i="1"/>
  <c r="E91" i="1"/>
  <c r="D91" i="1"/>
  <c r="C91" i="1"/>
  <c r="B91" i="1"/>
  <c r="F90" i="1"/>
  <c r="E90" i="1"/>
  <c r="D90" i="1"/>
  <c r="C90" i="1"/>
  <c r="B90" i="1"/>
  <c r="F89" i="1"/>
  <c r="E89" i="1"/>
  <c r="D89" i="1"/>
  <c r="C89" i="1"/>
  <c r="B89" i="1"/>
  <c r="F88" i="1"/>
  <c r="E88" i="1"/>
  <c r="D88" i="1"/>
  <c r="C88" i="1"/>
  <c r="B88" i="1"/>
  <c r="F87" i="1"/>
  <c r="E87" i="1"/>
  <c r="D87" i="1"/>
  <c r="C87" i="1"/>
  <c r="B87" i="1"/>
  <c r="F86" i="1"/>
  <c r="E86" i="1"/>
  <c r="D86" i="1"/>
  <c r="C86" i="1"/>
  <c r="B86" i="1"/>
  <c r="F85" i="1"/>
  <c r="E85" i="1"/>
  <c r="D85" i="1"/>
  <c r="C85" i="1"/>
  <c r="B85" i="1"/>
  <c r="F84" i="1"/>
  <c r="E84" i="1"/>
  <c r="D84" i="1"/>
  <c r="C84" i="1"/>
  <c r="B84" i="1"/>
  <c r="F83" i="1"/>
  <c r="E83" i="1"/>
  <c r="D83" i="1"/>
  <c r="C83" i="1"/>
  <c r="B83" i="1"/>
  <c r="F82" i="1"/>
  <c r="E82" i="1"/>
  <c r="D82" i="1"/>
  <c r="C82" i="1"/>
  <c r="B82" i="1"/>
  <c r="F81" i="1"/>
  <c r="E81" i="1"/>
  <c r="D81" i="1"/>
  <c r="C81" i="1"/>
  <c r="B81" i="1"/>
  <c r="F80" i="1"/>
  <c r="E80" i="1"/>
  <c r="D80" i="1"/>
  <c r="C80" i="1"/>
  <c r="B80" i="1"/>
  <c r="F79" i="1"/>
  <c r="E79" i="1"/>
  <c r="D79" i="1"/>
  <c r="C79" i="1"/>
  <c r="B79" i="1"/>
  <c r="F78" i="1"/>
  <c r="E78" i="1"/>
  <c r="D78" i="1"/>
  <c r="C78" i="1"/>
  <c r="B78" i="1"/>
  <c r="F77" i="1"/>
  <c r="E77" i="1"/>
  <c r="D77" i="1"/>
  <c r="C77" i="1"/>
  <c r="B77" i="1"/>
  <c r="F76" i="1"/>
  <c r="E76" i="1"/>
  <c r="D76" i="1"/>
  <c r="C76" i="1"/>
  <c r="B76" i="1"/>
  <c r="F75" i="1"/>
  <c r="E75" i="1"/>
  <c r="D75" i="1"/>
  <c r="C75" i="1"/>
  <c r="B75" i="1"/>
  <c r="F74" i="1"/>
  <c r="E74" i="1"/>
  <c r="D74" i="1"/>
  <c r="C74" i="1"/>
  <c r="B74" i="1"/>
  <c r="F73" i="1"/>
  <c r="E73" i="1"/>
  <c r="D73" i="1"/>
  <c r="C73" i="1"/>
  <c r="B73" i="1"/>
  <c r="F72" i="1"/>
  <c r="E72" i="1"/>
  <c r="D72" i="1"/>
  <c r="C72" i="1"/>
  <c r="B72" i="1"/>
  <c r="F71" i="1"/>
  <c r="E71" i="1"/>
  <c r="D71" i="1"/>
  <c r="C71" i="1"/>
  <c r="B71" i="1"/>
  <c r="F70" i="1"/>
  <c r="E70" i="1"/>
  <c r="D70" i="1"/>
  <c r="C70" i="1"/>
  <c r="B70" i="1"/>
  <c r="F69" i="1"/>
  <c r="E69" i="1"/>
  <c r="D69" i="1"/>
  <c r="C69" i="1"/>
  <c r="B69" i="1"/>
  <c r="F68" i="1"/>
  <c r="E68" i="1"/>
  <c r="D68" i="1"/>
  <c r="C68" i="1"/>
  <c r="B68" i="1"/>
  <c r="F67" i="1"/>
  <c r="E67" i="1"/>
  <c r="D67" i="1"/>
  <c r="C67" i="1"/>
  <c r="B67" i="1"/>
  <c r="F66" i="1"/>
  <c r="E66" i="1"/>
  <c r="D66" i="1"/>
  <c r="C66" i="1"/>
  <c r="B66" i="1"/>
  <c r="F65" i="1"/>
  <c r="E65" i="1"/>
  <c r="D65" i="1"/>
  <c r="C65" i="1"/>
  <c r="B65" i="1"/>
  <c r="F64" i="1"/>
  <c r="E64" i="1"/>
  <c r="D64" i="1"/>
  <c r="C64" i="1"/>
  <c r="B64" i="1"/>
  <c r="F63" i="1"/>
  <c r="E63" i="1"/>
  <c r="D63" i="1"/>
  <c r="C63" i="1"/>
  <c r="B63" i="1"/>
  <c r="F62" i="1"/>
  <c r="E62" i="1"/>
  <c r="D62" i="1"/>
  <c r="C62" i="1"/>
  <c r="B62" i="1"/>
  <c r="F61" i="1"/>
  <c r="E61" i="1"/>
  <c r="D61" i="1"/>
  <c r="C61" i="1"/>
  <c r="B61" i="1"/>
  <c r="F60" i="1"/>
  <c r="E60" i="1"/>
  <c r="D60" i="1"/>
  <c r="C60" i="1"/>
  <c r="B60" i="1"/>
  <c r="F59" i="1"/>
  <c r="E59" i="1"/>
  <c r="D59" i="1"/>
  <c r="C59" i="1"/>
  <c r="B59" i="1"/>
  <c r="F58" i="1"/>
  <c r="E58" i="1"/>
  <c r="D58" i="1"/>
  <c r="C58" i="1"/>
  <c r="B58" i="1"/>
  <c r="F57" i="1"/>
  <c r="E57" i="1"/>
  <c r="D57" i="1"/>
  <c r="C57" i="1"/>
  <c r="B57" i="1"/>
  <c r="F56" i="1"/>
  <c r="E56" i="1"/>
  <c r="D56" i="1"/>
  <c r="C56" i="1"/>
  <c r="B56" i="1"/>
  <c r="F55" i="1"/>
  <c r="E55" i="1"/>
  <c r="D55" i="1"/>
  <c r="C55" i="1"/>
  <c r="B55" i="1"/>
  <c r="F54" i="1"/>
  <c r="E54" i="1"/>
  <c r="D54" i="1"/>
  <c r="C54" i="1"/>
  <c r="B54" i="1"/>
  <c r="F53" i="1"/>
  <c r="E53" i="1"/>
  <c r="D53" i="1"/>
  <c r="C53" i="1"/>
  <c r="B53" i="1"/>
  <c r="F52" i="1"/>
  <c r="E52" i="1"/>
  <c r="D52" i="1"/>
  <c r="C52" i="1"/>
  <c r="B52" i="1"/>
  <c r="F51" i="1"/>
  <c r="E51" i="1"/>
  <c r="D51" i="1"/>
  <c r="C51" i="1"/>
  <c r="B51" i="1"/>
  <c r="F50" i="1"/>
  <c r="E50" i="1"/>
  <c r="D50" i="1"/>
  <c r="C50" i="1"/>
  <c r="B50" i="1"/>
  <c r="F49" i="1"/>
  <c r="E49" i="1"/>
  <c r="D49" i="1"/>
  <c r="C49" i="1"/>
  <c r="B49" i="1"/>
  <c r="F48" i="1"/>
  <c r="E48" i="1"/>
  <c r="D48" i="1"/>
  <c r="C48" i="1"/>
  <c r="B48" i="1"/>
  <c r="F47" i="1"/>
  <c r="E47" i="1"/>
  <c r="D47" i="1"/>
  <c r="C47" i="1"/>
  <c r="B47" i="1"/>
  <c r="F46" i="1"/>
  <c r="E46" i="1"/>
  <c r="D46" i="1"/>
  <c r="C46" i="1"/>
  <c r="B46" i="1"/>
  <c r="F45" i="1"/>
  <c r="E45" i="1"/>
  <c r="D45" i="1"/>
  <c r="C45" i="1"/>
  <c r="B45" i="1"/>
  <c r="F44" i="1"/>
  <c r="E44" i="1"/>
  <c r="D44" i="1"/>
  <c r="C44" i="1"/>
  <c r="B44" i="1"/>
  <c r="F43" i="1"/>
  <c r="E43" i="1"/>
  <c r="D43" i="1"/>
  <c r="C43" i="1"/>
  <c r="B43" i="1"/>
  <c r="F42" i="1"/>
  <c r="E42" i="1"/>
  <c r="D42" i="1"/>
  <c r="C42" i="1"/>
  <c r="B42" i="1"/>
  <c r="F41" i="1"/>
  <c r="E41" i="1"/>
  <c r="D41" i="1"/>
  <c r="C41" i="1"/>
  <c r="B41" i="1"/>
  <c r="F40" i="1"/>
  <c r="E40" i="1"/>
  <c r="D40" i="1"/>
  <c r="C40" i="1"/>
  <c r="B40" i="1"/>
  <c r="F39" i="1"/>
  <c r="E39" i="1"/>
  <c r="D39" i="1"/>
  <c r="C39" i="1"/>
  <c r="B39" i="1"/>
  <c r="F38" i="1"/>
  <c r="E38" i="1"/>
  <c r="D38" i="1"/>
  <c r="C38" i="1"/>
  <c r="B38" i="1"/>
  <c r="F37" i="1"/>
  <c r="E37" i="1"/>
  <c r="D37" i="1"/>
  <c r="C37" i="1"/>
  <c r="B37" i="1"/>
  <c r="F36" i="1"/>
  <c r="E36" i="1"/>
  <c r="D36" i="1"/>
  <c r="C36" i="1"/>
  <c r="B36" i="1"/>
  <c r="F35" i="1"/>
  <c r="E35" i="1"/>
  <c r="D35" i="1"/>
  <c r="C35" i="1"/>
  <c r="B35" i="1"/>
  <c r="F34" i="1"/>
  <c r="E34" i="1"/>
  <c r="D34" i="1"/>
  <c r="C34" i="1"/>
  <c r="B34" i="1"/>
  <c r="F33" i="1"/>
  <c r="E33" i="1"/>
  <c r="D33" i="1"/>
  <c r="C33" i="1"/>
  <c r="B33" i="1"/>
  <c r="F32" i="1"/>
  <c r="E32" i="1"/>
  <c r="D32" i="1"/>
  <c r="C32" i="1"/>
  <c r="B32" i="1"/>
  <c r="F31" i="1"/>
  <c r="E31" i="1"/>
  <c r="D31" i="1"/>
  <c r="C31" i="1"/>
  <c r="B31" i="1"/>
  <c r="F30" i="1"/>
  <c r="E30" i="1"/>
  <c r="D30" i="1"/>
  <c r="C30" i="1"/>
  <c r="B30" i="1"/>
  <c r="F29" i="1"/>
  <c r="E29" i="1"/>
  <c r="D29" i="1"/>
  <c r="C29" i="1"/>
  <c r="B29" i="1"/>
  <c r="F28" i="1"/>
  <c r="E28" i="1"/>
  <c r="D28" i="1"/>
  <c r="C28" i="1"/>
  <c r="B28" i="1"/>
  <c r="F27" i="1"/>
  <c r="E27" i="1"/>
  <c r="D27" i="1"/>
  <c r="C27" i="1"/>
  <c r="B27" i="1"/>
  <c r="F26" i="1"/>
  <c r="E26" i="1"/>
  <c r="D26" i="1"/>
  <c r="C26" i="1"/>
  <c r="B26" i="1"/>
  <c r="F25" i="1"/>
  <c r="E25" i="1"/>
  <c r="D25" i="1"/>
  <c r="C25" i="1"/>
  <c r="B25" i="1"/>
  <c r="F24" i="1"/>
  <c r="E24" i="1"/>
  <c r="D24" i="1"/>
  <c r="C24" i="1"/>
  <c r="B24" i="1"/>
  <c r="F23" i="1"/>
  <c r="E23" i="1"/>
  <c r="D23" i="1"/>
  <c r="C23" i="1"/>
  <c r="B23" i="1"/>
  <c r="F22" i="1"/>
  <c r="E22" i="1"/>
  <c r="D22" i="1"/>
  <c r="C22" i="1"/>
  <c r="B22" i="1"/>
  <c r="F21" i="1"/>
  <c r="E21" i="1"/>
  <c r="D21" i="1"/>
  <c r="C21" i="1"/>
  <c r="B21" i="1"/>
  <c r="F20" i="1"/>
  <c r="E20" i="1"/>
  <c r="D20" i="1"/>
  <c r="C20" i="1"/>
  <c r="B20" i="1"/>
  <c r="F19" i="1"/>
  <c r="E19" i="1"/>
  <c r="D19" i="1"/>
  <c r="C19" i="1"/>
  <c r="B19" i="1"/>
  <c r="F18" i="1"/>
  <c r="E18" i="1"/>
  <c r="D18" i="1"/>
  <c r="C18" i="1"/>
  <c r="B18" i="1"/>
  <c r="F17" i="1"/>
  <c r="E17" i="1"/>
  <c r="D17" i="1"/>
  <c r="C17" i="1"/>
  <c r="B17" i="1"/>
  <c r="F16" i="1"/>
  <c r="E16" i="1"/>
  <c r="D16" i="1"/>
  <c r="C16" i="1"/>
  <c r="B16" i="1"/>
  <c r="F15" i="1"/>
  <c r="F112" i="1" s="1"/>
  <c r="E15" i="1"/>
  <c r="E112" i="1" s="1"/>
  <c r="D15" i="1"/>
  <c r="C15" i="1"/>
  <c r="B15" i="1"/>
  <c r="H13" i="1"/>
  <c r="H112" i="1" l="1"/>
  <c r="H15" i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s="1"/>
  <c r="H104" i="1" s="1"/>
  <c r="H105" i="1" s="1"/>
  <c r="H106" i="1" s="1"/>
  <c r="H107" i="1" s="1"/>
  <c r="H108" i="1" s="1"/>
  <c r="H109" i="1" s="1"/>
  <c r="H110" i="1" s="1"/>
  <c r="H111" i="1" s="1"/>
</calcChain>
</file>

<file path=xl/sharedStrings.xml><?xml version="1.0" encoding="utf-8"?>
<sst xmlns="http://schemas.openxmlformats.org/spreadsheetml/2006/main" count="18" uniqueCount="18">
  <si>
    <t>Servicio Nacional de Salud</t>
  </si>
  <si>
    <t>Servicio Regional de Salud Metropolitano</t>
  </si>
  <si>
    <t>CIUDAD SANITARIA DR. LUIS E. AYBAR</t>
  </si>
  <si>
    <t>CENTRO DE EDUCACION MEDICA DE AMISTAD DOMINICO JAPONESA</t>
  </si>
  <si>
    <t>Libro Banco</t>
  </si>
  <si>
    <t xml:space="preserve">Banco de Reservas </t>
  </si>
  <si>
    <r>
      <t xml:space="preserve">Del   </t>
    </r>
    <r>
      <rPr>
        <b/>
        <u/>
        <sz val="14"/>
        <rFont val="Arial"/>
        <family val="2"/>
      </rPr>
      <t>1ro.</t>
    </r>
    <r>
      <rPr>
        <b/>
        <sz val="14"/>
        <rFont val="Arial"/>
        <family val="2"/>
      </rPr>
      <t xml:space="preserve">   al  31 de Julio del  </t>
    </r>
    <r>
      <rPr>
        <b/>
        <u/>
        <sz val="14"/>
        <rFont val="Arial"/>
        <family val="2"/>
      </rPr>
      <t>2026</t>
    </r>
  </si>
  <si>
    <t xml:space="preserve">Cuenta Bancaria No:  CUENTA COLECTORA DE RECURSOS DIRECTOS </t>
  </si>
  <si>
    <t>100-01-010-01-010-252340-1</t>
  </si>
  <si>
    <t xml:space="preserve">Balance Inicial: </t>
  </si>
  <si>
    <t>Fecha</t>
  </si>
  <si>
    <t>Dep./ No. Ck/Transf. (Referencia)</t>
  </si>
  <si>
    <t>Descripcion</t>
  </si>
  <si>
    <t>Debito</t>
  </si>
  <si>
    <t>Credito</t>
  </si>
  <si>
    <t>Balance</t>
  </si>
  <si>
    <t xml:space="preserve">     Licda. Ana Gómez Torres                                  Lic. Ramón V. Feliz Olivero                                                                             Dra. Glendis Ozuna  Feliciano</t>
  </si>
  <si>
    <t xml:space="preserve"> Contadora                                                 Enc. Administrativo y Financiero                                                                                 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</si>
</sst>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4"/>
      <name val="Times New Roman"/>
      <family val="1"/>
    </font>
    <font>
      <sz val="12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1" fillId="2" borderId="0" xfId="1" applyFill="1" applyAlignment="1">
      <alignment vertical="center"/>
    </xf>
    <xf numFmtId="1" fontId="1" fillId="2" borderId="0" xfId="1" applyNumberFormat="1" applyFill="1" applyAlignment="1">
      <alignment horizontal="center" vertical="center"/>
    </xf>
    <xf numFmtId="43" fontId="1" fillId="2" borderId="0" xfId="2" applyFont="1" applyFill="1" applyAlignment="1">
      <alignment vertical="center"/>
    </xf>
    <xf numFmtId="0" fontId="1" fillId="2" borderId="0" xfId="1" applyFill="1" applyAlignment="1">
      <alignment horizontal="right" vertical="top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2" fillId="2" borderId="0" xfId="1" applyFont="1" applyFill="1" applyAlignment="1">
      <alignment vertical="center"/>
    </xf>
    <xf numFmtId="0" fontId="12" fillId="0" borderId="0" xfId="1" applyFont="1" applyAlignment="1">
      <alignment vertical="center"/>
    </xf>
    <xf numFmtId="0" fontId="11" fillId="3" borderId="5" xfId="1" applyFont="1" applyFill="1" applyBorder="1" applyAlignment="1">
      <alignment horizontal="center" vertical="center" wrapText="1"/>
    </xf>
    <xf numFmtId="14" fontId="11" fillId="3" borderId="6" xfId="1" applyNumberFormat="1" applyFont="1" applyFill="1" applyBorder="1" applyAlignment="1">
      <alignment horizontal="center" vertical="center" wrapText="1"/>
    </xf>
    <xf numFmtId="14" fontId="11" fillId="3" borderId="7" xfId="1" applyNumberFormat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/>
    </xf>
    <xf numFmtId="43" fontId="11" fillId="3" borderId="11" xfId="2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43" fontId="11" fillId="3" borderId="0" xfId="2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/>
    </xf>
    <xf numFmtId="14" fontId="13" fillId="0" borderId="15" xfId="1" applyNumberFormat="1" applyFont="1" applyBorder="1" applyAlignment="1">
      <alignment horizontal="center"/>
    </xf>
    <xf numFmtId="12" fontId="13" fillId="0" borderId="15" xfId="1" applyNumberFormat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43" fontId="13" fillId="0" borderId="15" xfId="2" applyFont="1" applyFill="1" applyBorder="1" applyAlignment="1">
      <alignment horizontal="right"/>
    </xf>
    <xf numFmtId="4" fontId="14" fillId="0" borderId="15" xfId="1" applyNumberFormat="1" applyFont="1" applyBorder="1" applyAlignment="1">
      <alignment horizontal="right"/>
    </xf>
    <xf numFmtId="4" fontId="15" fillId="2" borderId="16" xfId="1" applyNumberFormat="1" applyFont="1" applyFill="1" applyBorder="1" applyAlignment="1">
      <alignment horizontal="right" vertical="center"/>
    </xf>
    <xf numFmtId="0" fontId="12" fillId="2" borderId="0" xfId="1" applyFont="1" applyFill="1" applyAlignment="1">
      <alignment horizontal="center" vertical="center"/>
    </xf>
    <xf numFmtId="0" fontId="12" fillId="2" borderId="17" xfId="1" applyFont="1" applyFill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14" fontId="14" fillId="0" borderId="15" xfId="1" applyNumberFormat="1" applyFont="1" applyBorder="1" applyAlignment="1">
      <alignment horizontal="center"/>
    </xf>
    <xf numFmtId="12" fontId="14" fillId="0" borderId="15" xfId="1" applyNumberFormat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43" fontId="14" fillId="0" borderId="15" xfId="2" applyFont="1" applyFill="1" applyBorder="1" applyAlignment="1">
      <alignment horizontal="right"/>
    </xf>
    <xf numFmtId="0" fontId="12" fillId="2" borderId="5" xfId="1" applyFont="1" applyFill="1" applyBorder="1" applyAlignment="1">
      <alignment horizontal="center" vertical="center"/>
    </xf>
    <xf numFmtId="0" fontId="14" fillId="0" borderId="15" xfId="1" applyFont="1" applyBorder="1"/>
    <xf numFmtId="4" fontId="14" fillId="0" borderId="15" xfId="1" applyNumberFormat="1" applyFont="1" applyBorder="1" applyAlignment="1">
      <alignment horizontal="right" vertical="top"/>
    </xf>
    <xf numFmtId="4" fontId="16" fillId="0" borderId="15" xfId="1" applyNumberFormat="1" applyFont="1" applyBorder="1" applyAlignment="1">
      <alignment horizontal="right"/>
    </xf>
    <xf numFmtId="4" fontId="9" fillId="2" borderId="12" xfId="1" applyNumberFormat="1" applyFont="1" applyFill="1" applyBorder="1" applyAlignment="1">
      <alignment horizontal="right" vertical="center"/>
    </xf>
    <xf numFmtId="1" fontId="9" fillId="2" borderId="18" xfId="1" applyNumberFormat="1" applyFont="1" applyFill="1" applyBorder="1" applyAlignment="1">
      <alignment horizontal="center" vertical="center"/>
    </xf>
    <xf numFmtId="4" fontId="9" fillId="2" borderId="18" xfId="1" applyNumberFormat="1" applyFont="1" applyFill="1" applyBorder="1" applyAlignment="1">
      <alignment horizontal="right" vertical="center"/>
    </xf>
    <xf numFmtId="43" fontId="9" fillId="2" borderId="19" xfId="2" applyFont="1" applyFill="1" applyBorder="1" applyAlignment="1">
      <alignment horizontal="right" vertical="center"/>
    </xf>
    <xf numFmtId="4" fontId="9" fillId="2" borderId="19" xfId="1" applyNumberFormat="1" applyFont="1" applyFill="1" applyBorder="1" applyAlignment="1">
      <alignment horizontal="right" vertical="top"/>
    </xf>
    <xf numFmtId="4" fontId="9" fillId="2" borderId="19" xfId="1" applyNumberFormat="1" applyFont="1" applyFill="1" applyBorder="1" applyAlignment="1">
      <alignment horizontal="right" vertical="center"/>
    </xf>
    <xf numFmtId="4" fontId="9" fillId="2" borderId="2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Alignment="1">
      <alignment horizontal="right" vertical="center"/>
    </xf>
    <xf numFmtId="1" fontId="11" fillId="2" borderId="0" xfId="1" applyNumberFormat="1" applyFont="1" applyFill="1" applyAlignment="1">
      <alignment horizontal="center" vertical="center"/>
    </xf>
    <xf numFmtId="43" fontId="11" fillId="2" borderId="0" xfId="2" applyFont="1" applyFill="1" applyBorder="1" applyAlignment="1">
      <alignment horizontal="right" vertical="center"/>
    </xf>
    <xf numFmtId="4" fontId="11" fillId="2" borderId="0" xfId="1" applyNumberFormat="1" applyFont="1" applyFill="1" applyAlignment="1">
      <alignment horizontal="right" vertical="top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top"/>
    </xf>
    <xf numFmtId="4" fontId="12" fillId="0" borderId="0" xfId="1" applyNumberFormat="1" applyFont="1" applyAlignment="1">
      <alignment vertical="center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1" fontId="12" fillId="0" borderId="0" xfId="1" applyNumberFormat="1" applyFont="1" applyAlignment="1">
      <alignment horizontal="center" vertical="center"/>
    </xf>
    <xf numFmtId="43" fontId="12" fillId="0" borderId="0" xfId="2" applyFont="1" applyBorder="1" applyAlignment="1">
      <alignment vertical="center"/>
    </xf>
    <xf numFmtId="4" fontId="12" fillId="0" borderId="0" xfId="1" applyNumberFormat="1" applyFont="1" applyAlignment="1">
      <alignment horizontal="right" vertical="top"/>
    </xf>
    <xf numFmtId="43" fontId="12" fillId="0" borderId="0" xfId="2" applyFont="1" applyAlignment="1">
      <alignment vertic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top" wrapText="1"/>
    </xf>
    <xf numFmtId="0" fontId="11" fillId="2" borderId="0" xfId="1" applyFont="1" applyFill="1" applyAlignment="1">
      <alignment horizontal="center" vertical="center"/>
    </xf>
    <xf numFmtId="4" fontId="12" fillId="2" borderId="0" xfId="1" applyNumberFormat="1" applyFont="1" applyFill="1" applyAlignment="1">
      <alignment vertical="center"/>
    </xf>
    <xf numFmtId="0" fontId="17" fillId="0" borderId="0" xfId="1" applyFont="1" applyAlignment="1">
      <alignment vertical="center"/>
    </xf>
    <xf numFmtId="1" fontId="17" fillId="0" borderId="0" xfId="1" applyNumberFormat="1" applyFont="1" applyAlignment="1">
      <alignment horizontal="center" vertical="center"/>
    </xf>
    <xf numFmtId="43" fontId="17" fillId="0" borderId="0" xfId="2" applyFont="1" applyAlignment="1">
      <alignment vertical="center"/>
    </xf>
    <xf numFmtId="0" fontId="17" fillId="0" borderId="0" xfId="1" applyFont="1" applyAlignment="1">
      <alignment horizontal="right" vertical="top"/>
    </xf>
    <xf numFmtId="0" fontId="11" fillId="0" borderId="0" xfId="1" applyFont="1" applyAlignment="1">
      <alignment vertical="center"/>
    </xf>
    <xf numFmtId="0" fontId="1" fillId="0" borderId="0" xfId="1" applyAlignment="1">
      <alignment vertical="center"/>
    </xf>
    <xf numFmtId="1" fontId="1" fillId="0" borderId="0" xfId="1" applyNumberFormat="1" applyAlignment="1">
      <alignment horizontal="center" vertical="center"/>
    </xf>
    <xf numFmtId="43" fontId="0" fillId="0" borderId="0" xfId="2" applyFont="1" applyAlignment="1">
      <alignment vertical="center"/>
    </xf>
    <xf numFmtId="0" fontId="1" fillId="0" borderId="0" xfId="1" applyAlignment="1">
      <alignment horizontal="right" vertical="top"/>
    </xf>
    <xf numFmtId="0" fontId="16" fillId="0" borderId="21" xfId="1" applyFont="1" applyBorder="1" applyAlignment="1">
      <alignment vertical="center"/>
    </xf>
  </cellXfs>
  <cellStyles count="3">
    <cellStyle name="Millares 2" xfId="2" xr:uid="{7A908670-F58A-4EA9-ABF4-21A51E34987B}"/>
    <cellStyle name="Normal" xfId="0" builtinId="0"/>
    <cellStyle name="Normal 3" xfId="1" xr:uid="{8A0C0BA5-263C-410B-9FBA-7EA9F0A05E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1428749</xdr:colOff>
      <xdr:row>3</xdr:row>
      <xdr:rowOff>40821</xdr:rowOff>
    </xdr:from>
    <xdr:to>
      <xdr:col>7</xdr:col>
      <xdr:colOff>811325</xdr:colOff>
      <xdr:row>7</xdr:row>
      <xdr:rowOff>39119</xdr:rowOff>
    </xdr:to>
    <xdr:pic>
      <xdr:nvPicPr>
        <xdr:cNvPr id="2" name="Image 7">
          <a:extLst>
            <a:ext uri="{FF2B5EF4-FFF2-40B4-BE49-F238E27FC236}">
              <a16:creationId xmlns:a16="http://schemas.microsoft.com/office/drawing/2014/main" id="{80F20899-83BF-47AC-814E-34633674C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0999" y="659946"/>
          <a:ext cx="1363776" cy="865073"/>
        </a:xfrm>
        <a:prstGeom prst="rect">
          <a:avLst/>
        </a:prstGeom>
      </xdr:spPr>
    </xdr:pic>
    <xdr:clientData/>
  </xdr:twoCellAnchor>
  <xdr:twoCellAnchor>
    <xdr:from>
      <xdr:col>1</xdr:col>
      <xdr:colOff>476250</xdr:colOff>
      <xdr:row>2</xdr:row>
      <xdr:rowOff>163285</xdr:rowOff>
    </xdr:from>
    <xdr:to>
      <xdr:col>2</xdr:col>
      <xdr:colOff>462645</xdr:colOff>
      <xdr:row>6</xdr:row>
      <xdr:rowOff>5103</xdr:rowOff>
    </xdr:to>
    <xdr:grpSp>
      <xdr:nvGrpSpPr>
        <xdr:cNvPr id="3" name="Group 1">
          <a:extLst>
            <a:ext uri="{FF2B5EF4-FFF2-40B4-BE49-F238E27FC236}">
              <a16:creationId xmlns:a16="http://schemas.microsoft.com/office/drawing/2014/main" id="{C85090E9-B057-4A5D-86F0-1FF7DF498DF2}"/>
            </a:ext>
          </a:extLst>
        </xdr:cNvPr>
        <xdr:cNvGrpSpPr>
          <a:grpSpLocks/>
        </xdr:cNvGrpSpPr>
      </xdr:nvGrpSpPr>
      <xdr:grpSpPr>
        <a:xfrm>
          <a:off x="476250" y="517071"/>
          <a:ext cx="1238252" cy="726282"/>
          <a:chOff x="0" y="0"/>
          <a:chExt cx="846455" cy="524510"/>
        </a:xfrm>
      </xdr:grpSpPr>
      <xdr:sp macro="" textlink="">
        <xdr:nvSpPr>
          <xdr:cNvPr id="4" name="Graphic 2">
            <a:extLst>
              <a:ext uri="{FF2B5EF4-FFF2-40B4-BE49-F238E27FC236}">
                <a16:creationId xmlns:a16="http://schemas.microsoft.com/office/drawing/2014/main" id="{EC25A298-AF68-0BD3-3C01-12A75CC42F8B}"/>
              </a:ext>
            </a:extLst>
          </xdr:cNvPr>
          <xdr:cNvSpPr/>
        </xdr:nvSpPr>
        <xdr:spPr>
          <a:xfrm>
            <a:off x="0" y="0"/>
            <a:ext cx="303530" cy="524510"/>
          </a:xfrm>
          <a:custGeom>
            <a:avLst/>
            <a:gdLst/>
            <a:ahLst/>
            <a:cxnLst/>
            <a:rect l="l" t="t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365355A2-488A-7FC5-81C8-D287056EBEA4}"/>
              </a:ext>
            </a:extLst>
          </xdr:cNvPr>
          <xdr:cNvSpPr/>
        </xdr:nvSpPr>
        <xdr:spPr>
          <a:xfrm>
            <a:off x="303348" y="0"/>
            <a:ext cx="307340" cy="524510"/>
          </a:xfrm>
          <a:custGeom>
            <a:avLst/>
            <a:gdLst/>
            <a:ahLst/>
            <a:cxnLst/>
            <a:rect l="l" t="t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2FE0B49E-2ABC-9C78-08A5-D5FE8E213094}"/>
              </a:ext>
            </a:extLst>
          </xdr:cNvPr>
          <xdr:cNvSpPr/>
        </xdr:nvSpPr>
        <xdr:spPr>
          <a:xfrm>
            <a:off x="497572" y="136155"/>
            <a:ext cx="95885" cy="107314"/>
          </a:xfrm>
          <a:custGeom>
            <a:avLst/>
            <a:gdLst/>
            <a:ahLst/>
            <a:cxnLst/>
            <a:rect l="l" t="t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3B1602D5-D3E9-A130-E31F-D3A1476FF184}"/>
              </a:ext>
            </a:extLst>
          </xdr:cNvPr>
          <xdr:cNvSpPr/>
        </xdr:nvSpPr>
        <xdr:spPr>
          <a:xfrm>
            <a:off x="596265" y="137382"/>
            <a:ext cx="250190" cy="382270"/>
          </a:xfrm>
          <a:custGeom>
            <a:avLst/>
            <a:gdLst/>
            <a:ahLst/>
            <a:cxnLst/>
            <a:rect l="l" t="t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 editAs="oneCell">
    <xdr:from>
      <xdr:col>1</xdr:col>
      <xdr:colOff>476250</xdr:colOff>
      <xdr:row>6</xdr:row>
      <xdr:rowOff>54428</xdr:rowOff>
    </xdr:from>
    <xdr:to>
      <xdr:col>2</xdr:col>
      <xdr:colOff>926988</xdr:colOff>
      <xdr:row>7</xdr:row>
      <xdr:rowOff>153077</xdr:rowOff>
    </xdr:to>
    <xdr:pic>
      <xdr:nvPicPr>
        <xdr:cNvPr id="8" name="Image 6">
          <a:extLst>
            <a:ext uri="{FF2B5EF4-FFF2-40B4-BE49-F238E27FC236}">
              <a16:creationId xmlns:a16="http://schemas.microsoft.com/office/drawing/2014/main" id="{47339EB9-8F5F-46A0-B6AD-7918A73FFD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283153"/>
          <a:ext cx="1708038" cy="3558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uenta%20Banco.xlsx" TargetMode="External"/><Relationship Id="rId2" Type="http://schemas.openxmlformats.org/officeDocument/2006/relationships/externalLinkPath" Target="https://d.docs.live.net/524a6e0b68441b74/Escritorio/Cemadoja/Cuenta%20Banco.xlsx" TargetMode="External"/><Relationship Id="rId1" Type="http://schemas.openxmlformats.org/officeDocument/2006/relationships/externalLinkPath" Target="/524a6e0b68441b74/Escritorio/Cemadoja/Cuenta%20B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bro banco aporte gobierno (2)"/>
      <sheetName val="CUENTA COLECTORA"/>
      <sheetName val="DISPONIBILIDAD CTA NOMINA GRAL "/>
      <sheetName val="CUENTA OPERATIVA RECURSOS DIREC"/>
      <sheetName val="Fondo Reponible de Asistencia"/>
      <sheetName val="tipos de ingresos"/>
      <sheetName val="libro banco colectora"/>
      <sheetName val="Libro banco operativa"/>
      <sheetName val="libro banco aporte gobierno"/>
      <sheetName val="Libro banco Fondo de asistencia"/>
    </sheetNames>
    <sheetDataSet>
      <sheetData sheetId="0"/>
      <sheetData sheetId="1">
        <row r="632">
          <cell r="J632">
            <v>14837160.600000003</v>
          </cell>
        </row>
        <row r="634">
          <cell r="A634">
            <v>46204</v>
          </cell>
          <cell r="B634" t="str">
            <v xml:space="preserve">CEMADOJA </v>
          </cell>
          <cell r="C634" t="str">
            <v xml:space="preserve">Deposito de Caja (30/06/2026) </v>
          </cell>
          <cell r="K634" t="str">
            <v/>
          </cell>
          <cell r="L634">
            <v>103658</v>
          </cell>
        </row>
        <row r="635">
          <cell r="A635">
            <v>46205</v>
          </cell>
          <cell r="B635" t="str">
            <v xml:space="preserve">CEMADOJA </v>
          </cell>
          <cell r="C635" t="str">
            <v xml:space="preserve">Deposito de Caja (01/07/2026) </v>
          </cell>
          <cell r="K635" t="str">
            <v>738697994</v>
          </cell>
          <cell r="L635">
            <v>80752</v>
          </cell>
        </row>
        <row r="636">
          <cell r="A636">
            <v>46205</v>
          </cell>
          <cell r="B636" t="str">
            <v>Seguros Pepin, Sa</v>
          </cell>
          <cell r="C636" t="str">
            <v>PAGO POR SEGURO DE MOTOCICLETA  LONCIN CHASIS LLCLPT00NA500373 POLIZA NO. 051-4499712 CORRESP. AL  PERIODO 2026-2027</v>
          </cell>
          <cell r="G636">
            <v>893.2</v>
          </cell>
          <cell r="K636" t="str">
            <v>1018</v>
          </cell>
          <cell r="L636">
            <v>0</v>
          </cell>
        </row>
        <row r="637">
          <cell r="A637">
            <v>46206</v>
          </cell>
          <cell r="B637" t="str">
            <v xml:space="preserve">CEMADOJA </v>
          </cell>
          <cell r="C637" t="str">
            <v xml:space="preserve">Deposito de Caja (02/07/2026) </v>
          </cell>
          <cell r="K637" t="str">
            <v>738699106</v>
          </cell>
          <cell r="L637">
            <v>80869</v>
          </cell>
        </row>
        <row r="638">
          <cell r="A638">
            <v>46209</v>
          </cell>
          <cell r="B638" t="str">
            <v xml:space="preserve">CEMADOJA </v>
          </cell>
          <cell r="C638" t="str">
            <v xml:space="preserve">Deposito de Caja (03/07/2026) </v>
          </cell>
          <cell r="K638" t="str">
            <v>738699875</v>
          </cell>
          <cell r="L638">
            <v>107763</v>
          </cell>
        </row>
        <row r="639">
          <cell r="A639">
            <v>46209</v>
          </cell>
          <cell r="B639" t="str">
            <v xml:space="preserve">CEMADOJA </v>
          </cell>
          <cell r="C639" t="str">
            <v xml:space="preserve">Deposito de Caja (04/07/2026) </v>
          </cell>
          <cell r="K639" t="str">
            <v>738699871</v>
          </cell>
          <cell r="L639">
            <v>22054</v>
          </cell>
        </row>
        <row r="640">
          <cell r="A640">
            <v>46209</v>
          </cell>
          <cell r="B640" t="str">
            <v xml:space="preserve">CEMADOJA </v>
          </cell>
          <cell r="C640" t="str">
            <v xml:space="preserve">Deposito de Caja (05/07/2026) </v>
          </cell>
          <cell r="K640" t="str">
            <v>738699873</v>
          </cell>
          <cell r="L640">
            <v>10581</v>
          </cell>
        </row>
        <row r="641">
          <cell r="A641">
            <v>46210</v>
          </cell>
          <cell r="B641" t="str">
            <v xml:space="preserve">CEMADOJA </v>
          </cell>
          <cell r="C641" t="str">
            <v xml:space="preserve">Deposito de Caja (06/07/2026) </v>
          </cell>
          <cell r="K641" t="str">
            <v>738673370</v>
          </cell>
          <cell r="L641">
            <v>98809</v>
          </cell>
        </row>
        <row r="642">
          <cell r="A642">
            <v>46211</v>
          </cell>
          <cell r="B642" t="str">
            <v xml:space="preserve">CEMADOJA </v>
          </cell>
          <cell r="C642" t="str">
            <v xml:space="preserve">Deposito de Caja (07/07/2026) </v>
          </cell>
          <cell r="K642" t="str">
            <v>738696827</v>
          </cell>
          <cell r="L642">
            <v>93968</v>
          </cell>
        </row>
        <row r="643">
          <cell r="A643">
            <v>46212</v>
          </cell>
          <cell r="B643" t="str">
            <v xml:space="preserve">CEMADOJA </v>
          </cell>
          <cell r="C643" t="str">
            <v xml:space="preserve">Deposito de Caja (08/07/2026) </v>
          </cell>
          <cell r="K643" t="str">
            <v>738674596</v>
          </cell>
          <cell r="L643">
            <v>90022</v>
          </cell>
        </row>
        <row r="644">
          <cell r="A644">
            <v>46213</v>
          </cell>
          <cell r="B644" t="str">
            <v xml:space="preserve">CEMADOJA </v>
          </cell>
          <cell r="C644" t="str">
            <v xml:space="preserve">Deposito de Caja (09/07/2026) </v>
          </cell>
          <cell r="K644" t="str">
            <v>738674382</v>
          </cell>
          <cell r="L644">
            <v>110213</v>
          </cell>
        </row>
        <row r="645">
          <cell r="A645">
            <v>46213</v>
          </cell>
          <cell r="B645" t="str">
            <v>Angloamericana De Seguros, Sa</v>
          </cell>
          <cell r="C645" t="str">
            <v>PAGO POR RENOVACION DE POLIZA  N0. 6-500-3684 DE VEHICULO MITSUBISHI LANCER CORRESP. AL AÑO 2026-2027.</v>
          </cell>
          <cell r="G645">
            <v>4525</v>
          </cell>
          <cell r="K645" t="str">
            <v>1069</v>
          </cell>
          <cell r="L645">
            <v>0</v>
          </cell>
        </row>
        <row r="646">
          <cell r="A646">
            <v>46216</v>
          </cell>
          <cell r="B646" t="str">
            <v xml:space="preserve">CEMADOJA </v>
          </cell>
          <cell r="C646" t="str">
            <v xml:space="preserve">Deposito de Caja (10/07/2026) </v>
          </cell>
          <cell r="K646" t="str">
            <v>738672636</v>
          </cell>
          <cell r="L646">
            <v>100254</v>
          </cell>
        </row>
        <row r="647">
          <cell r="A647">
            <v>46216</v>
          </cell>
          <cell r="B647" t="str">
            <v xml:space="preserve">CEMADOJA </v>
          </cell>
          <cell r="C647" t="str">
            <v xml:space="preserve">Deposito de Caja (11/07/2026) </v>
          </cell>
          <cell r="K647" t="str">
            <v/>
          </cell>
          <cell r="L647">
            <v>0</v>
          </cell>
        </row>
        <row r="648">
          <cell r="A648">
            <v>46216</v>
          </cell>
          <cell r="B648" t="str">
            <v xml:space="preserve">CEMADOJA </v>
          </cell>
          <cell r="C648" t="str">
            <v xml:space="preserve">Deposito de Caja (12/07/2026) </v>
          </cell>
          <cell r="K648" t="str">
            <v>738672635</v>
          </cell>
          <cell r="L648">
            <v>12150</v>
          </cell>
        </row>
        <row r="649">
          <cell r="A649">
            <v>46216</v>
          </cell>
          <cell r="B649" t="str">
            <v>ARS SENASA CONTRIBUTIVO</v>
          </cell>
          <cell r="C649" t="str">
            <v>Pago Factura: 9713,</v>
          </cell>
          <cell r="K649" t="str">
            <v>11996</v>
          </cell>
          <cell r="L649">
            <v>71377.919999999998</v>
          </cell>
        </row>
        <row r="650">
          <cell r="A650">
            <v>46217</v>
          </cell>
          <cell r="B650" t="str">
            <v xml:space="preserve">CEMADOJA </v>
          </cell>
          <cell r="C650" t="str">
            <v xml:space="preserve">Deposito de Caja (13/07/2026) </v>
          </cell>
          <cell r="K650" t="str">
            <v>738674807</v>
          </cell>
          <cell r="L650">
            <v>91801</v>
          </cell>
        </row>
        <row r="651">
          <cell r="A651">
            <v>46217</v>
          </cell>
          <cell r="B651" t="str">
            <v>ARS COLEGIO MEDICO DOMINICANO</v>
          </cell>
          <cell r="C651" t="str">
            <v>Pago Factura: 9706,</v>
          </cell>
          <cell r="K651" t="str">
            <v>11997</v>
          </cell>
          <cell r="L651">
            <v>11110.88</v>
          </cell>
        </row>
        <row r="652">
          <cell r="A652">
            <v>46217</v>
          </cell>
          <cell r="B652" t="str">
            <v>Edyjcsa, SRL</v>
          </cell>
          <cell r="C652" t="str">
            <v>PAGO POR COMPRA DE CAFE Y AZUCAR PARA  LAS DIFERENTES AREA DEL CENTRO, ORDEN CEMADOJA-DAF-CD-2026-0043.</v>
          </cell>
          <cell r="G652">
            <v>193720</v>
          </cell>
          <cell r="K652" t="str">
            <v>1077</v>
          </cell>
          <cell r="L652">
            <v>0</v>
          </cell>
        </row>
        <row r="653">
          <cell r="A653">
            <v>46217</v>
          </cell>
          <cell r="B653" t="str">
            <v>Hypco Group, Srl</v>
          </cell>
          <cell r="C653" t="str">
            <v>PAGO POR COMPRA DE RODILLOS DE MANTENIMIENTO DE IMPRESORA Y PROBADOR DE CABLE DE DATOS.</v>
          </cell>
          <cell r="G653">
            <v>10030</v>
          </cell>
          <cell r="K653" t="str">
            <v>1079</v>
          </cell>
          <cell r="L653">
            <v>0</v>
          </cell>
        </row>
        <row r="654">
          <cell r="A654">
            <v>46217</v>
          </cell>
          <cell r="B654" t="str">
            <v>Edyjcsa, SRL</v>
          </cell>
          <cell r="C654" t="str">
            <v>PAGO POR COMPRA DE AMBIENTADORES EN SPRAY PARA DISPENSADORES DEL CENTRO, O/C CEMADOJA-DAF-CD-2026-0047.</v>
          </cell>
          <cell r="G654">
            <v>53100</v>
          </cell>
          <cell r="K654" t="str">
            <v>1081</v>
          </cell>
          <cell r="L654">
            <v>0</v>
          </cell>
        </row>
        <row r="655">
          <cell r="A655">
            <v>46217</v>
          </cell>
          <cell r="B655" t="str">
            <v>Darp Group, S.R.L</v>
          </cell>
          <cell r="C655" t="str">
            <v>PAGO POR MANTENIMIENTO PREVENTIVO Y CORRECION PARA SISTEMA DE CHILLERS DEL RESONADOR DEL CENTRO.</v>
          </cell>
          <cell r="G655">
            <v>229427.4</v>
          </cell>
          <cell r="K655" t="str">
            <v>1083</v>
          </cell>
          <cell r="L655">
            <v>0</v>
          </cell>
        </row>
        <row r="656">
          <cell r="A656">
            <v>46217</v>
          </cell>
          <cell r="B656" t="str">
            <v>Planet Medical Services, Srl</v>
          </cell>
          <cell r="C656" t="str">
            <v>PAGO POR MANTENIMIENTO PREVENTIVO A LOS EQUIPOS MEDICOS DE IMAGENES DEL CENTRO, CORRESP. AL MES DE MAYO, O/SERV. CEMADOJA-CCC-CP-2026-00069.</v>
          </cell>
          <cell r="G656">
            <v>463256.2</v>
          </cell>
          <cell r="K656" t="str">
            <v>1086</v>
          </cell>
          <cell r="L656">
            <v>0</v>
          </cell>
        </row>
        <row r="657">
          <cell r="A657">
            <v>46218</v>
          </cell>
          <cell r="B657" t="str">
            <v xml:space="preserve">CEMADOJA </v>
          </cell>
          <cell r="C657" t="str">
            <v xml:space="preserve">Deposito de Caja (14/07/2026) </v>
          </cell>
          <cell r="K657" t="str">
            <v>738675636</v>
          </cell>
          <cell r="L657">
            <v>117519</v>
          </cell>
        </row>
        <row r="658">
          <cell r="A658">
            <v>46218</v>
          </cell>
          <cell r="B658" t="str">
            <v>ARS SENASA CONTRIBUTIVO</v>
          </cell>
          <cell r="C658" t="str">
            <v>Pago Factura: 9716,9710,9698,9697,9701,9715,9718,</v>
          </cell>
          <cell r="K658" t="str">
            <v>11998</v>
          </cell>
          <cell r="L658">
            <v>567700.62</v>
          </cell>
        </row>
        <row r="659">
          <cell r="A659">
            <v>46218</v>
          </cell>
          <cell r="B659" t="str">
            <v xml:space="preserve">ARS SENASA SUBSIDIADO </v>
          </cell>
          <cell r="C659" t="str">
            <v>Pago Factura: 9748,9749,9750,9751,9752,9753,9754,9755,9756,9</v>
          </cell>
          <cell r="K659" t="str">
            <v>11999</v>
          </cell>
          <cell r="L659">
            <v>4126967.4</v>
          </cell>
        </row>
        <row r="660">
          <cell r="A660">
            <v>46218</v>
          </cell>
          <cell r="B660" t="str">
            <v>ARS RESERVAS</v>
          </cell>
          <cell r="C660" t="str">
            <v>Pago Factura: 9777,</v>
          </cell>
          <cell r="K660" t="str">
            <v>12000</v>
          </cell>
          <cell r="L660">
            <v>10276.280000000001</v>
          </cell>
        </row>
        <row r="661">
          <cell r="A661">
            <v>46218</v>
          </cell>
          <cell r="B661" t="str">
            <v>Planet Medical Services, Srl</v>
          </cell>
          <cell r="C661" t="str">
            <v>PAGO DE MANTENIMIENTO PREVENTIVO A LOS EQUIPOS MEDICOS DEL CENTRO, CORRESP. AL MES DE JUNIO 2026, O/SERVICIO CEMADOJA-CCC-CP-2026-0005.</v>
          </cell>
          <cell r="G661">
            <v>463256.2</v>
          </cell>
          <cell r="K661" t="str">
            <v>1090</v>
          </cell>
          <cell r="L661">
            <v>0</v>
          </cell>
        </row>
        <row r="662">
          <cell r="A662">
            <v>46218</v>
          </cell>
          <cell r="B662" t="str">
            <v>Sowey Comercial, E.I.R.L</v>
          </cell>
          <cell r="C662" t="str">
            <v>PAGO POR COMPRA DE PAPEL CENTRICO Y PAPEL TERMICO, PARA LAS DIFERENTES AREAS DEL CENTRO O/C CEMADOJA DAF-CD-2026-0039</v>
          </cell>
          <cell r="G662">
            <v>82406.95</v>
          </cell>
          <cell r="K662" t="str">
            <v>1095</v>
          </cell>
          <cell r="L662">
            <v>0</v>
          </cell>
        </row>
        <row r="663">
          <cell r="A663">
            <v>46218</v>
          </cell>
          <cell r="B663" t="str">
            <v>Qe Suplidores, Srl</v>
          </cell>
          <cell r="C663" t="str">
            <v>PAGO POR COMPRA DE FUNDAS PLASTICAS PARA LAS DIFERENTES AREA DEL CENTRO, O/C CEMADOJA-DAF-CD-2026-0046</v>
          </cell>
          <cell r="G663">
            <v>119180</v>
          </cell>
          <cell r="K663" t="str">
            <v>1097</v>
          </cell>
          <cell r="L663">
            <v>0</v>
          </cell>
        </row>
        <row r="664">
          <cell r="A664">
            <v>46219</v>
          </cell>
          <cell r="B664" t="str">
            <v xml:space="preserve">CEMADOJA </v>
          </cell>
          <cell r="C664" t="str">
            <v xml:space="preserve">Deposito de Caja (15/07/2026) </v>
          </cell>
          <cell r="K664" t="str">
            <v>738673178</v>
          </cell>
          <cell r="L664">
            <v>73626</v>
          </cell>
        </row>
        <row r="665">
          <cell r="A665">
            <v>46219</v>
          </cell>
          <cell r="B665" t="str">
            <v>ARS META SALUD</v>
          </cell>
          <cell r="C665" t="str">
            <v>Pago Factura: 9768,</v>
          </cell>
          <cell r="K665" t="str">
            <v>12001</v>
          </cell>
          <cell r="L665">
            <v>6043.36</v>
          </cell>
        </row>
        <row r="666">
          <cell r="A666">
            <v>46220</v>
          </cell>
          <cell r="B666" t="str">
            <v xml:space="preserve">CEMADOJA </v>
          </cell>
          <cell r="C666" t="str">
            <v xml:space="preserve">Deposito de Caja (16/07/2026) </v>
          </cell>
          <cell r="K666" t="str">
            <v>738711842</v>
          </cell>
          <cell r="L666">
            <v>100069</v>
          </cell>
        </row>
        <row r="667">
          <cell r="A667">
            <v>46223</v>
          </cell>
          <cell r="B667" t="str">
            <v xml:space="preserve">CEMADOJA </v>
          </cell>
          <cell r="C667" t="str">
            <v xml:space="preserve">Deposito de Caja (17/07/2026) </v>
          </cell>
          <cell r="K667" t="str">
            <v>738708590</v>
          </cell>
          <cell r="L667">
            <v>100081</v>
          </cell>
        </row>
        <row r="668">
          <cell r="A668">
            <v>46223</v>
          </cell>
          <cell r="B668" t="str">
            <v xml:space="preserve">CEMADOJA </v>
          </cell>
          <cell r="C668" t="str">
            <v xml:space="preserve">Deposito de Caja (18/07/2026) </v>
          </cell>
          <cell r="K668" t="str">
            <v>738708587</v>
          </cell>
          <cell r="L668">
            <v>4630</v>
          </cell>
        </row>
        <row r="669">
          <cell r="A669">
            <v>46223</v>
          </cell>
          <cell r="B669" t="str">
            <v xml:space="preserve">CEMADOJA </v>
          </cell>
          <cell r="C669" t="str">
            <v xml:space="preserve">Deposito de Caja (19/07/2026) </v>
          </cell>
          <cell r="K669" t="str">
            <v>738708588</v>
          </cell>
          <cell r="L669">
            <v>17160</v>
          </cell>
        </row>
        <row r="670">
          <cell r="A670">
            <v>46224</v>
          </cell>
          <cell r="B670" t="str">
            <v>Deposito no identificado</v>
          </cell>
          <cell r="C670" t="str">
            <v>Deposito no identificado</v>
          </cell>
          <cell r="K670" t="str">
            <v/>
          </cell>
          <cell r="L670">
            <v>32916</v>
          </cell>
        </row>
        <row r="671">
          <cell r="A671">
            <v>46225</v>
          </cell>
          <cell r="B671" t="str">
            <v>Deposito no identificado</v>
          </cell>
          <cell r="C671" t="str">
            <v>Deposito no identificado</v>
          </cell>
          <cell r="K671" t="str">
            <v/>
          </cell>
          <cell r="L671">
            <v>1840</v>
          </cell>
        </row>
        <row r="672">
          <cell r="A672">
            <v>46223</v>
          </cell>
          <cell r="B672" t="str">
            <v>ARS ASEMAP</v>
          </cell>
          <cell r="C672" t="str">
            <v>Pago Factura: 9762,</v>
          </cell>
          <cell r="K672" t="str">
            <v>12002</v>
          </cell>
          <cell r="L672">
            <v>8500</v>
          </cell>
        </row>
        <row r="673">
          <cell r="A673">
            <v>46223</v>
          </cell>
          <cell r="B673" t="str">
            <v>Centro Auto Motriz Y Repuesto González Rosario,  SRL</v>
          </cell>
          <cell r="C673" t="str">
            <v>PAGO POR COMPRA DE NEUMATICOS (RUEDAS) PARA  LOS VEHICULOS DE LA INSTITUCION.</v>
          </cell>
          <cell r="G673">
            <v>125552</v>
          </cell>
          <cell r="K673" t="str">
            <v>1116</v>
          </cell>
          <cell r="L673">
            <v>0</v>
          </cell>
        </row>
        <row r="674">
          <cell r="A674">
            <v>46224</v>
          </cell>
          <cell r="B674" t="str">
            <v xml:space="preserve">CEMADOJA </v>
          </cell>
          <cell r="C674" t="str">
            <v xml:space="preserve">Deposito de Caja (20/07/2026) </v>
          </cell>
          <cell r="K674" t="str">
            <v>738709740</v>
          </cell>
          <cell r="L674">
            <v>129035</v>
          </cell>
        </row>
        <row r="675">
          <cell r="A675">
            <v>46224</v>
          </cell>
          <cell r="B675" t="str">
            <v>ARS UNIVERSAL</v>
          </cell>
          <cell r="C675" t="str">
            <v>Pago Factura: 9759,</v>
          </cell>
          <cell r="K675" t="str">
            <v>12006</v>
          </cell>
          <cell r="L675">
            <v>14918.4</v>
          </cell>
        </row>
        <row r="676">
          <cell r="A676">
            <v>46225</v>
          </cell>
          <cell r="B676" t="str">
            <v xml:space="preserve">CEMADOJA </v>
          </cell>
          <cell r="C676" t="str">
            <v xml:space="preserve">Deposito de Caja (21/07/2026) </v>
          </cell>
          <cell r="K676" t="str">
            <v>738708834</v>
          </cell>
          <cell r="L676">
            <v>92144</v>
          </cell>
        </row>
        <row r="677">
          <cell r="A677">
            <v>46225</v>
          </cell>
          <cell r="B677" t="str">
            <v>Unique Representaciones, Srl</v>
          </cell>
          <cell r="C677" t="str">
            <v>COMPRA DE PAPEL PELICULA PARA SONOGRAFIA, PARA EL CENTRO.</v>
          </cell>
          <cell r="G677">
            <v>429520</v>
          </cell>
          <cell r="K677" t="str">
            <v>1119</v>
          </cell>
          <cell r="L677">
            <v>0</v>
          </cell>
        </row>
        <row r="678">
          <cell r="A678">
            <v>46225</v>
          </cell>
          <cell r="B678" t="str">
            <v>Cary Industrial S A</v>
          </cell>
          <cell r="C678" t="str">
            <v>PAGO POR COMPRA DE PAPEL JUMBO Y  PAPEL TOALLA CENTRICO, PARA LAS DIFERENTES AREAS  DEL CENTRO.</v>
          </cell>
          <cell r="G678">
            <v>188995.17</v>
          </cell>
          <cell r="K678" t="str">
            <v>1121</v>
          </cell>
          <cell r="L678">
            <v>0</v>
          </cell>
        </row>
        <row r="679">
          <cell r="A679">
            <v>46226</v>
          </cell>
          <cell r="B679" t="str">
            <v xml:space="preserve">CEMADOJA </v>
          </cell>
          <cell r="C679" t="str">
            <v xml:space="preserve">Deposito de Caja (22/07/2026) </v>
          </cell>
          <cell r="K679" t="str">
            <v>738649267</v>
          </cell>
          <cell r="L679">
            <v>170139</v>
          </cell>
        </row>
        <row r="680">
          <cell r="A680">
            <v>46226</v>
          </cell>
          <cell r="B680" t="str">
            <v>PRIMERA ARS HUMANO</v>
          </cell>
          <cell r="C680" t="str">
            <v>Pago Factura: 9557,</v>
          </cell>
          <cell r="K680" t="str">
            <v>12007</v>
          </cell>
          <cell r="L680">
            <v>67828.92</v>
          </cell>
        </row>
        <row r="681">
          <cell r="A681">
            <v>46226</v>
          </cell>
          <cell r="B681" t="str">
            <v>PRIMERA ARS HUMANO</v>
          </cell>
          <cell r="C681" t="str">
            <v>Pago Factura: 9643,9714,</v>
          </cell>
          <cell r="K681" t="str">
            <v>12008</v>
          </cell>
          <cell r="L681">
            <v>171673.4</v>
          </cell>
        </row>
        <row r="682">
          <cell r="A682">
            <v>46226</v>
          </cell>
          <cell r="B682" t="str">
            <v>PRIMERA ARS HUMANO</v>
          </cell>
          <cell r="C682" t="str">
            <v>Pago Factura: 9771,</v>
          </cell>
          <cell r="K682" t="str">
            <v>12009</v>
          </cell>
          <cell r="L682">
            <v>58913.36</v>
          </cell>
        </row>
        <row r="683">
          <cell r="A683">
            <v>46226</v>
          </cell>
          <cell r="B683" t="str">
            <v xml:space="preserve">ARS HUMANO </v>
          </cell>
          <cell r="C683" t="str">
            <v>Pago Factura: 9495,</v>
          </cell>
          <cell r="K683" t="str">
            <v>12010</v>
          </cell>
          <cell r="L683">
            <v>28532</v>
          </cell>
        </row>
        <row r="684">
          <cell r="A684">
            <v>46226</v>
          </cell>
          <cell r="B684" t="str">
            <v xml:space="preserve">ARS HUMANO </v>
          </cell>
          <cell r="C684" t="str">
            <v>Pago Factura: 9567,</v>
          </cell>
          <cell r="K684" t="str">
            <v>12011</v>
          </cell>
          <cell r="L684">
            <v>30268.16</v>
          </cell>
        </row>
        <row r="685">
          <cell r="A685">
            <v>46226</v>
          </cell>
          <cell r="B685" t="str">
            <v xml:space="preserve">ARS HUMANO </v>
          </cell>
          <cell r="C685" t="str">
            <v>Pago Factura: 9645,9717,</v>
          </cell>
          <cell r="K685" t="str">
            <v>12012</v>
          </cell>
          <cell r="L685">
            <v>65931.59</v>
          </cell>
        </row>
        <row r="686">
          <cell r="A686">
            <v>46226</v>
          </cell>
          <cell r="B686" t="str">
            <v xml:space="preserve">ARS HUMANO </v>
          </cell>
          <cell r="C686" t="str">
            <v>Pago Factura: 9770,</v>
          </cell>
          <cell r="K686" t="str">
            <v>12013</v>
          </cell>
          <cell r="L686">
            <v>9116.4</v>
          </cell>
        </row>
        <row r="687">
          <cell r="A687">
            <v>46226</v>
          </cell>
          <cell r="B687" t="str">
            <v>ARS APS S.A</v>
          </cell>
          <cell r="C687" t="str">
            <v>Pago Factura: 9303,9347,9432,9505,</v>
          </cell>
          <cell r="K687" t="str">
            <v>12018</v>
          </cell>
          <cell r="L687">
            <v>95947.89</v>
          </cell>
        </row>
        <row r="688">
          <cell r="A688">
            <v>46226</v>
          </cell>
          <cell r="B688" t="str">
            <v>Unique Representaciones, Srl</v>
          </cell>
          <cell r="C688" t="str">
            <v>PAGO POR COMPRA DE PELICILAS DRY STAR DT 10X12 Y 14X17 PARA RAYOS X DEL CENTRO, O/SERVICIO CEMADOJA-CCC-PEPU-2026-0001</v>
          </cell>
          <cell r="G688">
            <v>2354005.6</v>
          </cell>
          <cell r="K688" t="str">
            <v>1123</v>
          </cell>
          <cell r="L688">
            <v>0</v>
          </cell>
        </row>
        <row r="689">
          <cell r="A689">
            <v>46226</v>
          </cell>
          <cell r="B689" t="str">
            <v>Tecnas, EIRL</v>
          </cell>
          <cell r="C689" t="str">
            <v>PAGO POR SERVICIOS DE MANTENIMIENTO AL ASCENSOR DEL CENTRO, CORRESP. A LOS MESES MAYO Y JUNIO 2026, O/C CEMADOJA-DAF-CD-2026-0050</v>
          </cell>
          <cell r="G689">
            <v>15104</v>
          </cell>
          <cell r="K689" t="str">
            <v>1128</v>
          </cell>
          <cell r="L689">
            <v>0</v>
          </cell>
        </row>
        <row r="690">
          <cell r="A690">
            <v>46226</v>
          </cell>
          <cell r="B690" t="str">
            <v>Sowey Comercial, E.I.R.L</v>
          </cell>
          <cell r="C690" t="str">
            <v>PAGO POR COMPRA DE ROLLOS DE PAPEL 3*3 O/C CEMADOJA-DAF-CD-2026-0057</v>
          </cell>
          <cell r="G690">
            <v>101952</v>
          </cell>
          <cell r="K690" t="str">
            <v>1130</v>
          </cell>
          <cell r="L690">
            <v>0</v>
          </cell>
        </row>
        <row r="691">
          <cell r="A691">
            <v>46226</v>
          </cell>
          <cell r="B691" t="str">
            <v>Alianza Innovadora De Servicios Ambientales, Srl</v>
          </cell>
          <cell r="C691" t="str">
            <v>PAGO POR SERVICIOS DE RECOGIDA DE DESECHOS BIOMEDICOS CORRESP. AL MES DE JUNIO 2026, O/SERV. CEMADOJA-DAF-CM-2026-0009</v>
          </cell>
          <cell r="G691">
            <v>50000</v>
          </cell>
          <cell r="K691" t="str">
            <v>1132</v>
          </cell>
          <cell r="L691">
            <v>0</v>
          </cell>
        </row>
        <row r="692">
          <cell r="A692">
            <v>46226</v>
          </cell>
          <cell r="B692" t="str">
            <v>Serviamed Dominicana, Srl</v>
          </cell>
          <cell r="C692" t="str">
            <v>PAGO POR COMPRA DE BOLSAS DE ENEMA DE BARIO PARA EL AREA DE IMAGENES O/CCEMADOJA-DAF-CD-2026-0048</v>
          </cell>
          <cell r="G692">
            <v>150000</v>
          </cell>
          <cell r="K692" t="str">
            <v>1135</v>
          </cell>
          <cell r="L692">
            <v>0</v>
          </cell>
        </row>
        <row r="693">
          <cell r="A693">
            <v>46226</v>
          </cell>
          <cell r="B693" t="str">
            <v>Ayuntamiento Del Distrito Nacional</v>
          </cell>
          <cell r="C693" t="str">
            <v>PAGO POR SERVICIOS DE RECOGIDA DE BASURA CORREP. A JULIO 2026.</v>
          </cell>
          <cell r="G693">
            <v>3164</v>
          </cell>
          <cell r="K693" t="str">
            <v>1134</v>
          </cell>
          <cell r="L693">
            <v>0</v>
          </cell>
        </row>
        <row r="694">
          <cell r="A694">
            <v>46226</v>
          </cell>
          <cell r="B694" t="str">
            <v>Liberty Networks Dominicana, Sa</v>
          </cell>
          <cell r="C694" t="str">
            <v>PAGO SERVICIO DE INTENET MES DE JULIO 2026</v>
          </cell>
          <cell r="G694">
            <v>36473.86</v>
          </cell>
          <cell r="K694" t="str">
            <v>1138</v>
          </cell>
          <cell r="L694">
            <v>0</v>
          </cell>
        </row>
        <row r="695">
          <cell r="A695">
            <v>46227</v>
          </cell>
          <cell r="B695" t="str">
            <v xml:space="preserve">CEMADOJA </v>
          </cell>
          <cell r="C695" t="str">
            <v xml:space="preserve">Deposito de Caja (23/07/2026) </v>
          </cell>
          <cell r="K695" t="str">
            <v>738648237</v>
          </cell>
          <cell r="L695">
            <v>132618</v>
          </cell>
        </row>
        <row r="696">
          <cell r="A696">
            <v>46230</v>
          </cell>
          <cell r="B696" t="str">
            <v xml:space="preserve">CEMADOJA </v>
          </cell>
          <cell r="C696" t="str">
            <v xml:space="preserve">Deposito de Caja (24/07/2026) </v>
          </cell>
          <cell r="K696" t="str">
            <v>738651533</v>
          </cell>
          <cell r="L696">
            <v>74686</v>
          </cell>
        </row>
        <row r="697">
          <cell r="A697">
            <v>46230</v>
          </cell>
          <cell r="B697" t="str">
            <v xml:space="preserve">CEMADOJA </v>
          </cell>
          <cell r="C697" t="str">
            <v xml:space="preserve">Deposito de Caja (25/07/2026) </v>
          </cell>
          <cell r="K697" t="str">
            <v>738651530</v>
          </cell>
          <cell r="L697">
            <v>7371</v>
          </cell>
        </row>
        <row r="698">
          <cell r="A698">
            <v>46230</v>
          </cell>
          <cell r="B698" t="str">
            <v xml:space="preserve">CEMADOJA </v>
          </cell>
          <cell r="C698" t="str">
            <v xml:space="preserve">Deposito de Caja (26/07/2026) </v>
          </cell>
          <cell r="K698" t="str">
            <v>738651529</v>
          </cell>
          <cell r="L698">
            <v>15525</v>
          </cell>
        </row>
        <row r="699">
          <cell r="A699">
            <v>46230</v>
          </cell>
          <cell r="B699" t="str">
            <v>ARS RENACER</v>
          </cell>
          <cell r="C699" t="str">
            <v>Pago Factura: 9765,</v>
          </cell>
          <cell r="K699" t="str">
            <v>12019</v>
          </cell>
          <cell r="L699">
            <v>43420.6</v>
          </cell>
        </row>
        <row r="700">
          <cell r="A700">
            <v>46230</v>
          </cell>
          <cell r="B700" t="str">
            <v>ARS UASD</v>
          </cell>
          <cell r="C700" t="str">
            <v>Pago Factura: 9782,</v>
          </cell>
          <cell r="K700" t="str">
            <v>12022</v>
          </cell>
          <cell r="L700">
            <v>7449.75</v>
          </cell>
        </row>
        <row r="701">
          <cell r="A701">
            <v>46230</v>
          </cell>
          <cell r="B701" t="str">
            <v>ARS FUTURO</v>
          </cell>
          <cell r="C701" t="str">
            <v>Pago Factura: 9837,</v>
          </cell>
          <cell r="K701" t="str">
            <v>12025</v>
          </cell>
          <cell r="L701">
            <v>82887.55</v>
          </cell>
        </row>
        <row r="702">
          <cell r="A702">
            <v>46231</v>
          </cell>
          <cell r="B702" t="str">
            <v xml:space="preserve">CEMADOJA </v>
          </cell>
          <cell r="C702" t="str">
            <v xml:space="preserve">Deposito de Caja (27/07/2026) </v>
          </cell>
          <cell r="K702" t="str">
            <v>738651732</v>
          </cell>
          <cell r="L702">
            <v>186196</v>
          </cell>
        </row>
        <row r="703">
          <cell r="A703">
            <v>46231</v>
          </cell>
          <cell r="B703" t="str">
            <v>Ventas Diversas Farmaceuticas, Srl</v>
          </cell>
          <cell r="C703" t="str">
            <v>PAGO POR COMPRA DE GUANTES PARA EXAMEN O/C CEMADOJA-DAF-CD-2026-0056</v>
          </cell>
          <cell r="G703">
            <v>125847</v>
          </cell>
          <cell r="K703" t="str">
            <v>1144</v>
          </cell>
          <cell r="L703">
            <v>0</v>
          </cell>
        </row>
        <row r="704">
          <cell r="A704">
            <v>46231</v>
          </cell>
          <cell r="B704" t="str">
            <v>A&amp;Y Electric, Srl</v>
          </cell>
          <cell r="C704" t="str">
            <v>PAGO POR COMPRA DE CENTRIFUGA DE AGUA O/C CEMADOJA-DAF-CD-2026-0037</v>
          </cell>
          <cell r="G704">
            <v>188800</v>
          </cell>
          <cell r="K704" t="str">
            <v>1146</v>
          </cell>
          <cell r="L704">
            <v>0</v>
          </cell>
        </row>
        <row r="705">
          <cell r="A705">
            <v>46231</v>
          </cell>
          <cell r="B705" t="str">
            <v>Jm Danyel Technology, Srl</v>
          </cell>
          <cell r="C705" t="str">
            <v>PAGO POR COMPRA DE BOLSAS DE TINTA PARA IMPRESORAS CEMADOJA-DAF-CD-2026-0049</v>
          </cell>
          <cell r="G705">
            <v>192469.83</v>
          </cell>
          <cell r="K705" t="str">
            <v>1148</v>
          </cell>
          <cell r="L705">
            <v>0</v>
          </cell>
        </row>
        <row r="706">
          <cell r="A706">
            <v>46232</v>
          </cell>
          <cell r="B706" t="str">
            <v xml:space="preserve">CEMADOJA </v>
          </cell>
          <cell r="C706" t="str">
            <v xml:space="preserve">Deposito de Caja (28/07/2026) </v>
          </cell>
          <cell r="K706" t="str">
            <v>738651823</v>
          </cell>
          <cell r="L706">
            <v>127742</v>
          </cell>
        </row>
        <row r="707">
          <cell r="A707">
            <v>46232</v>
          </cell>
          <cell r="B707" t="str">
            <v>ARS SENASA CONTRIBUTIVO</v>
          </cell>
          <cell r="C707" t="str">
            <v>Pago Factura: 9766,9779,9767,9773,9781,</v>
          </cell>
          <cell r="K707" t="str">
            <v>12026</v>
          </cell>
          <cell r="L707">
            <v>603282.48</v>
          </cell>
        </row>
        <row r="708">
          <cell r="A708">
            <v>46232</v>
          </cell>
          <cell r="B708" t="str">
            <v>ARS SENASA CONTRIBUTIVO</v>
          </cell>
          <cell r="C708" t="str">
            <v>Pago Factura: 9780,</v>
          </cell>
          <cell r="K708" t="str">
            <v/>
          </cell>
          <cell r="L708">
            <v>71039.360000000001</v>
          </cell>
        </row>
        <row r="709">
          <cell r="A709">
            <v>46232</v>
          </cell>
          <cell r="B709" t="str">
            <v>Bdc Serralles, Srl</v>
          </cell>
          <cell r="C709" t="str">
            <v>PAGO POR COMPRA DE INSUMOS DE LABORATORIO DE INVESTIGACION O/C CEMADOJA-DAF-CD-2026-0009</v>
          </cell>
          <cell r="G709">
            <v>63398.93</v>
          </cell>
          <cell r="K709" t="str">
            <v>1156</v>
          </cell>
          <cell r="L709">
            <v>0</v>
          </cell>
        </row>
        <row r="710">
          <cell r="A710">
            <v>46232</v>
          </cell>
          <cell r="B710" t="str">
            <v>Henriquez Rodriguez Textil, Srl</v>
          </cell>
          <cell r="C710" t="str">
            <v>PAGO POR COMPRA DE PINES INSTITUCIONALES O/C CEMADOJA-DAF-CD-2026-0059</v>
          </cell>
          <cell r="G710">
            <v>179478</v>
          </cell>
          <cell r="K710" t="str">
            <v>1158</v>
          </cell>
          <cell r="L710">
            <v>0</v>
          </cell>
        </row>
        <row r="711">
          <cell r="A711">
            <v>46233</v>
          </cell>
          <cell r="B711" t="str">
            <v xml:space="preserve">CEMADOJA </v>
          </cell>
          <cell r="C711" t="str">
            <v xml:space="preserve">Deposito de Caja (29/07/2026) </v>
          </cell>
          <cell r="K711" t="str">
            <v>743880525</v>
          </cell>
          <cell r="L711">
            <v>134193</v>
          </cell>
        </row>
        <row r="712">
          <cell r="A712">
            <v>46233</v>
          </cell>
          <cell r="B712" t="str">
            <v>Compania Dominicana De Telefonos C Por A</v>
          </cell>
          <cell r="C712" t="str">
            <v>PAGO POR SERVICIOS DE  INTERNET, TELECABLE, TELEFONOS Y FLOTAS  CORRESP. AL MES DE JULIO 2026</v>
          </cell>
          <cell r="G712">
            <v>159651.35</v>
          </cell>
          <cell r="K712" t="str">
            <v>1160</v>
          </cell>
          <cell r="L712">
            <v>0</v>
          </cell>
        </row>
        <row r="713">
          <cell r="A713">
            <v>46233</v>
          </cell>
          <cell r="B713" t="str">
            <v>Corporacion Del Acueducto Y Alcantarillado De Santo Domingo</v>
          </cell>
          <cell r="C713" t="str">
            <v>PAGO POR SERVICIOS DE AGUA CORRESP. AL MES DE JULIO 2026</v>
          </cell>
          <cell r="G713">
            <v>22386</v>
          </cell>
          <cell r="K713" t="str">
            <v>1164</v>
          </cell>
          <cell r="L713">
            <v>0</v>
          </cell>
        </row>
        <row r="714">
          <cell r="A714">
            <v>46234</v>
          </cell>
          <cell r="B714" t="str">
            <v xml:space="preserve">CEMADOJA </v>
          </cell>
          <cell r="C714" t="str">
            <v xml:space="preserve">Deposito de Caja (30/07/2026) </v>
          </cell>
          <cell r="K714" t="str">
            <v>743881251</v>
          </cell>
          <cell r="L714">
            <v>126376</v>
          </cell>
        </row>
        <row r="715">
          <cell r="A715">
            <v>46234</v>
          </cell>
          <cell r="B715" t="str">
            <v>Visanet Dominicana</v>
          </cell>
          <cell r="C715" t="str">
            <v>al 31 Julio 2027</v>
          </cell>
          <cell r="K715" t="str">
            <v>11995</v>
          </cell>
          <cell r="L715">
            <v>614011.5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DEDF1-EA9D-4366-8AE3-86D892474145}">
  <sheetPr>
    <pageSetUpPr fitToPage="1"/>
  </sheetPr>
  <dimension ref="A1:L176"/>
  <sheetViews>
    <sheetView tabSelected="1" topLeftCell="B1" zoomScale="70" zoomScaleNormal="70" zoomScaleSheetLayoutView="70" workbookViewId="0">
      <selection activeCell="F18" sqref="F18"/>
    </sheetView>
  </sheetViews>
  <sheetFormatPr baseColWidth="10" defaultColWidth="9.140625" defaultRowHeight="15" x14ac:dyDescent="0.25"/>
  <cols>
    <col min="1" max="1" width="8.140625" style="89" hidden="1" customWidth="1"/>
    <col min="2" max="2" width="18.85546875" style="89" customWidth="1"/>
    <col min="3" max="3" width="25.7109375" style="90" customWidth="1"/>
    <col min="4" max="4" width="86.42578125" style="89" customWidth="1"/>
    <col min="5" max="5" width="24.7109375" style="91" customWidth="1"/>
    <col min="6" max="6" width="22.5703125" style="92" customWidth="1"/>
    <col min="7" max="7" width="7.140625" style="89" customWidth="1"/>
    <col min="8" max="8" width="24.42578125" style="89" customWidth="1"/>
    <col min="9" max="9" width="14" style="1" bestFit="1" customWidth="1"/>
    <col min="10" max="10" width="18.7109375" style="1" customWidth="1"/>
    <col min="11" max="12" width="9.140625" style="1"/>
    <col min="13" max="18" width="9.140625" style="89"/>
    <col min="19" max="19" width="17.42578125" style="89" customWidth="1"/>
    <col min="20" max="256" width="9.140625" style="89"/>
    <col min="257" max="257" width="0" style="89" hidden="1" customWidth="1"/>
    <col min="258" max="258" width="18.85546875" style="89" customWidth="1"/>
    <col min="259" max="259" width="26.5703125" style="89" customWidth="1"/>
    <col min="260" max="260" width="74.7109375" style="89" customWidth="1"/>
    <col min="261" max="261" width="24.7109375" style="89" customWidth="1"/>
    <col min="262" max="262" width="22.5703125" style="89" customWidth="1"/>
    <col min="263" max="263" width="7.140625" style="89" customWidth="1"/>
    <col min="264" max="264" width="24.42578125" style="89" customWidth="1"/>
    <col min="265" max="265" width="14" style="89" bestFit="1" customWidth="1"/>
    <col min="266" max="266" width="18.7109375" style="89" customWidth="1"/>
    <col min="267" max="274" width="9.140625" style="89"/>
    <col min="275" max="275" width="17.42578125" style="89" customWidth="1"/>
    <col min="276" max="512" width="9.140625" style="89"/>
    <col min="513" max="513" width="0" style="89" hidden="1" customWidth="1"/>
    <col min="514" max="514" width="18.85546875" style="89" customWidth="1"/>
    <col min="515" max="515" width="26.5703125" style="89" customWidth="1"/>
    <col min="516" max="516" width="74.7109375" style="89" customWidth="1"/>
    <col min="517" max="517" width="24.7109375" style="89" customWidth="1"/>
    <col min="518" max="518" width="22.5703125" style="89" customWidth="1"/>
    <col min="519" max="519" width="7.140625" style="89" customWidth="1"/>
    <col min="520" max="520" width="24.42578125" style="89" customWidth="1"/>
    <col min="521" max="521" width="14" style="89" bestFit="1" customWidth="1"/>
    <col min="522" max="522" width="18.7109375" style="89" customWidth="1"/>
    <col min="523" max="530" width="9.140625" style="89"/>
    <col min="531" max="531" width="17.42578125" style="89" customWidth="1"/>
    <col min="532" max="768" width="9.140625" style="89"/>
    <col min="769" max="769" width="0" style="89" hidden="1" customWidth="1"/>
    <col min="770" max="770" width="18.85546875" style="89" customWidth="1"/>
    <col min="771" max="771" width="26.5703125" style="89" customWidth="1"/>
    <col min="772" max="772" width="74.7109375" style="89" customWidth="1"/>
    <col min="773" max="773" width="24.7109375" style="89" customWidth="1"/>
    <col min="774" max="774" width="22.5703125" style="89" customWidth="1"/>
    <col min="775" max="775" width="7.140625" style="89" customWidth="1"/>
    <col min="776" max="776" width="24.42578125" style="89" customWidth="1"/>
    <col min="777" max="777" width="14" style="89" bestFit="1" customWidth="1"/>
    <col min="778" max="778" width="18.7109375" style="89" customWidth="1"/>
    <col min="779" max="786" width="9.140625" style="89"/>
    <col min="787" max="787" width="17.42578125" style="89" customWidth="1"/>
    <col min="788" max="1024" width="9.140625" style="89"/>
    <col min="1025" max="1025" width="0" style="89" hidden="1" customWidth="1"/>
    <col min="1026" max="1026" width="18.85546875" style="89" customWidth="1"/>
    <col min="1027" max="1027" width="26.5703125" style="89" customWidth="1"/>
    <col min="1028" max="1028" width="74.7109375" style="89" customWidth="1"/>
    <col min="1029" max="1029" width="24.7109375" style="89" customWidth="1"/>
    <col min="1030" max="1030" width="22.5703125" style="89" customWidth="1"/>
    <col min="1031" max="1031" width="7.140625" style="89" customWidth="1"/>
    <col min="1032" max="1032" width="24.42578125" style="89" customWidth="1"/>
    <col min="1033" max="1033" width="14" style="89" bestFit="1" customWidth="1"/>
    <col min="1034" max="1034" width="18.7109375" style="89" customWidth="1"/>
    <col min="1035" max="1042" width="9.140625" style="89"/>
    <col min="1043" max="1043" width="17.42578125" style="89" customWidth="1"/>
    <col min="1044" max="1280" width="9.140625" style="89"/>
    <col min="1281" max="1281" width="0" style="89" hidden="1" customWidth="1"/>
    <col min="1282" max="1282" width="18.85546875" style="89" customWidth="1"/>
    <col min="1283" max="1283" width="26.5703125" style="89" customWidth="1"/>
    <col min="1284" max="1284" width="74.7109375" style="89" customWidth="1"/>
    <col min="1285" max="1285" width="24.7109375" style="89" customWidth="1"/>
    <col min="1286" max="1286" width="22.5703125" style="89" customWidth="1"/>
    <col min="1287" max="1287" width="7.140625" style="89" customWidth="1"/>
    <col min="1288" max="1288" width="24.42578125" style="89" customWidth="1"/>
    <col min="1289" max="1289" width="14" style="89" bestFit="1" customWidth="1"/>
    <col min="1290" max="1290" width="18.7109375" style="89" customWidth="1"/>
    <col min="1291" max="1298" width="9.140625" style="89"/>
    <col min="1299" max="1299" width="17.42578125" style="89" customWidth="1"/>
    <col min="1300" max="1536" width="9.140625" style="89"/>
    <col min="1537" max="1537" width="0" style="89" hidden="1" customWidth="1"/>
    <col min="1538" max="1538" width="18.85546875" style="89" customWidth="1"/>
    <col min="1539" max="1539" width="26.5703125" style="89" customWidth="1"/>
    <col min="1540" max="1540" width="74.7109375" style="89" customWidth="1"/>
    <col min="1541" max="1541" width="24.7109375" style="89" customWidth="1"/>
    <col min="1542" max="1542" width="22.5703125" style="89" customWidth="1"/>
    <col min="1543" max="1543" width="7.140625" style="89" customWidth="1"/>
    <col min="1544" max="1544" width="24.42578125" style="89" customWidth="1"/>
    <col min="1545" max="1545" width="14" style="89" bestFit="1" customWidth="1"/>
    <col min="1546" max="1546" width="18.7109375" style="89" customWidth="1"/>
    <col min="1547" max="1554" width="9.140625" style="89"/>
    <col min="1555" max="1555" width="17.42578125" style="89" customWidth="1"/>
    <col min="1556" max="1792" width="9.140625" style="89"/>
    <col min="1793" max="1793" width="0" style="89" hidden="1" customWidth="1"/>
    <col min="1794" max="1794" width="18.85546875" style="89" customWidth="1"/>
    <col min="1795" max="1795" width="26.5703125" style="89" customWidth="1"/>
    <col min="1796" max="1796" width="74.7109375" style="89" customWidth="1"/>
    <col min="1797" max="1797" width="24.7109375" style="89" customWidth="1"/>
    <col min="1798" max="1798" width="22.5703125" style="89" customWidth="1"/>
    <col min="1799" max="1799" width="7.140625" style="89" customWidth="1"/>
    <col min="1800" max="1800" width="24.42578125" style="89" customWidth="1"/>
    <col min="1801" max="1801" width="14" style="89" bestFit="1" customWidth="1"/>
    <col min="1802" max="1802" width="18.7109375" style="89" customWidth="1"/>
    <col min="1803" max="1810" width="9.140625" style="89"/>
    <col min="1811" max="1811" width="17.42578125" style="89" customWidth="1"/>
    <col min="1812" max="2048" width="9.140625" style="89"/>
    <col min="2049" max="2049" width="0" style="89" hidden="1" customWidth="1"/>
    <col min="2050" max="2050" width="18.85546875" style="89" customWidth="1"/>
    <col min="2051" max="2051" width="26.5703125" style="89" customWidth="1"/>
    <col min="2052" max="2052" width="74.7109375" style="89" customWidth="1"/>
    <col min="2053" max="2053" width="24.7109375" style="89" customWidth="1"/>
    <col min="2054" max="2054" width="22.5703125" style="89" customWidth="1"/>
    <col min="2055" max="2055" width="7.140625" style="89" customWidth="1"/>
    <col min="2056" max="2056" width="24.42578125" style="89" customWidth="1"/>
    <col min="2057" max="2057" width="14" style="89" bestFit="1" customWidth="1"/>
    <col min="2058" max="2058" width="18.7109375" style="89" customWidth="1"/>
    <col min="2059" max="2066" width="9.140625" style="89"/>
    <col min="2067" max="2067" width="17.42578125" style="89" customWidth="1"/>
    <col min="2068" max="2304" width="9.140625" style="89"/>
    <col min="2305" max="2305" width="0" style="89" hidden="1" customWidth="1"/>
    <col min="2306" max="2306" width="18.85546875" style="89" customWidth="1"/>
    <col min="2307" max="2307" width="26.5703125" style="89" customWidth="1"/>
    <col min="2308" max="2308" width="74.7109375" style="89" customWidth="1"/>
    <col min="2309" max="2309" width="24.7109375" style="89" customWidth="1"/>
    <col min="2310" max="2310" width="22.5703125" style="89" customWidth="1"/>
    <col min="2311" max="2311" width="7.140625" style="89" customWidth="1"/>
    <col min="2312" max="2312" width="24.42578125" style="89" customWidth="1"/>
    <col min="2313" max="2313" width="14" style="89" bestFit="1" customWidth="1"/>
    <col min="2314" max="2314" width="18.7109375" style="89" customWidth="1"/>
    <col min="2315" max="2322" width="9.140625" style="89"/>
    <col min="2323" max="2323" width="17.42578125" style="89" customWidth="1"/>
    <col min="2324" max="2560" width="9.140625" style="89"/>
    <col min="2561" max="2561" width="0" style="89" hidden="1" customWidth="1"/>
    <col min="2562" max="2562" width="18.85546875" style="89" customWidth="1"/>
    <col min="2563" max="2563" width="26.5703125" style="89" customWidth="1"/>
    <col min="2564" max="2564" width="74.7109375" style="89" customWidth="1"/>
    <col min="2565" max="2565" width="24.7109375" style="89" customWidth="1"/>
    <col min="2566" max="2566" width="22.5703125" style="89" customWidth="1"/>
    <col min="2567" max="2567" width="7.140625" style="89" customWidth="1"/>
    <col min="2568" max="2568" width="24.42578125" style="89" customWidth="1"/>
    <col min="2569" max="2569" width="14" style="89" bestFit="1" customWidth="1"/>
    <col min="2570" max="2570" width="18.7109375" style="89" customWidth="1"/>
    <col min="2571" max="2578" width="9.140625" style="89"/>
    <col min="2579" max="2579" width="17.42578125" style="89" customWidth="1"/>
    <col min="2580" max="2816" width="9.140625" style="89"/>
    <col min="2817" max="2817" width="0" style="89" hidden="1" customWidth="1"/>
    <col min="2818" max="2818" width="18.85546875" style="89" customWidth="1"/>
    <col min="2819" max="2819" width="26.5703125" style="89" customWidth="1"/>
    <col min="2820" max="2820" width="74.7109375" style="89" customWidth="1"/>
    <col min="2821" max="2821" width="24.7109375" style="89" customWidth="1"/>
    <col min="2822" max="2822" width="22.5703125" style="89" customWidth="1"/>
    <col min="2823" max="2823" width="7.140625" style="89" customWidth="1"/>
    <col min="2824" max="2824" width="24.42578125" style="89" customWidth="1"/>
    <col min="2825" max="2825" width="14" style="89" bestFit="1" customWidth="1"/>
    <col min="2826" max="2826" width="18.7109375" style="89" customWidth="1"/>
    <col min="2827" max="2834" width="9.140625" style="89"/>
    <col min="2835" max="2835" width="17.42578125" style="89" customWidth="1"/>
    <col min="2836" max="3072" width="9.140625" style="89"/>
    <col min="3073" max="3073" width="0" style="89" hidden="1" customWidth="1"/>
    <col min="3074" max="3074" width="18.85546875" style="89" customWidth="1"/>
    <col min="3075" max="3075" width="26.5703125" style="89" customWidth="1"/>
    <col min="3076" max="3076" width="74.7109375" style="89" customWidth="1"/>
    <col min="3077" max="3077" width="24.7109375" style="89" customWidth="1"/>
    <col min="3078" max="3078" width="22.5703125" style="89" customWidth="1"/>
    <col min="3079" max="3079" width="7.140625" style="89" customWidth="1"/>
    <col min="3080" max="3080" width="24.42578125" style="89" customWidth="1"/>
    <col min="3081" max="3081" width="14" style="89" bestFit="1" customWidth="1"/>
    <col min="3082" max="3082" width="18.7109375" style="89" customWidth="1"/>
    <col min="3083" max="3090" width="9.140625" style="89"/>
    <col min="3091" max="3091" width="17.42578125" style="89" customWidth="1"/>
    <col min="3092" max="3328" width="9.140625" style="89"/>
    <col min="3329" max="3329" width="0" style="89" hidden="1" customWidth="1"/>
    <col min="3330" max="3330" width="18.85546875" style="89" customWidth="1"/>
    <col min="3331" max="3331" width="26.5703125" style="89" customWidth="1"/>
    <col min="3332" max="3332" width="74.7109375" style="89" customWidth="1"/>
    <col min="3333" max="3333" width="24.7109375" style="89" customWidth="1"/>
    <col min="3334" max="3334" width="22.5703125" style="89" customWidth="1"/>
    <col min="3335" max="3335" width="7.140625" style="89" customWidth="1"/>
    <col min="3336" max="3336" width="24.42578125" style="89" customWidth="1"/>
    <col min="3337" max="3337" width="14" style="89" bestFit="1" customWidth="1"/>
    <col min="3338" max="3338" width="18.7109375" style="89" customWidth="1"/>
    <col min="3339" max="3346" width="9.140625" style="89"/>
    <col min="3347" max="3347" width="17.42578125" style="89" customWidth="1"/>
    <col min="3348" max="3584" width="9.140625" style="89"/>
    <col min="3585" max="3585" width="0" style="89" hidden="1" customWidth="1"/>
    <col min="3586" max="3586" width="18.85546875" style="89" customWidth="1"/>
    <col min="3587" max="3587" width="26.5703125" style="89" customWidth="1"/>
    <col min="3588" max="3588" width="74.7109375" style="89" customWidth="1"/>
    <col min="3589" max="3589" width="24.7109375" style="89" customWidth="1"/>
    <col min="3590" max="3590" width="22.5703125" style="89" customWidth="1"/>
    <col min="3591" max="3591" width="7.140625" style="89" customWidth="1"/>
    <col min="3592" max="3592" width="24.42578125" style="89" customWidth="1"/>
    <col min="3593" max="3593" width="14" style="89" bestFit="1" customWidth="1"/>
    <col min="3594" max="3594" width="18.7109375" style="89" customWidth="1"/>
    <col min="3595" max="3602" width="9.140625" style="89"/>
    <col min="3603" max="3603" width="17.42578125" style="89" customWidth="1"/>
    <col min="3604" max="3840" width="9.140625" style="89"/>
    <col min="3841" max="3841" width="0" style="89" hidden="1" customWidth="1"/>
    <col min="3842" max="3842" width="18.85546875" style="89" customWidth="1"/>
    <col min="3843" max="3843" width="26.5703125" style="89" customWidth="1"/>
    <col min="3844" max="3844" width="74.7109375" style="89" customWidth="1"/>
    <col min="3845" max="3845" width="24.7109375" style="89" customWidth="1"/>
    <col min="3846" max="3846" width="22.5703125" style="89" customWidth="1"/>
    <col min="3847" max="3847" width="7.140625" style="89" customWidth="1"/>
    <col min="3848" max="3848" width="24.42578125" style="89" customWidth="1"/>
    <col min="3849" max="3849" width="14" style="89" bestFit="1" customWidth="1"/>
    <col min="3850" max="3850" width="18.7109375" style="89" customWidth="1"/>
    <col min="3851" max="3858" width="9.140625" style="89"/>
    <col min="3859" max="3859" width="17.42578125" style="89" customWidth="1"/>
    <col min="3860" max="4096" width="9.140625" style="89"/>
    <col min="4097" max="4097" width="0" style="89" hidden="1" customWidth="1"/>
    <col min="4098" max="4098" width="18.85546875" style="89" customWidth="1"/>
    <col min="4099" max="4099" width="26.5703125" style="89" customWidth="1"/>
    <col min="4100" max="4100" width="74.7109375" style="89" customWidth="1"/>
    <col min="4101" max="4101" width="24.7109375" style="89" customWidth="1"/>
    <col min="4102" max="4102" width="22.5703125" style="89" customWidth="1"/>
    <col min="4103" max="4103" width="7.140625" style="89" customWidth="1"/>
    <col min="4104" max="4104" width="24.42578125" style="89" customWidth="1"/>
    <col min="4105" max="4105" width="14" style="89" bestFit="1" customWidth="1"/>
    <col min="4106" max="4106" width="18.7109375" style="89" customWidth="1"/>
    <col min="4107" max="4114" width="9.140625" style="89"/>
    <col min="4115" max="4115" width="17.42578125" style="89" customWidth="1"/>
    <col min="4116" max="4352" width="9.140625" style="89"/>
    <col min="4353" max="4353" width="0" style="89" hidden="1" customWidth="1"/>
    <col min="4354" max="4354" width="18.85546875" style="89" customWidth="1"/>
    <col min="4355" max="4355" width="26.5703125" style="89" customWidth="1"/>
    <col min="4356" max="4356" width="74.7109375" style="89" customWidth="1"/>
    <col min="4357" max="4357" width="24.7109375" style="89" customWidth="1"/>
    <col min="4358" max="4358" width="22.5703125" style="89" customWidth="1"/>
    <col min="4359" max="4359" width="7.140625" style="89" customWidth="1"/>
    <col min="4360" max="4360" width="24.42578125" style="89" customWidth="1"/>
    <col min="4361" max="4361" width="14" style="89" bestFit="1" customWidth="1"/>
    <col min="4362" max="4362" width="18.7109375" style="89" customWidth="1"/>
    <col min="4363" max="4370" width="9.140625" style="89"/>
    <col min="4371" max="4371" width="17.42578125" style="89" customWidth="1"/>
    <col min="4372" max="4608" width="9.140625" style="89"/>
    <col min="4609" max="4609" width="0" style="89" hidden="1" customWidth="1"/>
    <col min="4610" max="4610" width="18.85546875" style="89" customWidth="1"/>
    <col min="4611" max="4611" width="26.5703125" style="89" customWidth="1"/>
    <col min="4612" max="4612" width="74.7109375" style="89" customWidth="1"/>
    <col min="4613" max="4613" width="24.7109375" style="89" customWidth="1"/>
    <col min="4614" max="4614" width="22.5703125" style="89" customWidth="1"/>
    <col min="4615" max="4615" width="7.140625" style="89" customWidth="1"/>
    <col min="4616" max="4616" width="24.42578125" style="89" customWidth="1"/>
    <col min="4617" max="4617" width="14" style="89" bestFit="1" customWidth="1"/>
    <col min="4618" max="4618" width="18.7109375" style="89" customWidth="1"/>
    <col min="4619" max="4626" width="9.140625" style="89"/>
    <col min="4627" max="4627" width="17.42578125" style="89" customWidth="1"/>
    <col min="4628" max="4864" width="9.140625" style="89"/>
    <col min="4865" max="4865" width="0" style="89" hidden="1" customWidth="1"/>
    <col min="4866" max="4866" width="18.85546875" style="89" customWidth="1"/>
    <col min="4867" max="4867" width="26.5703125" style="89" customWidth="1"/>
    <col min="4868" max="4868" width="74.7109375" style="89" customWidth="1"/>
    <col min="4869" max="4869" width="24.7109375" style="89" customWidth="1"/>
    <col min="4870" max="4870" width="22.5703125" style="89" customWidth="1"/>
    <col min="4871" max="4871" width="7.140625" style="89" customWidth="1"/>
    <col min="4872" max="4872" width="24.42578125" style="89" customWidth="1"/>
    <col min="4873" max="4873" width="14" style="89" bestFit="1" customWidth="1"/>
    <col min="4874" max="4874" width="18.7109375" style="89" customWidth="1"/>
    <col min="4875" max="4882" width="9.140625" style="89"/>
    <col min="4883" max="4883" width="17.42578125" style="89" customWidth="1"/>
    <col min="4884" max="5120" width="9.140625" style="89"/>
    <col min="5121" max="5121" width="0" style="89" hidden="1" customWidth="1"/>
    <col min="5122" max="5122" width="18.85546875" style="89" customWidth="1"/>
    <col min="5123" max="5123" width="26.5703125" style="89" customWidth="1"/>
    <col min="5124" max="5124" width="74.7109375" style="89" customWidth="1"/>
    <col min="5125" max="5125" width="24.7109375" style="89" customWidth="1"/>
    <col min="5126" max="5126" width="22.5703125" style="89" customWidth="1"/>
    <col min="5127" max="5127" width="7.140625" style="89" customWidth="1"/>
    <col min="5128" max="5128" width="24.42578125" style="89" customWidth="1"/>
    <col min="5129" max="5129" width="14" style="89" bestFit="1" customWidth="1"/>
    <col min="5130" max="5130" width="18.7109375" style="89" customWidth="1"/>
    <col min="5131" max="5138" width="9.140625" style="89"/>
    <col min="5139" max="5139" width="17.42578125" style="89" customWidth="1"/>
    <col min="5140" max="5376" width="9.140625" style="89"/>
    <col min="5377" max="5377" width="0" style="89" hidden="1" customWidth="1"/>
    <col min="5378" max="5378" width="18.85546875" style="89" customWidth="1"/>
    <col min="5379" max="5379" width="26.5703125" style="89" customWidth="1"/>
    <col min="5380" max="5380" width="74.7109375" style="89" customWidth="1"/>
    <col min="5381" max="5381" width="24.7109375" style="89" customWidth="1"/>
    <col min="5382" max="5382" width="22.5703125" style="89" customWidth="1"/>
    <col min="5383" max="5383" width="7.140625" style="89" customWidth="1"/>
    <col min="5384" max="5384" width="24.42578125" style="89" customWidth="1"/>
    <col min="5385" max="5385" width="14" style="89" bestFit="1" customWidth="1"/>
    <col min="5386" max="5386" width="18.7109375" style="89" customWidth="1"/>
    <col min="5387" max="5394" width="9.140625" style="89"/>
    <col min="5395" max="5395" width="17.42578125" style="89" customWidth="1"/>
    <col min="5396" max="5632" width="9.140625" style="89"/>
    <col min="5633" max="5633" width="0" style="89" hidden="1" customWidth="1"/>
    <col min="5634" max="5634" width="18.85546875" style="89" customWidth="1"/>
    <col min="5635" max="5635" width="26.5703125" style="89" customWidth="1"/>
    <col min="5636" max="5636" width="74.7109375" style="89" customWidth="1"/>
    <col min="5637" max="5637" width="24.7109375" style="89" customWidth="1"/>
    <col min="5638" max="5638" width="22.5703125" style="89" customWidth="1"/>
    <col min="5639" max="5639" width="7.140625" style="89" customWidth="1"/>
    <col min="5640" max="5640" width="24.42578125" style="89" customWidth="1"/>
    <col min="5641" max="5641" width="14" style="89" bestFit="1" customWidth="1"/>
    <col min="5642" max="5642" width="18.7109375" style="89" customWidth="1"/>
    <col min="5643" max="5650" width="9.140625" style="89"/>
    <col min="5651" max="5651" width="17.42578125" style="89" customWidth="1"/>
    <col min="5652" max="5888" width="9.140625" style="89"/>
    <col min="5889" max="5889" width="0" style="89" hidden="1" customWidth="1"/>
    <col min="5890" max="5890" width="18.85546875" style="89" customWidth="1"/>
    <col min="5891" max="5891" width="26.5703125" style="89" customWidth="1"/>
    <col min="5892" max="5892" width="74.7109375" style="89" customWidth="1"/>
    <col min="5893" max="5893" width="24.7109375" style="89" customWidth="1"/>
    <col min="5894" max="5894" width="22.5703125" style="89" customWidth="1"/>
    <col min="5895" max="5895" width="7.140625" style="89" customWidth="1"/>
    <col min="5896" max="5896" width="24.42578125" style="89" customWidth="1"/>
    <col min="5897" max="5897" width="14" style="89" bestFit="1" customWidth="1"/>
    <col min="5898" max="5898" width="18.7109375" style="89" customWidth="1"/>
    <col min="5899" max="5906" width="9.140625" style="89"/>
    <col min="5907" max="5907" width="17.42578125" style="89" customWidth="1"/>
    <col min="5908" max="6144" width="9.140625" style="89"/>
    <col min="6145" max="6145" width="0" style="89" hidden="1" customWidth="1"/>
    <col min="6146" max="6146" width="18.85546875" style="89" customWidth="1"/>
    <col min="6147" max="6147" width="26.5703125" style="89" customWidth="1"/>
    <col min="6148" max="6148" width="74.7109375" style="89" customWidth="1"/>
    <col min="6149" max="6149" width="24.7109375" style="89" customWidth="1"/>
    <col min="6150" max="6150" width="22.5703125" style="89" customWidth="1"/>
    <col min="6151" max="6151" width="7.140625" style="89" customWidth="1"/>
    <col min="6152" max="6152" width="24.42578125" style="89" customWidth="1"/>
    <col min="6153" max="6153" width="14" style="89" bestFit="1" customWidth="1"/>
    <col min="6154" max="6154" width="18.7109375" style="89" customWidth="1"/>
    <col min="6155" max="6162" width="9.140625" style="89"/>
    <col min="6163" max="6163" width="17.42578125" style="89" customWidth="1"/>
    <col min="6164" max="6400" width="9.140625" style="89"/>
    <col min="6401" max="6401" width="0" style="89" hidden="1" customWidth="1"/>
    <col min="6402" max="6402" width="18.85546875" style="89" customWidth="1"/>
    <col min="6403" max="6403" width="26.5703125" style="89" customWidth="1"/>
    <col min="6404" max="6404" width="74.7109375" style="89" customWidth="1"/>
    <col min="6405" max="6405" width="24.7109375" style="89" customWidth="1"/>
    <col min="6406" max="6406" width="22.5703125" style="89" customWidth="1"/>
    <col min="6407" max="6407" width="7.140625" style="89" customWidth="1"/>
    <col min="6408" max="6408" width="24.42578125" style="89" customWidth="1"/>
    <col min="6409" max="6409" width="14" style="89" bestFit="1" customWidth="1"/>
    <col min="6410" max="6410" width="18.7109375" style="89" customWidth="1"/>
    <col min="6411" max="6418" width="9.140625" style="89"/>
    <col min="6419" max="6419" width="17.42578125" style="89" customWidth="1"/>
    <col min="6420" max="6656" width="9.140625" style="89"/>
    <col min="6657" max="6657" width="0" style="89" hidden="1" customWidth="1"/>
    <col min="6658" max="6658" width="18.85546875" style="89" customWidth="1"/>
    <col min="6659" max="6659" width="26.5703125" style="89" customWidth="1"/>
    <col min="6660" max="6660" width="74.7109375" style="89" customWidth="1"/>
    <col min="6661" max="6661" width="24.7109375" style="89" customWidth="1"/>
    <col min="6662" max="6662" width="22.5703125" style="89" customWidth="1"/>
    <col min="6663" max="6663" width="7.140625" style="89" customWidth="1"/>
    <col min="6664" max="6664" width="24.42578125" style="89" customWidth="1"/>
    <col min="6665" max="6665" width="14" style="89" bestFit="1" customWidth="1"/>
    <col min="6666" max="6666" width="18.7109375" style="89" customWidth="1"/>
    <col min="6667" max="6674" width="9.140625" style="89"/>
    <col min="6675" max="6675" width="17.42578125" style="89" customWidth="1"/>
    <col min="6676" max="6912" width="9.140625" style="89"/>
    <col min="6913" max="6913" width="0" style="89" hidden="1" customWidth="1"/>
    <col min="6914" max="6914" width="18.85546875" style="89" customWidth="1"/>
    <col min="6915" max="6915" width="26.5703125" style="89" customWidth="1"/>
    <col min="6916" max="6916" width="74.7109375" style="89" customWidth="1"/>
    <col min="6917" max="6917" width="24.7109375" style="89" customWidth="1"/>
    <col min="6918" max="6918" width="22.5703125" style="89" customWidth="1"/>
    <col min="6919" max="6919" width="7.140625" style="89" customWidth="1"/>
    <col min="6920" max="6920" width="24.42578125" style="89" customWidth="1"/>
    <col min="6921" max="6921" width="14" style="89" bestFit="1" customWidth="1"/>
    <col min="6922" max="6922" width="18.7109375" style="89" customWidth="1"/>
    <col min="6923" max="6930" width="9.140625" style="89"/>
    <col min="6931" max="6931" width="17.42578125" style="89" customWidth="1"/>
    <col min="6932" max="7168" width="9.140625" style="89"/>
    <col min="7169" max="7169" width="0" style="89" hidden="1" customWidth="1"/>
    <col min="7170" max="7170" width="18.85546875" style="89" customWidth="1"/>
    <col min="7171" max="7171" width="26.5703125" style="89" customWidth="1"/>
    <col min="7172" max="7172" width="74.7109375" style="89" customWidth="1"/>
    <col min="7173" max="7173" width="24.7109375" style="89" customWidth="1"/>
    <col min="7174" max="7174" width="22.5703125" style="89" customWidth="1"/>
    <col min="7175" max="7175" width="7.140625" style="89" customWidth="1"/>
    <col min="7176" max="7176" width="24.42578125" style="89" customWidth="1"/>
    <col min="7177" max="7177" width="14" style="89" bestFit="1" customWidth="1"/>
    <col min="7178" max="7178" width="18.7109375" style="89" customWidth="1"/>
    <col min="7179" max="7186" width="9.140625" style="89"/>
    <col min="7187" max="7187" width="17.42578125" style="89" customWidth="1"/>
    <col min="7188" max="7424" width="9.140625" style="89"/>
    <col min="7425" max="7425" width="0" style="89" hidden="1" customWidth="1"/>
    <col min="7426" max="7426" width="18.85546875" style="89" customWidth="1"/>
    <col min="7427" max="7427" width="26.5703125" style="89" customWidth="1"/>
    <col min="7428" max="7428" width="74.7109375" style="89" customWidth="1"/>
    <col min="7429" max="7429" width="24.7109375" style="89" customWidth="1"/>
    <col min="7430" max="7430" width="22.5703125" style="89" customWidth="1"/>
    <col min="7431" max="7431" width="7.140625" style="89" customWidth="1"/>
    <col min="7432" max="7432" width="24.42578125" style="89" customWidth="1"/>
    <col min="7433" max="7433" width="14" style="89" bestFit="1" customWidth="1"/>
    <col min="7434" max="7434" width="18.7109375" style="89" customWidth="1"/>
    <col min="7435" max="7442" width="9.140625" style="89"/>
    <col min="7443" max="7443" width="17.42578125" style="89" customWidth="1"/>
    <col min="7444" max="7680" width="9.140625" style="89"/>
    <col min="7681" max="7681" width="0" style="89" hidden="1" customWidth="1"/>
    <col min="7682" max="7682" width="18.85546875" style="89" customWidth="1"/>
    <col min="7683" max="7683" width="26.5703125" style="89" customWidth="1"/>
    <col min="7684" max="7684" width="74.7109375" style="89" customWidth="1"/>
    <col min="7685" max="7685" width="24.7109375" style="89" customWidth="1"/>
    <col min="7686" max="7686" width="22.5703125" style="89" customWidth="1"/>
    <col min="7687" max="7687" width="7.140625" style="89" customWidth="1"/>
    <col min="7688" max="7688" width="24.42578125" style="89" customWidth="1"/>
    <col min="7689" max="7689" width="14" style="89" bestFit="1" customWidth="1"/>
    <col min="7690" max="7690" width="18.7109375" style="89" customWidth="1"/>
    <col min="7691" max="7698" width="9.140625" style="89"/>
    <col min="7699" max="7699" width="17.42578125" style="89" customWidth="1"/>
    <col min="7700" max="7936" width="9.140625" style="89"/>
    <col min="7937" max="7937" width="0" style="89" hidden="1" customWidth="1"/>
    <col min="7938" max="7938" width="18.85546875" style="89" customWidth="1"/>
    <col min="7939" max="7939" width="26.5703125" style="89" customWidth="1"/>
    <col min="7940" max="7940" width="74.7109375" style="89" customWidth="1"/>
    <col min="7941" max="7941" width="24.7109375" style="89" customWidth="1"/>
    <col min="7942" max="7942" width="22.5703125" style="89" customWidth="1"/>
    <col min="7943" max="7943" width="7.140625" style="89" customWidth="1"/>
    <col min="7944" max="7944" width="24.42578125" style="89" customWidth="1"/>
    <col min="7945" max="7945" width="14" style="89" bestFit="1" customWidth="1"/>
    <col min="7946" max="7946" width="18.7109375" style="89" customWidth="1"/>
    <col min="7947" max="7954" width="9.140625" style="89"/>
    <col min="7955" max="7955" width="17.42578125" style="89" customWidth="1"/>
    <col min="7956" max="8192" width="9.140625" style="89"/>
    <col min="8193" max="8193" width="0" style="89" hidden="1" customWidth="1"/>
    <col min="8194" max="8194" width="18.85546875" style="89" customWidth="1"/>
    <col min="8195" max="8195" width="26.5703125" style="89" customWidth="1"/>
    <col min="8196" max="8196" width="74.7109375" style="89" customWidth="1"/>
    <col min="8197" max="8197" width="24.7109375" style="89" customWidth="1"/>
    <col min="8198" max="8198" width="22.5703125" style="89" customWidth="1"/>
    <col min="8199" max="8199" width="7.140625" style="89" customWidth="1"/>
    <col min="8200" max="8200" width="24.42578125" style="89" customWidth="1"/>
    <col min="8201" max="8201" width="14" style="89" bestFit="1" customWidth="1"/>
    <col min="8202" max="8202" width="18.7109375" style="89" customWidth="1"/>
    <col min="8203" max="8210" width="9.140625" style="89"/>
    <col min="8211" max="8211" width="17.42578125" style="89" customWidth="1"/>
    <col min="8212" max="8448" width="9.140625" style="89"/>
    <col min="8449" max="8449" width="0" style="89" hidden="1" customWidth="1"/>
    <col min="8450" max="8450" width="18.85546875" style="89" customWidth="1"/>
    <col min="8451" max="8451" width="26.5703125" style="89" customWidth="1"/>
    <col min="8452" max="8452" width="74.7109375" style="89" customWidth="1"/>
    <col min="8453" max="8453" width="24.7109375" style="89" customWidth="1"/>
    <col min="8454" max="8454" width="22.5703125" style="89" customWidth="1"/>
    <col min="8455" max="8455" width="7.140625" style="89" customWidth="1"/>
    <col min="8456" max="8456" width="24.42578125" style="89" customWidth="1"/>
    <col min="8457" max="8457" width="14" style="89" bestFit="1" customWidth="1"/>
    <col min="8458" max="8458" width="18.7109375" style="89" customWidth="1"/>
    <col min="8459" max="8466" width="9.140625" style="89"/>
    <col min="8467" max="8467" width="17.42578125" style="89" customWidth="1"/>
    <col min="8468" max="8704" width="9.140625" style="89"/>
    <col min="8705" max="8705" width="0" style="89" hidden="1" customWidth="1"/>
    <col min="8706" max="8706" width="18.85546875" style="89" customWidth="1"/>
    <col min="8707" max="8707" width="26.5703125" style="89" customWidth="1"/>
    <col min="8708" max="8708" width="74.7109375" style="89" customWidth="1"/>
    <col min="8709" max="8709" width="24.7109375" style="89" customWidth="1"/>
    <col min="8710" max="8710" width="22.5703125" style="89" customWidth="1"/>
    <col min="8711" max="8711" width="7.140625" style="89" customWidth="1"/>
    <col min="8712" max="8712" width="24.42578125" style="89" customWidth="1"/>
    <col min="8713" max="8713" width="14" style="89" bestFit="1" customWidth="1"/>
    <col min="8714" max="8714" width="18.7109375" style="89" customWidth="1"/>
    <col min="8715" max="8722" width="9.140625" style="89"/>
    <col min="8723" max="8723" width="17.42578125" style="89" customWidth="1"/>
    <col min="8724" max="8960" width="9.140625" style="89"/>
    <col min="8961" max="8961" width="0" style="89" hidden="1" customWidth="1"/>
    <col min="8962" max="8962" width="18.85546875" style="89" customWidth="1"/>
    <col min="8963" max="8963" width="26.5703125" style="89" customWidth="1"/>
    <col min="8964" max="8964" width="74.7109375" style="89" customWidth="1"/>
    <col min="8965" max="8965" width="24.7109375" style="89" customWidth="1"/>
    <col min="8966" max="8966" width="22.5703125" style="89" customWidth="1"/>
    <col min="8967" max="8967" width="7.140625" style="89" customWidth="1"/>
    <col min="8968" max="8968" width="24.42578125" style="89" customWidth="1"/>
    <col min="8969" max="8969" width="14" style="89" bestFit="1" customWidth="1"/>
    <col min="8970" max="8970" width="18.7109375" style="89" customWidth="1"/>
    <col min="8971" max="8978" width="9.140625" style="89"/>
    <col min="8979" max="8979" width="17.42578125" style="89" customWidth="1"/>
    <col min="8980" max="9216" width="9.140625" style="89"/>
    <col min="9217" max="9217" width="0" style="89" hidden="1" customWidth="1"/>
    <col min="9218" max="9218" width="18.85546875" style="89" customWidth="1"/>
    <col min="9219" max="9219" width="26.5703125" style="89" customWidth="1"/>
    <col min="9220" max="9220" width="74.7109375" style="89" customWidth="1"/>
    <col min="9221" max="9221" width="24.7109375" style="89" customWidth="1"/>
    <col min="9222" max="9222" width="22.5703125" style="89" customWidth="1"/>
    <col min="9223" max="9223" width="7.140625" style="89" customWidth="1"/>
    <col min="9224" max="9224" width="24.42578125" style="89" customWidth="1"/>
    <col min="9225" max="9225" width="14" style="89" bestFit="1" customWidth="1"/>
    <col min="9226" max="9226" width="18.7109375" style="89" customWidth="1"/>
    <col min="9227" max="9234" width="9.140625" style="89"/>
    <col min="9235" max="9235" width="17.42578125" style="89" customWidth="1"/>
    <col min="9236" max="9472" width="9.140625" style="89"/>
    <col min="9473" max="9473" width="0" style="89" hidden="1" customWidth="1"/>
    <col min="9474" max="9474" width="18.85546875" style="89" customWidth="1"/>
    <col min="9475" max="9475" width="26.5703125" style="89" customWidth="1"/>
    <col min="9476" max="9476" width="74.7109375" style="89" customWidth="1"/>
    <col min="9477" max="9477" width="24.7109375" style="89" customWidth="1"/>
    <col min="9478" max="9478" width="22.5703125" style="89" customWidth="1"/>
    <col min="9479" max="9479" width="7.140625" style="89" customWidth="1"/>
    <col min="9480" max="9480" width="24.42578125" style="89" customWidth="1"/>
    <col min="9481" max="9481" width="14" style="89" bestFit="1" customWidth="1"/>
    <col min="9482" max="9482" width="18.7109375" style="89" customWidth="1"/>
    <col min="9483" max="9490" width="9.140625" style="89"/>
    <col min="9491" max="9491" width="17.42578125" style="89" customWidth="1"/>
    <col min="9492" max="9728" width="9.140625" style="89"/>
    <col min="9729" max="9729" width="0" style="89" hidden="1" customWidth="1"/>
    <col min="9730" max="9730" width="18.85546875" style="89" customWidth="1"/>
    <col min="9731" max="9731" width="26.5703125" style="89" customWidth="1"/>
    <col min="9732" max="9732" width="74.7109375" style="89" customWidth="1"/>
    <col min="9733" max="9733" width="24.7109375" style="89" customWidth="1"/>
    <col min="9734" max="9734" width="22.5703125" style="89" customWidth="1"/>
    <col min="9735" max="9735" width="7.140625" style="89" customWidth="1"/>
    <col min="9736" max="9736" width="24.42578125" style="89" customWidth="1"/>
    <col min="9737" max="9737" width="14" style="89" bestFit="1" customWidth="1"/>
    <col min="9738" max="9738" width="18.7109375" style="89" customWidth="1"/>
    <col min="9739" max="9746" width="9.140625" style="89"/>
    <col min="9747" max="9747" width="17.42578125" style="89" customWidth="1"/>
    <col min="9748" max="9984" width="9.140625" style="89"/>
    <col min="9985" max="9985" width="0" style="89" hidden="1" customWidth="1"/>
    <col min="9986" max="9986" width="18.85546875" style="89" customWidth="1"/>
    <col min="9987" max="9987" width="26.5703125" style="89" customWidth="1"/>
    <col min="9988" max="9988" width="74.7109375" style="89" customWidth="1"/>
    <col min="9989" max="9989" width="24.7109375" style="89" customWidth="1"/>
    <col min="9990" max="9990" width="22.5703125" style="89" customWidth="1"/>
    <col min="9991" max="9991" width="7.140625" style="89" customWidth="1"/>
    <col min="9992" max="9992" width="24.42578125" style="89" customWidth="1"/>
    <col min="9993" max="9993" width="14" style="89" bestFit="1" customWidth="1"/>
    <col min="9994" max="9994" width="18.7109375" style="89" customWidth="1"/>
    <col min="9995" max="10002" width="9.140625" style="89"/>
    <col min="10003" max="10003" width="17.42578125" style="89" customWidth="1"/>
    <col min="10004" max="10240" width="9.140625" style="89"/>
    <col min="10241" max="10241" width="0" style="89" hidden="1" customWidth="1"/>
    <col min="10242" max="10242" width="18.85546875" style="89" customWidth="1"/>
    <col min="10243" max="10243" width="26.5703125" style="89" customWidth="1"/>
    <col min="10244" max="10244" width="74.7109375" style="89" customWidth="1"/>
    <col min="10245" max="10245" width="24.7109375" style="89" customWidth="1"/>
    <col min="10246" max="10246" width="22.5703125" style="89" customWidth="1"/>
    <col min="10247" max="10247" width="7.140625" style="89" customWidth="1"/>
    <col min="10248" max="10248" width="24.42578125" style="89" customWidth="1"/>
    <col min="10249" max="10249" width="14" style="89" bestFit="1" customWidth="1"/>
    <col min="10250" max="10250" width="18.7109375" style="89" customWidth="1"/>
    <col min="10251" max="10258" width="9.140625" style="89"/>
    <col min="10259" max="10259" width="17.42578125" style="89" customWidth="1"/>
    <col min="10260" max="10496" width="9.140625" style="89"/>
    <col min="10497" max="10497" width="0" style="89" hidden="1" customWidth="1"/>
    <col min="10498" max="10498" width="18.85546875" style="89" customWidth="1"/>
    <col min="10499" max="10499" width="26.5703125" style="89" customWidth="1"/>
    <col min="10500" max="10500" width="74.7109375" style="89" customWidth="1"/>
    <col min="10501" max="10501" width="24.7109375" style="89" customWidth="1"/>
    <col min="10502" max="10502" width="22.5703125" style="89" customWidth="1"/>
    <col min="10503" max="10503" width="7.140625" style="89" customWidth="1"/>
    <col min="10504" max="10504" width="24.42578125" style="89" customWidth="1"/>
    <col min="10505" max="10505" width="14" style="89" bestFit="1" customWidth="1"/>
    <col min="10506" max="10506" width="18.7109375" style="89" customWidth="1"/>
    <col min="10507" max="10514" width="9.140625" style="89"/>
    <col min="10515" max="10515" width="17.42578125" style="89" customWidth="1"/>
    <col min="10516" max="10752" width="9.140625" style="89"/>
    <col min="10753" max="10753" width="0" style="89" hidden="1" customWidth="1"/>
    <col min="10754" max="10754" width="18.85546875" style="89" customWidth="1"/>
    <col min="10755" max="10755" width="26.5703125" style="89" customWidth="1"/>
    <col min="10756" max="10756" width="74.7109375" style="89" customWidth="1"/>
    <col min="10757" max="10757" width="24.7109375" style="89" customWidth="1"/>
    <col min="10758" max="10758" width="22.5703125" style="89" customWidth="1"/>
    <col min="10759" max="10759" width="7.140625" style="89" customWidth="1"/>
    <col min="10760" max="10760" width="24.42578125" style="89" customWidth="1"/>
    <col min="10761" max="10761" width="14" style="89" bestFit="1" customWidth="1"/>
    <col min="10762" max="10762" width="18.7109375" style="89" customWidth="1"/>
    <col min="10763" max="10770" width="9.140625" style="89"/>
    <col min="10771" max="10771" width="17.42578125" style="89" customWidth="1"/>
    <col min="10772" max="11008" width="9.140625" style="89"/>
    <col min="11009" max="11009" width="0" style="89" hidden="1" customWidth="1"/>
    <col min="11010" max="11010" width="18.85546875" style="89" customWidth="1"/>
    <col min="11011" max="11011" width="26.5703125" style="89" customWidth="1"/>
    <col min="11012" max="11012" width="74.7109375" style="89" customWidth="1"/>
    <col min="11013" max="11013" width="24.7109375" style="89" customWidth="1"/>
    <col min="11014" max="11014" width="22.5703125" style="89" customWidth="1"/>
    <col min="11015" max="11015" width="7.140625" style="89" customWidth="1"/>
    <col min="11016" max="11016" width="24.42578125" style="89" customWidth="1"/>
    <col min="11017" max="11017" width="14" style="89" bestFit="1" customWidth="1"/>
    <col min="11018" max="11018" width="18.7109375" style="89" customWidth="1"/>
    <col min="11019" max="11026" width="9.140625" style="89"/>
    <col min="11027" max="11027" width="17.42578125" style="89" customWidth="1"/>
    <col min="11028" max="11264" width="9.140625" style="89"/>
    <col min="11265" max="11265" width="0" style="89" hidden="1" customWidth="1"/>
    <col min="11266" max="11266" width="18.85546875" style="89" customWidth="1"/>
    <col min="11267" max="11267" width="26.5703125" style="89" customWidth="1"/>
    <col min="11268" max="11268" width="74.7109375" style="89" customWidth="1"/>
    <col min="11269" max="11269" width="24.7109375" style="89" customWidth="1"/>
    <col min="11270" max="11270" width="22.5703125" style="89" customWidth="1"/>
    <col min="11271" max="11271" width="7.140625" style="89" customWidth="1"/>
    <col min="11272" max="11272" width="24.42578125" style="89" customWidth="1"/>
    <col min="11273" max="11273" width="14" style="89" bestFit="1" customWidth="1"/>
    <col min="11274" max="11274" width="18.7109375" style="89" customWidth="1"/>
    <col min="11275" max="11282" width="9.140625" style="89"/>
    <col min="11283" max="11283" width="17.42578125" style="89" customWidth="1"/>
    <col min="11284" max="11520" width="9.140625" style="89"/>
    <col min="11521" max="11521" width="0" style="89" hidden="1" customWidth="1"/>
    <col min="11522" max="11522" width="18.85546875" style="89" customWidth="1"/>
    <col min="11523" max="11523" width="26.5703125" style="89" customWidth="1"/>
    <col min="11524" max="11524" width="74.7109375" style="89" customWidth="1"/>
    <col min="11525" max="11525" width="24.7109375" style="89" customWidth="1"/>
    <col min="11526" max="11526" width="22.5703125" style="89" customWidth="1"/>
    <col min="11527" max="11527" width="7.140625" style="89" customWidth="1"/>
    <col min="11528" max="11528" width="24.42578125" style="89" customWidth="1"/>
    <col min="11529" max="11529" width="14" style="89" bestFit="1" customWidth="1"/>
    <col min="11530" max="11530" width="18.7109375" style="89" customWidth="1"/>
    <col min="11531" max="11538" width="9.140625" style="89"/>
    <col min="11539" max="11539" width="17.42578125" style="89" customWidth="1"/>
    <col min="11540" max="11776" width="9.140625" style="89"/>
    <col min="11777" max="11777" width="0" style="89" hidden="1" customWidth="1"/>
    <col min="11778" max="11778" width="18.85546875" style="89" customWidth="1"/>
    <col min="11779" max="11779" width="26.5703125" style="89" customWidth="1"/>
    <col min="11780" max="11780" width="74.7109375" style="89" customWidth="1"/>
    <col min="11781" max="11781" width="24.7109375" style="89" customWidth="1"/>
    <col min="11782" max="11782" width="22.5703125" style="89" customWidth="1"/>
    <col min="11783" max="11783" width="7.140625" style="89" customWidth="1"/>
    <col min="11784" max="11784" width="24.42578125" style="89" customWidth="1"/>
    <col min="11785" max="11785" width="14" style="89" bestFit="1" customWidth="1"/>
    <col min="11786" max="11786" width="18.7109375" style="89" customWidth="1"/>
    <col min="11787" max="11794" width="9.140625" style="89"/>
    <col min="11795" max="11795" width="17.42578125" style="89" customWidth="1"/>
    <col min="11796" max="12032" width="9.140625" style="89"/>
    <col min="12033" max="12033" width="0" style="89" hidden="1" customWidth="1"/>
    <col min="12034" max="12034" width="18.85546875" style="89" customWidth="1"/>
    <col min="12035" max="12035" width="26.5703125" style="89" customWidth="1"/>
    <col min="12036" max="12036" width="74.7109375" style="89" customWidth="1"/>
    <col min="12037" max="12037" width="24.7109375" style="89" customWidth="1"/>
    <col min="12038" max="12038" width="22.5703125" style="89" customWidth="1"/>
    <col min="12039" max="12039" width="7.140625" style="89" customWidth="1"/>
    <col min="12040" max="12040" width="24.42578125" style="89" customWidth="1"/>
    <col min="12041" max="12041" width="14" style="89" bestFit="1" customWidth="1"/>
    <col min="12042" max="12042" width="18.7109375" style="89" customWidth="1"/>
    <col min="12043" max="12050" width="9.140625" style="89"/>
    <col min="12051" max="12051" width="17.42578125" style="89" customWidth="1"/>
    <col min="12052" max="12288" width="9.140625" style="89"/>
    <col min="12289" max="12289" width="0" style="89" hidden="1" customWidth="1"/>
    <col min="12290" max="12290" width="18.85546875" style="89" customWidth="1"/>
    <col min="12291" max="12291" width="26.5703125" style="89" customWidth="1"/>
    <col min="12292" max="12292" width="74.7109375" style="89" customWidth="1"/>
    <col min="12293" max="12293" width="24.7109375" style="89" customWidth="1"/>
    <col min="12294" max="12294" width="22.5703125" style="89" customWidth="1"/>
    <col min="12295" max="12295" width="7.140625" style="89" customWidth="1"/>
    <col min="12296" max="12296" width="24.42578125" style="89" customWidth="1"/>
    <col min="12297" max="12297" width="14" style="89" bestFit="1" customWidth="1"/>
    <col min="12298" max="12298" width="18.7109375" style="89" customWidth="1"/>
    <col min="12299" max="12306" width="9.140625" style="89"/>
    <col min="12307" max="12307" width="17.42578125" style="89" customWidth="1"/>
    <col min="12308" max="12544" width="9.140625" style="89"/>
    <col min="12545" max="12545" width="0" style="89" hidden="1" customWidth="1"/>
    <col min="12546" max="12546" width="18.85546875" style="89" customWidth="1"/>
    <col min="12547" max="12547" width="26.5703125" style="89" customWidth="1"/>
    <col min="12548" max="12548" width="74.7109375" style="89" customWidth="1"/>
    <col min="12549" max="12549" width="24.7109375" style="89" customWidth="1"/>
    <col min="12550" max="12550" width="22.5703125" style="89" customWidth="1"/>
    <col min="12551" max="12551" width="7.140625" style="89" customWidth="1"/>
    <col min="12552" max="12552" width="24.42578125" style="89" customWidth="1"/>
    <col min="12553" max="12553" width="14" style="89" bestFit="1" customWidth="1"/>
    <col min="12554" max="12554" width="18.7109375" style="89" customWidth="1"/>
    <col min="12555" max="12562" width="9.140625" style="89"/>
    <col min="12563" max="12563" width="17.42578125" style="89" customWidth="1"/>
    <col min="12564" max="12800" width="9.140625" style="89"/>
    <col min="12801" max="12801" width="0" style="89" hidden="1" customWidth="1"/>
    <col min="12802" max="12802" width="18.85546875" style="89" customWidth="1"/>
    <col min="12803" max="12803" width="26.5703125" style="89" customWidth="1"/>
    <col min="12804" max="12804" width="74.7109375" style="89" customWidth="1"/>
    <col min="12805" max="12805" width="24.7109375" style="89" customWidth="1"/>
    <col min="12806" max="12806" width="22.5703125" style="89" customWidth="1"/>
    <col min="12807" max="12807" width="7.140625" style="89" customWidth="1"/>
    <col min="12808" max="12808" width="24.42578125" style="89" customWidth="1"/>
    <col min="12809" max="12809" width="14" style="89" bestFit="1" customWidth="1"/>
    <col min="12810" max="12810" width="18.7109375" style="89" customWidth="1"/>
    <col min="12811" max="12818" width="9.140625" style="89"/>
    <col min="12819" max="12819" width="17.42578125" style="89" customWidth="1"/>
    <col min="12820" max="13056" width="9.140625" style="89"/>
    <col min="13057" max="13057" width="0" style="89" hidden="1" customWidth="1"/>
    <col min="13058" max="13058" width="18.85546875" style="89" customWidth="1"/>
    <col min="13059" max="13059" width="26.5703125" style="89" customWidth="1"/>
    <col min="13060" max="13060" width="74.7109375" style="89" customWidth="1"/>
    <col min="13061" max="13061" width="24.7109375" style="89" customWidth="1"/>
    <col min="13062" max="13062" width="22.5703125" style="89" customWidth="1"/>
    <col min="13063" max="13063" width="7.140625" style="89" customWidth="1"/>
    <col min="13064" max="13064" width="24.42578125" style="89" customWidth="1"/>
    <col min="13065" max="13065" width="14" style="89" bestFit="1" customWidth="1"/>
    <col min="13066" max="13066" width="18.7109375" style="89" customWidth="1"/>
    <col min="13067" max="13074" width="9.140625" style="89"/>
    <col min="13075" max="13075" width="17.42578125" style="89" customWidth="1"/>
    <col min="13076" max="13312" width="9.140625" style="89"/>
    <col min="13313" max="13313" width="0" style="89" hidden="1" customWidth="1"/>
    <col min="13314" max="13314" width="18.85546875" style="89" customWidth="1"/>
    <col min="13315" max="13315" width="26.5703125" style="89" customWidth="1"/>
    <col min="13316" max="13316" width="74.7109375" style="89" customWidth="1"/>
    <col min="13317" max="13317" width="24.7109375" style="89" customWidth="1"/>
    <col min="13318" max="13318" width="22.5703125" style="89" customWidth="1"/>
    <col min="13319" max="13319" width="7.140625" style="89" customWidth="1"/>
    <col min="13320" max="13320" width="24.42578125" style="89" customWidth="1"/>
    <col min="13321" max="13321" width="14" style="89" bestFit="1" customWidth="1"/>
    <col min="13322" max="13322" width="18.7109375" style="89" customWidth="1"/>
    <col min="13323" max="13330" width="9.140625" style="89"/>
    <col min="13331" max="13331" width="17.42578125" style="89" customWidth="1"/>
    <col min="13332" max="13568" width="9.140625" style="89"/>
    <col min="13569" max="13569" width="0" style="89" hidden="1" customWidth="1"/>
    <col min="13570" max="13570" width="18.85546875" style="89" customWidth="1"/>
    <col min="13571" max="13571" width="26.5703125" style="89" customWidth="1"/>
    <col min="13572" max="13572" width="74.7109375" style="89" customWidth="1"/>
    <col min="13573" max="13573" width="24.7109375" style="89" customWidth="1"/>
    <col min="13574" max="13574" width="22.5703125" style="89" customWidth="1"/>
    <col min="13575" max="13575" width="7.140625" style="89" customWidth="1"/>
    <col min="13576" max="13576" width="24.42578125" style="89" customWidth="1"/>
    <col min="13577" max="13577" width="14" style="89" bestFit="1" customWidth="1"/>
    <col min="13578" max="13578" width="18.7109375" style="89" customWidth="1"/>
    <col min="13579" max="13586" width="9.140625" style="89"/>
    <col min="13587" max="13587" width="17.42578125" style="89" customWidth="1"/>
    <col min="13588" max="13824" width="9.140625" style="89"/>
    <col min="13825" max="13825" width="0" style="89" hidden="1" customWidth="1"/>
    <col min="13826" max="13826" width="18.85546875" style="89" customWidth="1"/>
    <col min="13827" max="13827" width="26.5703125" style="89" customWidth="1"/>
    <col min="13828" max="13828" width="74.7109375" style="89" customWidth="1"/>
    <col min="13829" max="13829" width="24.7109375" style="89" customWidth="1"/>
    <col min="13830" max="13830" width="22.5703125" style="89" customWidth="1"/>
    <col min="13831" max="13831" width="7.140625" style="89" customWidth="1"/>
    <col min="13832" max="13832" width="24.42578125" style="89" customWidth="1"/>
    <col min="13833" max="13833" width="14" style="89" bestFit="1" customWidth="1"/>
    <col min="13834" max="13834" width="18.7109375" style="89" customWidth="1"/>
    <col min="13835" max="13842" width="9.140625" style="89"/>
    <col min="13843" max="13843" width="17.42578125" style="89" customWidth="1"/>
    <col min="13844" max="14080" width="9.140625" style="89"/>
    <col min="14081" max="14081" width="0" style="89" hidden="1" customWidth="1"/>
    <col min="14082" max="14082" width="18.85546875" style="89" customWidth="1"/>
    <col min="14083" max="14083" width="26.5703125" style="89" customWidth="1"/>
    <col min="14084" max="14084" width="74.7109375" style="89" customWidth="1"/>
    <col min="14085" max="14085" width="24.7109375" style="89" customWidth="1"/>
    <col min="14086" max="14086" width="22.5703125" style="89" customWidth="1"/>
    <col min="14087" max="14087" width="7.140625" style="89" customWidth="1"/>
    <col min="14088" max="14088" width="24.42578125" style="89" customWidth="1"/>
    <col min="14089" max="14089" width="14" style="89" bestFit="1" customWidth="1"/>
    <col min="14090" max="14090" width="18.7109375" style="89" customWidth="1"/>
    <col min="14091" max="14098" width="9.140625" style="89"/>
    <col min="14099" max="14099" width="17.42578125" style="89" customWidth="1"/>
    <col min="14100" max="14336" width="9.140625" style="89"/>
    <col min="14337" max="14337" width="0" style="89" hidden="1" customWidth="1"/>
    <col min="14338" max="14338" width="18.85546875" style="89" customWidth="1"/>
    <col min="14339" max="14339" width="26.5703125" style="89" customWidth="1"/>
    <col min="14340" max="14340" width="74.7109375" style="89" customWidth="1"/>
    <col min="14341" max="14341" width="24.7109375" style="89" customWidth="1"/>
    <col min="14342" max="14342" width="22.5703125" style="89" customWidth="1"/>
    <col min="14343" max="14343" width="7.140625" style="89" customWidth="1"/>
    <col min="14344" max="14344" width="24.42578125" style="89" customWidth="1"/>
    <col min="14345" max="14345" width="14" style="89" bestFit="1" customWidth="1"/>
    <col min="14346" max="14346" width="18.7109375" style="89" customWidth="1"/>
    <col min="14347" max="14354" width="9.140625" style="89"/>
    <col min="14355" max="14355" width="17.42578125" style="89" customWidth="1"/>
    <col min="14356" max="14592" width="9.140625" style="89"/>
    <col min="14593" max="14593" width="0" style="89" hidden="1" customWidth="1"/>
    <col min="14594" max="14594" width="18.85546875" style="89" customWidth="1"/>
    <col min="14595" max="14595" width="26.5703125" style="89" customWidth="1"/>
    <col min="14596" max="14596" width="74.7109375" style="89" customWidth="1"/>
    <col min="14597" max="14597" width="24.7109375" style="89" customWidth="1"/>
    <col min="14598" max="14598" width="22.5703125" style="89" customWidth="1"/>
    <col min="14599" max="14599" width="7.140625" style="89" customWidth="1"/>
    <col min="14600" max="14600" width="24.42578125" style="89" customWidth="1"/>
    <col min="14601" max="14601" width="14" style="89" bestFit="1" customWidth="1"/>
    <col min="14602" max="14602" width="18.7109375" style="89" customWidth="1"/>
    <col min="14603" max="14610" width="9.140625" style="89"/>
    <col min="14611" max="14611" width="17.42578125" style="89" customWidth="1"/>
    <col min="14612" max="14848" width="9.140625" style="89"/>
    <col min="14849" max="14849" width="0" style="89" hidden="1" customWidth="1"/>
    <col min="14850" max="14850" width="18.85546875" style="89" customWidth="1"/>
    <col min="14851" max="14851" width="26.5703125" style="89" customWidth="1"/>
    <col min="14852" max="14852" width="74.7109375" style="89" customWidth="1"/>
    <col min="14853" max="14853" width="24.7109375" style="89" customWidth="1"/>
    <col min="14854" max="14854" width="22.5703125" style="89" customWidth="1"/>
    <col min="14855" max="14855" width="7.140625" style="89" customWidth="1"/>
    <col min="14856" max="14856" width="24.42578125" style="89" customWidth="1"/>
    <col min="14857" max="14857" width="14" style="89" bestFit="1" customWidth="1"/>
    <col min="14858" max="14858" width="18.7109375" style="89" customWidth="1"/>
    <col min="14859" max="14866" width="9.140625" style="89"/>
    <col min="14867" max="14867" width="17.42578125" style="89" customWidth="1"/>
    <col min="14868" max="15104" width="9.140625" style="89"/>
    <col min="15105" max="15105" width="0" style="89" hidden="1" customWidth="1"/>
    <col min="15106" max="15106" width="18.85546875" style="89" customWidth="1"/>
    <col min="15107" max="15107" width="26.5703125" style="89" customWidth="1"/>
    <col min="15108" max="15108" width="74.7109375" style="89" customWidth="1"/>
    <col min="15109" max="15109" width="24.7109375" style="89" customWidth="1"/>
    <col min="15110" max="15110" width="22.5703125" style="89" customWidth="1"/>
    <col min="15111" max="15111" width="7.140625" style="89" customWidth="1"/>
    <col min="15112" max="15112" width="24.42578125" style="89" customWidth="1"/>
    <col min="15113" max="15113" width="14" style="89" bestFit="1" customWidth="1"/>
    <col min="15114" max="15114" width="18.7109375" style="89" customWidth="1"/>
    <col min="15115" max="15122" width="9.140625" style="89"/>
    <col min="15123" max="15123" width="17.42578125" style="89" customWidth="1"/>
    <col min="15124" max="15360" width="9.140625" style="89"/>
    <col min="15361" max="15361" width="0" style="89" hidden="1" customWidth="1"/>
    <col min="15362" max="15362" width="18.85546875" style="89" customWidth="1"/>
    <col min="15363" max="15363" width="26.5703125" style="89" customWidth="1"/>
    <col min="15364" max="15364" width="74.7109375" style="89" customWidth="1"/>
    <col min="15365" max="15365" width="24.7109375" style="89" customWidth="1"/>
    <col min="15366" max="15366" width="22.5703125" style="89" customWidth="1"/>
    <col min="15367" max="15367" width="7.140625" style="89" customWidth="1"/>
    <col min="15368" max="15368" width="24.42578125" style="89" customWidth="1"/>
    <col min="15369" max="15369" width="14" style="89" bestFit="1" customWidth="1"/>
    <col min="15370" max="15370" width="18.7109375" style="89" customWidth="1"/>
    <col min="15371" max="15378" width="9.140625" style="89"/>
    <col min="15379" max="15379" width="17.42578125" style="89" customWidth="1"/>
    <col min="15380" max="15616" width="9.140625" style="89"/>
    <col min="15617" max="15617" width="0" style="89" hidden="1" customWidth="1"/>
    <col min="15618" max="15618" width="18.85546875" style="89" customWidth="1"/>
    <col min="15619" max="15619" width="26.5703125" style="89" customWidth="1"/>
    <col min="15620" max="15620" width="74.7109375" style="89" customWidth="1"/>
    <col min="15621" max="15621" width="24.7109375" style="89" customWidth="1"/>
    <col min="15622" max="15622" width="22.5703125" style="89" customWidth="1"/>
    <col min="15623" max="15623" width="7.140625" style="89" customWidth="1"/>
    <col min="15624" max="15624" width="24.42578125" style="89" customWidth="1"/>
    <col min="15625" max="15625" width="14" style="89" bestFit="1" customWidth="1"/>
    <col min="15626" max="15626" width="18.7109375" style="89" customWidth="1"/>
    <col min="15627" max="15634" width="9.140625" style="89"/>
    <col min="15635" max="15635" width="17.42578125" style="89" customWidth="1"/>
    <col min="15636" max="15872" width="9.140625" style="89"/>
    <col min="15873" max="15873" width="0" style="89" hidden="1" customWidth="1"/>
    <col min="15874" max="15874" width="18.85546875" style="89" customWidth="1"/>
    <col min="15875" max="15875" width="26.5703125" style="89" customWidth="1"/>
    <col min="15876" max="15876" width="74.7109375" style="89" customWidth="1"/>
    <col min="15877" max="15877" width="24.7109375" style="89" customWidth="1"/>
    <col min="15878" max="15878" width="22.5703125" style="89" customWidth="1"/>
    <col min="15879" max="15879" width="7.140625" style="89" customWidth="1"/>
    <col min="15880" max="15880" width="24.42578125" style="89" customWidth="1"/>
    <col min="15881" max="15881" width="14" style="89" bestFit="1" customWidth="1"/>
    <col min="15882" max="15882" width="18.7109375" style="89" customWidth="1"/>
    <col min="15883" max="15890" width="9.140625" style="89"/>
    <col min="15891" max="15891" width="17.42578125" style="89" customWidth="1"/>
    <col min="15892" max="16128" width="9.140625" style="89"/>
    <col min="16129" max="16129" width="0" style="89" hidden="1" customWidth="1"/>
    <col min="16130" max="16130" width="18.85546875" style="89" customWidth="1"/>
    <col min="16131" max="16131" width="26.5703125" style="89" customWidth="1"/>
    <col min="16132" max="16132" width="74.7109375" style="89" customWidth="1"/>
    <col min="16133" max="16133" width="24.7109375" style="89" customWidth="1"/>
    <col min="16134" max="16134" width="22.5703125" style="89" customWidth="1"/>
    <col min="16135" max="16135" width="7.140625" style="89" customWidth="1"/>
    <col min="16136" max="16136" width="24.42578125" style="89" customWidth="1"/>
    <col min="16137" max="16137" width="14" style="89" bestFit="1" customWidth="1"/>
    <col min="16138" max="16138" width="18.7109375" style="89" customWidth="1"/>
    <col min="16139" max="16146" width="9.140625" style="89"/>
    <col min="16147" max="16147" width="17.42578125" style="89" customWidth="1"/>
    <col min="16148" max="16384" width="9.140625" style="89"/>
  </cols>
  <sheetData>
    <row r="1" spans="1:12" s="1" customFormat="1" ht="15" customHeight="1" x14ac:dyDescent="0.25">
      <c r="C1" s="2"/>
      <c r="E1" s="3"/>
      <c r="F1" s="4"/>
    </row>
    <row r="2" spans="1:12" s="1" customFormat="1" ht="12.75" x14ac:dyDescent="0.25">
      <c r="C2" s="2"/>
      <c r="E2" s="3"/>
      <c r="F2" s="4"/>
    </row>
    <row r="3" spans="1:12" s="1" customFormat="1" ht="21" customHeight="1" x14ac:dyDescent="0.25">
      <c r="A3" s="5" t="s">
        <v>0</v>
      </c>
      <c r="B3" s="5"/>
      <c r="C3" s="5"/>
      <c r="D3" s="5"/>
      <c r="E3" s="5"/>
      <c r="F3" s="5"/>
      <c r="G3" s="5"/>
      <c r="H3" s="5"/>
      <c r="I3" s="6"/>
      <c r="J3" s="6"/>
    </row>
    <row r="4" spans="1:12" s="1" customFormat="1" ht="4.5" customHeight="1" x14ac:dyDescent="0.25">
      <c r="A4" s="5"/>
      <c r="B4" s="5"/>
      <c r="C4" s="5"/>
      <c r="D4" s="5"/>
      <c r="E4" s="5"/>
      <c r="F4" s="5"/>
      <c r="G4" s="5"/>
      <c r="H4" s="5"/>
    </row>
    <row r="5" spans="1:12" s="1" customFormat="1" ht="23.25" customHeight="1" x14ac:dyDescent="0.25">
      <c r="A5" s="7" t="s">
        <v>1</v>
      </c>
      <c r="B5" s="7"/>
      <c r="C5" s="7"/>
      <c r="D5" s="7"/>
      <c r="E5" s="7"/>
      <c r="F5" s="7"/>
      <c r="G5" s="7"/>
      <c r="H5" s="7"/>
      <c r="I5" s="8"/>
      <c r="J5" s="8"/>
    </row>
    <row r="6" spans="1:12" s="1" customFormat="1" ht="20.25" customHeight="1" x14ac:dyDescent="0.25">
      <c r="A6" s="9" t="s">
        <v>2</v>
      </c>
      <c r="B6" s="9"/>
      <c r="C6" s="9"/>
      <c r="D6" s="9"/>
      <c r="E6" s="9"/>
      <c r="F6" s="9"/>
      <c r="G6" s="9"/>
      <c r="H6" s="9"/>
      <c r="I6" s="10"/>
      <c r="J6" s="10"/>
    </row>
    <row r="7" spans="1:12" s="1" customFormat="1" ht="20.25" x14ac:dyDescent="0.25">
      <c r="A7" s="11" t="s">
        <v>3</v>
      </c>
      <c r="B7" s="11"/>
      <c r="C7" s="11"/>
      <c r="D7" s="11"/>
      <c r="E7" s="11"/>
      <c r="F7" s="11"/>
      <c r="G7" s="11"/>
      <c r="H7" s="11"/>
    </row>
    <row r="8" spans="1:12" s="1" customFormat="1" ht="18" x14ac:dyDescent="0.25">
      <c r="A8" s="12" t="s">
        <v>4</v>
      </c>
      <c r="B8" s="12"/>
      <c r="C8" s="12"/>
      <c r="D8" s="12"/>
      <c r="E8" s="12"/>
      <c r="F8" s="12"/>
      <c r="G8" s="12"/>
      <c r="H8" s="12"/>
    </row>
    <row r="9" spans="1:12" s="1" customFormat="1" ht="18" x14ac:dyDescent="0.25">
      <c r="A9" s="12" t="s">
        <v>5</v>
      </c>
      <c r="B9" s="12"/>
      <c r="C9" s="12"/>
      <c r="D9" s="12"/>
      <c r="E9" s="12"/>
      <c r="F9" s="12"/>
      <c r="G9" s="12"/>
      <c r="H9" s="12"/>
    </row>
    <row r="10" spans="1:12" s="1" customFormat="1" ht="18" customHeight="1" x14ac:dyDescent="0.25">
      <c r="A10" s="13" t="s">
        <v>6</v>
      </c>
      <c r="B10" s="13"/>
      <c r="C10" s="13"/>
      <c r="D10" s="13"/>
      <c r="E10" s="13"/>
      <c r="F10" s="13"/>
      <c r="G10" s="13"/>
      <c r="H10" s="13"/>
    </row>
    <row r="11" spans="1:12" s="1" customFormat="1" ht="4.5" customHeight="1" thickBot="1" x14ac:dyDescent="0.3">
      <c r="C11" s="2"/>
      <c r="E11" s="3"/>
      <c r="F11" s="4"/>
    </row>
    <row r="12" spans="1:12" s="19" customFormat="1" ht="20.25" customHeight="1" x14ac:dyDescent="0.25">
      <c r="A12" s="14"/>
      <c r="B12" s="15" t="s">
        <v>7</v>
      </c>
      <c r="C12" s="16"/>
      <c r="D12" s="16"/>
      <c r="E12" s="16" t="s">
        <v>8</v>
      </c>
      <c r="F12" s="16"/>
      <c r="G12" s="16"/>
      <c r="H12" s="17"/>
      <c r="I12" s="18"/>
      <c r="J12" s="18"/>
      <c r="K12" s="18"/>
      <c r="L12" s="18"/>
    </row>
    <row r="13" spans="1:12" s="19" customFormat="1" ht="18" customHeight="1" x14ac:dyDescent="0.25">
      <c r="A13" s="20"/>
      <c r="B13" s="21"/>
      <c r="C13" s="22"/>
      <c r="D13" s="23"/>
      <c r="E13" s="24" t="s">
        <v>9</v>
      </c>
      <c r="F13" s="24"/>
      <c r="G13" s="25"/>
      <c r="H13" s="26">
        <f>'[1]CUENTA COLECTORA'!J632</f>
        <v>14837160.600000003</v>
      </c>
      <c r="I13" s="18"/>
      <c r="J13" s="18"/>
      <c r="K13" s="18"/>
      <c r="L13" s="18"/>
    </row>
    <row r="14" spans="1:12" s="19" customFormat="1" ht="34.5" customHeight="1" thickBot="1" x14ac:dyDescent="0.3">
      <c r="A14" s="27"/>
      <c r="B14" s="28" t="s">
        <v>10</v>
      </c>
      <c r="C14" s="29" t="s">
        <v>11</v>
      </c>
      <c r="D14" s="30" t="s">
        <v>12</v>
      </c>
      <c r="E14" s="31" t="s">
        <v>13</v>
      </c>
      <c r="F14" s="32" t="s">
        <v>14</v>
      </c>
      <c r="G14" s="32"/>
      <c r="H14" s="33" t="s">
        <v>15</v>
      </c>
      <c r="I14" s="18"/>
      <c r="J14" s="18"/>
      <c r="K14" s="18"/>
      <c r="L14" s="18"/>
    </row>
    <row r="15" spans="1:12" s="41" customFormat="1" ht="34.5" customHeight="1" x14ac:dyDescent="0.3">
      <c r="A15" s="34"/>
      <c r="B15" s="35">
        <f>'[1]CUENTA COLECTORA'!A634</f>
        <v>46204</v>
      </c>
      <c r="C15" s="36" t="str">
        <f>'[1]CUENTA COLECTORA'!K634</f>
        <v/>
      </c>
      <c r="D15" s="37" t="str">
        <f>CONCATENATE('[1]CUENTA COLECTORA'!B634, '[1]CUENTA COLECTORA'!C634)</f>
        <v xml:space="preserve">CEMADOJA Deposito de Caja (30/06/2026) </v>
      </c>
      <c r="E15" s="38">
        <f>'[1]CUENTA COLECTORA'!L634</f>
        <v>103658</v>
      </c>
      <c r="F15" s="38">
        <f>'[1]CUENTA COLECTORA'!G634</f>
        <v>0</v>
      </c>
      <c r="G15" s="39"/>
      <c r="H15" s="40">
        <f>SUM(H13+E15-F15)</f>
        <v>14940818.600000003</v>
      </c>
    </row>
    <row r="16" spans="1:12" s="18" customFormat="1" ht="34.5" customHeight="1" x14ac:dyDescent="0.3">
      <c r="A16" s="42"/>
      <c r="B16" s="35">
        <f>'[1]CUENTA COLECTORA'!A635</f>
        <v>46205</v>
      </c>
      <c r="C16" s="36" t="str">
        <f>'[1]CUENTA COLECTORA'!K635</f>
        <v>738697994</v>
      </c>
      <c r="D16" s="37" t="str">
        <f>CONCATENATE('[1]CUENTA COLECTORA'!B635, '[1]CUENTA COLECTORA'!C635)</f>
        <v xml:space="preserve">CEMADOJA Deposito de Caja (01/07/2026) </v>
      </c>
      <c r="E16" s="38">
        <f>'[1]CUENTA COLECTORA'!L635</f>
        <v>80752</v>
      </c>
      <c r="F16" s="38">
        <f>'[1]CUENTA COLECTORA'!G635</f>
        <v>0</v>
      </c>
      <c r="G16" s="43"/>
      <c r="H16" s="40">
        <f>SUM(H15+E16-F16)</f>
        <v>15021570.600000003</v>
      </c>
    </row>
    <row r="17" spans="1:8" s="18" customFormat="1" ht="34.5" customHeight="1" x14ac:dyDescent="0.3">
      <c r="A17" s="42"/>
      <c r="B17" s="35">
        <f>'[1]CUENTA COLECTORA'!A636</f>
        <v>46205</v>
      </c>
      <c r="C17" s="36" t="str">
        <f>'[1]CUENTA COLECTORA'!K636</f>
        <v>1018</v>
      </c>
      <c r="D17" s="37" t="str">
        <f>CONCATENATE('[1]CUENTA COLECTORA'!B636, '[1]CUENTA COLECTORA'!C636)</f>
        <v>Seguros Pepin, SaPAGO POR SEGURO DE MOTOCICLETA  LONCIN CHASIS LLCLPT00NA500373 POLIZA NO. 051-4499712 CORRESP. AL  PERIODO 2026-2027</v>
      </c>
      <c r="E17" s="38">
        <f>'[1]CUENTA COLECTORA'!L636</f>
        <v>0</v>
      </c>
      <c r="F17" s="38">
        <f>'[1]CUENTA COLECTORA'!G636</f>
        <v>893.2</v>
      </c>
      <c r="G17" s="39"/>
      <c r="H17" s="40">
        <f>SUM(H16+E17-F17)</f>
        <v>15020677.400000004</v>
      </c>
    </row>
    <row r="18" spans="1:8" s="18" customFormat="1" ht="34.5" customHeight="1" x14ac:dyDescent="0.3">
      <c r="A18" s="42"/>
      <c r="B18" s="35">
        <f>'[1]CUENTA COLECTORA'!A637</f>
        <v>46206</v>
      </c>
      <c r="C18" s="36" t="str">
        <f>'[1]CUENTA COLECTORA'!K637</f>
        <v>738699106</v>
      </c>
      <c r="D18" s="37" t="str">
        <f>CONCATENATE('[1]CUENTA COLECTORA'!B637, '[1]CUENTA COLECTORA'!C637)</f>
        <v xml:space="preserve">CEMADOJA Deposito de Caja (02/07/2026) </v>
      </c>
      <c r="E18" s="38">
        <f>'[1]CUENTA COLECTORA'!L637</f>
        <v>80869</v>
      </c>
      <c r="F18" s="38">
        <f>'[1]CUENTA COLECTORA'!G637</f>
        <v>0</v>
      </c>
      <c r="G18" s="39"/>
      <c r="H18" s="40">
        <f t="shared" ref="H18:H81" si="0">SUM(H17+E18-F18)</f>
        <v>15101546.400000004</v>
      </c>
    </row>
    <row r="19" spans="1:8" s="18" customFormat="1" ht="34.5" customHeight="1" x14ac:dyDescent="0.3">
      <c r="A19" s="42"/>
      <c r="B19" s="35">
        <f>'[1]CUENTA COLECTORA'!A638</f>
        <v>46209</v>
      </c>
      <c r="C19" s="36" t="str">
        <f>'[1]CUENTA COLECTORA'!K638</f>
        <v>738699875</v>
      </c>
      <c r="D19" s="37" t="str">
        <f>CONCATENATE('[1]CUENTA COLECTORA'!B638, '[1]CUENTA COLECTORA'!C638)</f>
        <v xml:space="preserve">CEMADOJA Deposito de Caja (03/07/2026) </v>
      </c>
      <c r="E19" s="38">
        <f>'[1]CUENTA COLECTORA'!L638</f>
        <v>107763</v>
      </c>
      <c r="F19" s="38">
        <f>'[1]CUENTA COLECTORA'!G638</f>
        <v>0</v>
      </c>
      <c r="G19" s="39"/>
      <c r="H19" s="40">
        <f t="shared" si="0"/>
        <v>15209309.400000004</v>
      </c>
    </row>
    <row r="20" spans="1:8" s="18" customFormat="1" ht="34.5" customHeight="1" x14ac:dyDescent="0.3">
      <c r="A20" s="42"/>
      <c r="B20" s="35">
        <f>'[1]CUENTA COLECTORA'!A639</f>
        <v>46209</v>
      </c>
      <c r="C20" s="36" t="str">
        <f>'[1]CUENTA COLECTORA'!K639</f>
        <v>738699871</v>
      </c>
      <c r="D20" s="37" t="str">
        <f>CONCATENATE('[1]CUENTA COLECTORA'!B639, '[1]CUENTA COLECTORA'!C639)</f>
        <v xml:space="preserve">CEMADOJA Deposito de Caja (04/07/2026) </v>
      </c>
      <c r="E20" s="38">
        <f>'[1]CUENTA COLECTORA'!L639</f>
        <v>22054</v>
      </c>
      <c r="F20" s="38">
        <f>'[1]CUENTA COLECTORA'!G639</f>
        <v>0</v>
      </c>
      <c r="G20" s="39"/>
      <c r="H20" s="40">
        <f t="shared" si="0"/>
        <v>15231363.400000004</v>
      </c>
    </row>
    <row r="21" spans="1:8" s="18" customFormat="1" ht="34.5" customHeight="1" x14ac:dyDescent="0.3">
      <c r="A21" s="42"/>
      <c r="B21" s="35">
        <f>'[1]CUENTA COLECTORA'!A640</f>
        <v>46209</v>
      </c>
      <c r="C21" s="36" t="str">
        <f>'[1]CUENTA COLECTORA'!K640</f>
        <v>738699873</v>
      </c>
      <c r="D21" s="37" t="str">
        <f>CONCATENATE('[1]CUENTA COLECTORA'!B640, '[1]CUENTA COLECTORA'!C640)</f>
        <v xml:space="preserve">CEMADOJA Deposito de Caja (05/07/2026) </v>
      </c>
      <c r="E21" s="38">
        <f>'[1]CUENTA COLECTORA'!L640</f>
        <v>10581</v>
      </c>
      <c r="F21" s="38">
        <f>'[1]CUENTA COLECTORA'!G640</f>
        <v>0</v>
      </c>
      <c r="G21" s="39"/>
      <c r="H21" s="40">
        <f t="shared" si="0"/>
        <v>15241944.400000004</v>
      </c>
    </row>
    <row r="22" spans="1:8" s="18" customFormat="1" ht="34.5" customHeight="1" x14ac:dyDescent="0.3">
      <c r="A22" s="42"/>
      <c r="B22" s="35">
        <f>'[1]CUENTA COLECTORA'!A641</f>
        <v>46210</v>
      </c>
      <c r="C22" s="36" t="str">
        <f>'[1]CUENTA COLECTORA'!K641</f>
        <v>738673370</v>
      </c>
      <c r="D22" s="37" t="str">
        <f>CONCATENATE('[1]CUENTA COLECTORA'!B641, '[1]CUENTA COLECTORA'!C641)</f>
        <v xml:space="preserve">CEMADOJA Deposito de Caja (06/07/2026) </v>
      </c>
      <c r="E22" s="38">
        <f>'[1]CUENTA COLECTORA'!L641</f>
        <v>98809</v>
      </c>
      <c r="F22" s="38">
        <f>'[1]CUENTA COLECTORA'!G641</f>
        <v>0</v>
      </c>
      <c r="G22" s="39"/>
      <c r="H22" s="40">
        <f t="shared" si="0"/>
        <v>15340753.400000004</v>
      </c>
    </row>
    <row r="23" spans="1:8" s="18" customFormat="1" ht="34.5" customHeight="1" x14ac:dyDescent="0.3">
      <c r="A23" s="42"/>
      <c r="B23" s="35">
        <f>'[1]CUENTA COLECTORA'!A642</f>
        <v>46211</v>
      </c>
      <c r="C23" s="36" t="str">
        <f>'[1]CUENTA COLECTORA'!K642</f>
        <v>738696827</v>
      </c>
      <c r="D23" s="37" t="str">
        <f>CONCATENATE('[1]CUENTA COLECTORA'!B642, '[1]CUENTA COLECTORA'!C642)</f>
        <v xml:space="preserve">CEMADOJA Deposito de Caja (07/07/2026) </v>
      </c>
      <c r="E23" s="38">
        <f>'[1]CUENTA COLECTORA'!L642</f>
        <v>93968</v>
      </c>
      <c r="F23" s="38">
        <f>'[1]CUENTA COLECTORA'!G642</f>
        <v>0</v>
      </c>
      <c r="G23" s="39"/>
      <c r="H23" s="40">
        <f t="shared" si="0"/>
        <v>15434721.400000004</v>
      </c>
    </row>
    <row r="24" spans="1:8" s="18" customFormat="1" ht="34.5" customHeight="1" x14ac:dyDescent="0.3">
      <c r="A24" s="42"/>
      <c r="B24" s="35">
        <f>'[1]CUENTA COLECTORA'!A643</f>
        <v>46212</v>
      </c>
      <c r="C24" s="36" t="str">
        <f>'[1]CUENTA COLECTORA'!K643</f>
        <v>738674596</v>
      </c>
      <c r="D24" s="37" t="str">
        <f>CONCATENATE('[1]CUENTA COLECTORA'!B643, '[1]CUENTA COLECTORA'!C643)</f>
        <v xml:space="preserve">CEMADOJA Deposito de Caja (08/07/2026) </v>
      </c>
      <c r="E24" s="38">
        <f>'[1]CUENTA COLECTORA'!L643</f>
        <v>90022</v>
      </c>
      <c r="F24" s="38">
        <f>'[1]CUENTA COLECTORA'!G643</f>
        <v>0</v>
      </c>
      <c r="G24" s="39"/>
      <c r="H24" s="40">
        <f t="shared" si="0"/>
        <v>15524743.400000004</v>
      </c>
    </row>
    <row r="25" spans="1:8" s="18" customFormat="1" ht="34.5" customHeight="1" x14ac:dyDescent="0.3">
      <c r="A25" s="42"/>
      <c r="B25" s="35">
        <f>'[1]CUENTA COLECTORA'!A644</f>
        <v>46213</v>
      </c>
      <c r="C25" s="36" t="str">
        <f>'[1]CUENTA COLECTORA'!K644</f>
        <v>738674382</v>
      </c>
      <c r="D25" s="37" t="str">
        <f>CONCATENATE('[1]CUENTA COLECTORA'!B644, '[1]CUENTA COLECTORA'!C644)</f>
        <v xml:space="preserve">CEMADOJA Deposito de Caja (09/07/2026) </v>
      </c>
      <c r="E25" s="38">
        <f>'[1]CUENTA COLECTORA'!L644</f>
        <v>110213</v>
      </c>
      <c r="F25" s="38">
        <f>'[1]CUENTA COLECTORA'!G644</f>
        <v>0</v>
      </c>
      <c r="G25" s="39"/>
      <c r="H25" s="40">
        <f t="shared" si="0"/>
        <v>15634956.400000004</v>
      </c>
    </row>
    <row r="26" spans="1:8" s="18" customFormat="1" ht="34.5" customHeight="1" x14ac:dyDescent="0.3">
      <c r="A26" s="42"/>
      <c r="B26" s="35">
        <f>'[1]CUENTA COLECTORA'!A645</f>
        <v>46213</v>
      </c>
      <c r="C26" s="36" t="str">
        <f>'[1]CUENTA COLECTORA'!K645</f>
        <v>1069</v>
      </c>
      <c r="D26" s="37" t="str">
        <f>CONCATENATE('[1]CUENTA COLECTORA'!B645, '[1]CUENTA COLECTORA'!C645)</f>
        <v>Angloamericana De Seguros, SaPAGO POR RENOVACION DE POLIZA  N0. 6-500-3684 DE VEHICULO MITSUBISHI LANCER CORRESP. AL AÑO 2026-2027.</v>
      </c>
      <c r="E26" s="38">
        <f>'[1]CUENTA COLECTORA'!L645</f>
        <v>0</v>
      </c>
      <c r="F26" s="38">
        <f>'[1]CUENTA COLECTORA'!G645</f>
        <v>4525</v>
      </c>
      <c r="G26" s="39"/>
      <c r="H26" s="40">
        <f t="shared" si="0"/>
        <v>15630431.400000004</v>
      </c>
    </row>
    <row r="27" spans="1:8" s="18" customFormat="1" ht="34.5" customHeight="1" x14ac:dyDescent="0.3">
      <c r="A27" s="42"/>
      <c r="B27" s="35">
        <f>'[1]CUENTA COLECTORA'!A646</f>
        <v>46216</v>
      </c>
      <c r="C27" s="36" t="str">
        <f>'[1]CUENTA COLECTORA'!K646</f>
        <v>738672636</v>
      </c>
      <c r="D27" s="37" t="str">
        <f>CONCATENATE('[1]CUENTA COLECTORA'!B646, '[1]CUENTA COLECTORA'!C646)</f>
        <v xml:space="preserve">CEMADOJA Deposito de Caja (10/07/2026) </v>
      </c>
      <c r="E27" s="38">
        <f>'[1]CUENTA COLECTORA'!L646</f>
        <v>100254</v>
      </c>
      <c r="F27" s="38">
        <f>'[1]CUENTA COLECTORA'!G646</f>
        <v>0</v>
      </c>
      <c r="G27" s="39"/>
      <c r="H27" s="40">
        <f t="shared" si="0"/>
        <v>15730685.400000004</v>
      </c>
    </row>
    <row r="28" spans="1:8" s="18" customFormat="1" ht="34.5" customHeight="1" x14ac:dyDescent="0.3">
      <c r="A28" s="42"/>
      <c r="B28" s="35">
        <f>'[1]CUENTA COLECTORA'!A647</f>
        <v>46216</v>
      </c>
      <c r="C28" s="36" t="str">
        <f>'[1]CUENTA COLECTORA'!K647</f>
        <v/>
      </c>
      <c r="D28" s="37" t="str">
        <f>CONCATENATE('[1]CUENTA COLECTORA'!B647, '[1]CUENTA COLECTORA'!C647)</f>
        <v xml:space="preserve">CEMADOJA Deposito de Caja (11/07/2026) </v>
      </c>
      <c r="E28" s="38">
        <f>'[1]CUENTA COLECTORA'!L647</f>
        <v>0</v>
      </c>
      <c r="F28" s="38">
        <f>'[1]CUENTA COLECTORA'!G647</f>
        <v>0</v>
      </c>
      <c r="G28" s="39"/>
      <c r="H28" s="40">
        <f t="shared" si="0"/>
        <v>15730685.400000004</v>
      </c>
    </row>
    <row r="29" spans="1:8" s="18" customFormat="1" ht="34.5" customHeight="1" x14ac:dyDescent="0.3">
      <c r="A29" s="42"/>
      <c r="B29" s="35">
        <f>'[1]CUENTA COLECTORA'!A648</f>
        <v>46216</v>
      </c>
      <c r="C29" s="36" t="str">
        <f>'[1]CUENTA COLECTORA'!K648</f>
        <v>738672635</v>
      </c>
      <c r="D29" s="37" t="str">
        <f>CONCATENATE('[1]CUENTA COLECTORA'!B648, '[1]CUENTA COLECTORA'!C648)</f>
        <v xml:space="preserve">CEMADOJA Deposito de Caja (12/07/2026) </v>
      </c>
      <c r="E29" s="38">
        <f>'[1]CUENTA COLECTORA'!L648</f>
        <v>12150</v>
      </c>
      <c r="F29" s="38">
        <f>'[1]CUENTA COLECTORA'!G648</f>
        <v>0</v>
      </c>
      <c r="G29" s="39"/>
      <c r="H29" s="40">
        <f t="shared" si="0"/>
        <v>15742835.400000004</v>
      </c>
    </row>
    <row r="30" spans="1:8" s="18" customFormat="1" ht="34.5" customHeight="1" x14ac:dyDescent="0.3">
      <c r="A30" s="42"/>
      <c r="B30" s="35">
        <f>'[1]CUENTA COLECTORA'!A649</f>
        <v>46216</v>
      </c>
      <c r="C30" s="36" t="str">
        <f>'[1]CUENTA COLECTORA'!K649</f>
        <v>11996</v>
      </c>
      <c r="D30" s="37" t="str">
        <f>CONCATENATE('[1]CUENTA COLECTORA'!B649, '[1]CUENTA COLECTORA'!C649)</f>
        <v>ARS SENASA CONTRIBUTIVOPago Factura: 9713,</v>
      </c>
      <c r="E30" s="38">
        <f>'[1]CUENTA COLECTORA'!L649</f>
        <v>71377.919999999998</v>
      </c>
      <c r="F30" s="38">
        <f>'[1]CUENTA COLECTORA'!G649</f>
        <v>0</v>
      </c>
      <c r="G30" s="39"/>
      <c r="H30" s="40">
        <f t="shared" si="0"/>
        <v>15814213.320000004</v>
      </c>
    </row>
    <row r="31" spans="1:8" s="18" customFormat="1" ht="34.5" customHeight="1" x14ac:dyDescent="0.3">
      <c r="A31" s="42"/>
      <c r="B31" s="35">
        <f>'[1]CUENTA COLECTORA'!A650</f>
        <v>46217</v>
      </c>
      <c r="C31" s="36" t="str">
        <f>'[1]CUENTA COLECTORA'!K650</f>
        <v>738674807</v>
      </c>
      <c r="D31" s="37" t="str">
        <f>CONCATENATE('[1]CUENTA COLECTORA'!B650, '[1]CUENTA COLECTORA'!C650)</f>
        <v xml:space="preserve">CEMADOJA Deposito de Caja (13/07/2026) </v>
      </c>
      <c r="E31" s="38">
        <f>'[1]CUENTA COLECTORA'!L650</f>
        <v>91801</v>
      </c>
      <c r="F31" s="38">
        <f>'[1]CUENTA COLECTORA'!G650</f>
        <v>0</v>
      </c>
      <c r="G31" s="39"/>
      <c r="H31" s="40">
        <f t="shared" si="0"/>
        <v>15906014.320000004</v>
      </c>
    </row>
    <row r="32" spans="1:8" s="18" customFormat="1" ht="34.5" customHeight="1" x14ac:dyDescent="0.3">
      <c r="A32" s="42"/>
      <c r="B32" s="35">
        <f>'[1]CUENTA COLECTORA'!A651</f>
        <v>46217</v>
      </c>
      <c r="C32" s="36" t="str">
        <f>'[1]CUENTA COLECTORA'!K651</f>
        <v>11997</v>
      </c>
      <c r="D32" s="37" t="str">
        <f>CONCATENATE('[1]CUENTA COLECTORA'!B651, '[1]CUENTA COLECTORA'!C651)</f>
        <v>ARS COLEGIO MEDICO DOMINICANOPago Factura: 9706,</v>
      </c>
      <c r="E32" s="38">
        <f>'[1]CUENTA COLECTORA'!L651</f>
        <v>11110.88</v>
      </c>
      <c r="F32" s="38">
        <f>'[1]CUENTA COLECTORA'!G651</f>
        <v>0</v>
      </c>
      <c r="G32" s="39"/>
      <c r="H32" s="40">
        <f t="shared" si="0"/>
        <v>15917125.200000005</v>
      </c>
    </row>
    <row r="33" spans="1:8" s="18" customFormat="1" ht="34.5" customHeight="1" x14ac:dyDescent="0.3">
      <c r="A33" s="42"/>
      <c r="B33" s="35">
        <f>'[1]CUENTA COLECTORA'!A652</f>
        <v>46217</v>
      </c>
      <c r="C33" s="36" t="str">
        <f>'[1]CUENTA COLECTORA'!K652</f>
        <v>1077</v>
      </c>
      <c r="D33" s="37" t="str">
        <f>CONCATENATE('[1]CUENTA COLECTORA'!B652, '[1]CUENTA COLECTORA'!C652)</f>
        <v>Edyjcsa, SRLPAGO POR COMPRA DE CAFE Y AZUCAR PARA  LAS DIFERENTES AREA DEL CENTRO, ORDEN CEMADOJA-DAF-CD-2026-0043.</v>
      </c>
      <c r="E33" s="38">
        <f>'[1]CUENTA COLECTORA'!L652</f>
        <v>0</v>
      </c>
      <c r="F33" s="38">
        <f>'[1]CUENTA COLECTORA'!G652</f>
        <v>193720</v>
      </c>
      <c r="G33" s="39"/>
      <c r="H33" s="40">
        <f t="shared" si="0"/>
        <v>15723405.200000005</v>
      </c>
    </row>
    <row r="34" spans="1:8" s="18" customFormat="1" ht="34.5" customHeight="1" x14ac:dyDescent="0.3">
      <c r="A34" s="42"/>
      <c r="B34" s="35">
        <f>'[1]CUENTA COLECTORA'!A653</f>
        <v>46217</v>
      </c>
      <c r="C34" s="36" t="str">
        <f>'[1]CUENTA COLECTORA'!K653</f>
        <v>1079</v>
      </c>
      <c r="D34" s="37" t="str">
        <f>CONCATENATE('[1]CUENTA COLECTORA'!B653, '[1]CUENTA COLECTORA'!C653)</f>
        <v>Hypco Group, SrlPAGO POR COMPRA DE RODILLOS DE MANTENIMIENTO DE IMPRESORA Y PROBADOR DE CABLE DE DATOS.</v>
      </c>
      <c r="E34" s="38">
        <f>'[1]CUENTA COLECTORA'!L653</f>
        <v>0</v>
      </c>
      <c r="F34" s="38">
        <f>'[1]CUENTA COLECTORA'!G653</f>
        <v>10030</v>
      </c>
      <c r="G34" s="39"/>
      <c r="H34" s="40">
        <f t="shared" si="0"/>
        <v>15713375.200000005</v>
      </c>
    </row>
    <row r="35" spans="1:8" s="18" customFormat="1" ht="34.5" customHeight="1" x14ac:dyDescent="0.3">
      <c r="A35" s="42"/>
      <c r="B35" s="35">
        <f>'[1]CUENTA COLECTORA'!A654</f>
        <v>46217</v>
      </c>
      <c r="C35" s="36" t="str">
        <f>'[1]CUENTA COLECTORA'!K654</f>
        <v>1081</v>
      </c>
      <c r="D35" s="37" t="str">
        <f>CONCATENATE('[1]CUENTA COLECTORA'!B654, '[1]CUENTA COLECTORA'!C654)</f>
        <v>Edyjcsa, SRLPAGO POR COMPRA DE AMBIENTADORES EN SPRAY PARA DISPENSADORES DEL CENTRO, O/C CEMADOJA-DAF-CD-2026-0047.</v>
      </c>
      <c r="E35" s="38">
        <f>'[1]CUENTA COLECTORA'!L654</f>
        <v>0</v>
      </c>
      <c r="F35" s="38">
        <f>'[1]CUENTA COLECTORA'!G654</f>
        <v>53100</v>
      </c>
      <c r="G35" s="39"/>
      <c r="H35" s="40">
        <f t="shared" si="0"/>
        <v>15660275.200000005</v>
      </c>
    </row>
    <row r="36" spans="1:8" s="18" customFormat="1" ht="65.25" customHeight="1" x14ac:dyDescent="0.3">
      <c r="A36" s="42"/>
      <c r="B36" s="35">
        <f>'[1]CUENTA COLECTORA'!A655</f>
        <v>46217</v>
      </c>
      <c r="C36" s="36" t="str">
        <f>'[1]CUENTA COLECTORA'!K655</f>
        <v>1083</v>
      </c>
      <c r="D36" s="37" t="str">
        <f>CONCATENATE('[1]CUENTA COLECTORA'!B655, '[1]CUENTA COLECTORA'!C655)</f>
        <v>Darp Group, S.R.LPAGO POR MANTENIMIENTO PREVENTIVO Y CORRECION PARA SISTEMA DE CHILLERS DEL RESONADOR DEL CENTRO.</v>
      </c>
      <c r="E36" s="38">
        <f>'[1]CUENTA COLECTORA'!L655</f>
        <v>0</v>
      </c>
      <c r="F36" s="38">
        <f>'[1]CUENTA COLECTORA'!G655</f>
        <v>229427.4</v>
      </c>
      <c r="G36" s="39"/>
      <c r="H36" s="40">
        <f t="shared" si="0"/>
        <v>15430847.800000004</v>
      </c>
    </row>
    <row r="37" spans="1:8" s="18" customFormat="1" ht="34.5" customHeight="1" x14ac:dyDescent="0.3">
      <c r="A37" s="42"/>
      <c r="B37" s="35">
        <f>'[1]CUENTA COLECTORA'!A656</f>
        <v>46217</v>
      </c>
      <c r="C37" s="36" t="str">
        <f>'[1]CUENTA COLECTORA'!K656</f>
        <v>1086</v>
      </c>
      <c r="D37" s="37" t="str">
        <f>CONCATENATE('[1]CUENTA COLECTORA'!B656, '[1]CUENTA COLECTORA'!C656)</f>
        <v>Planet Medical Services, SrlPAGO POR MANTENIMIENTO PREVENTIVO A LOS EQUIPOS MEDICOS DE IMAGENES DEL CENTRO, CORRESP. AL MES DE MAYO, O/SERV. CEMADOJA-CCC-CP-2026-00069.</v>
      </c>
      <c r="E37" s="38">
        <f>'[1]CUENTA COLECTORA'!L656</f>
        <v>0</v>
      </c>
      <c r="F37" s="38">
        <f>'[1]CUENTA COLECTORA'!G656</f>
        <v>463256.2</v>
      </c>
      <c r="G37" s="39"/>
      <c r="H37" s="40">
        <f t="shared" si="0"/>
        <v>14967591.600000005</v>
      </c>
    </row>
    <row r="38" spans="1:8" s="18" customFormat="1" ht="34.5" customHeight="1" x14ac:dyDescent="0.3">
      <c r="A38" s="42"/>
      <c r="B38" s="35">
        <f>'[1]CUENTA COLECTORA'!A657</f>
        <v>46218</v>
      </c>
      <c r="C38" s="36" t="str">
        <f>'[1]CUENTA COLECTORA'!K657</f>
        <v>738675636</v>
      </c>
      <c r="D38" s="37" t="str">
        <f>CONCATENATE('[1]CUENTA COLECTORA'!B657, '[1]CUENTA COLECTORA'!C657)</f>
        <v xml:space="preserve">CEMADOJA Deposito de Caja (14/07/2026) </v>
      </c>
      <c r="E38" s="38">
        <f>'[1]CUENTA COLECTORA'!L657</f>
        <v>117519</v>
      </c>
      <c r="F38" s="38">
        <f>'[1]CUENTA COLECTORA'!G657</f>
        <v>0</v>
      </c>
      <c r="G38" s="39"/>
      <c r="H38" s="40">
        <f t="shared" si="0"/>
        <v>15085110.600000005</v>
      </c>
    </row>
    <row r="39" spans="1:8" s="18" customFormat="1" ht="34.5" customHeight="1" x14ac:dyDescent="0.3">
      <c r="A39" s="42"/>
      <c r="B39" s="35">
        <f>'[1]CUENTA COLECTORA'!A658</f>
        <v>46218</v>
      </c>
      <c r="C39" s="36" t="str">
        <f>'[1]CUENTA COLECTORA'!K658</f>
        <v>11998</v>
      </c>
      <c r="D39" s="37" t="str">
        <f>CONCATENATE('[1]CUENTA COLECTORA'!B658, '[1]CUENTA COLECTORA'!C658)</f>
        <v>ARS SENASA CONTRIBUTIVOPago Factura: 9716,9710,9698,9697,9701,9715,9718,</v>
      </c>
      <c r="E39" s="38">
        <f>'[1]CUENTA COLECTORA'!L658</f>
        <v>567700.62</v>
      </c>
      <c r="F39" s="38">
        <f>'[1]CUENTA COLECTORA'!G658</f>
        <v>0</v>
      </c>
      <c r="G39" s="39"/>
      <c r="H39" s="40">
        <f t="shared" si="0"/>
        <v>15652811.220000004</v>
      </c>
    </row>
    <row r="40" spans="1:8" s="18" customFormat="1" ht="34.5" customHeight="1" x14ac:dyDescent="0.3">
      <c r="A40" s="42"/>
      <c r="B40" s="35">
        <f>'[1]CUENTA COLECTORA'!A659</f>
        <v>46218</v>
      </c>
      <c r="C40" s="36" t="str">
        <f>'[1]CUENTA COLECTORA'!K659</f>
        <v>11999</v>
      </c>
      <c r="D40" s="37" t="str">
        <f>CONCATENATE('[1]CUENTA COLECTORA'!B659, '[1]CUENTA COLECTORA'!C659)</f>
        <v>ARS SENASA SUBSIDIADO Pago Factura: 9748,9749,9750,9751,9752,9753,9754,9755,9756,9</v>
      </c>
      <c r="E40" s="38">
        <f>'[1]CUENTA COLECTORA'!L659</f>
        <v>4126967.4</v>
      </c>
      <c r="F40" s="38">
        <f>'[1]CUENTA COLECTORA'!G659</f>
        <v>0</v>
      </c>
      <c r="G40" s="39"/>
      <c r="H40" s="40">
        <f t="shared" si="0"/>
        <v>19779778.620000005</v>
      </c>
    </row>
    <row r="41" spans="1:8" s="18" customFormat="1" ht="34.5" customHeight="1" x14ac:dyDescent="0.3">
      <c r="A41" s="42"/>
      <c r="B41" s="35">
        <f>'[1]CUENTA COLECTORA'!A660</f>
        <v>46218</v>
      </c>
      <c r="C41" s="36" t="str">
        <f>'[1]CUENTA COLECTORA'!K660</f>
        <v>12000</v>
      </c>
      <c r="D41" s="37" t="str">
        <f>CONCATENATE('[1]CUENTA COLECTORA'!B660, '[1]CUENTA COLECTORA'!C660)</f>
        <v>ARS RESERVASPago Factura: 9777,</v>
      </c>
      <c r="E41" s="38">
        <f>'[1]CUENTA COLECTORA'!L660</f>
        <v>10276.280000000001</v>
      </c>
      <c r="F41" s="38">
        <f>'[1]CUENTA COLECTORA'!G660</f>
        <v>0</v>
      </c>
      <c r="G41" s="39"/>
      <c r="H41" s="40">
        <f t="shared" si="0"/>
        <v>19790054.900000006</v>
      </c>
    </row>
    <row r="42" spans="1:8" s="18" customFormat="1" ht="39" customHeight="1" x14ac:dyDescent="0.3">
      <c r="A42" s="42"/>
      <c r="B42" s="35">
        <f>'[1]CUENTA COLECTORA'!A661</f>
        <v>46218</v>
      </c>
      <c r="C42" s="36" t="str">
        <f>'[1]CUENTA COLECTORA'!K661</f>
        <v>1090</v>
      </c>
      <c r="D42" s="37" t="str">
        <f>CONCATENATE('[1]CUENTA COLECTORA'!B661, '[1]CUENTA COLECTORA'!C661)</f>
        <v>Planet Medical Services, SrlPAGO DE MANTENIMIENTO PREVENTIVO A LOS EQUIPOS MEDICOS DEL CENTRO, CORRESP. AL MES DE JUNIO 2026, O/SERVICIO CEMADOJA-CCC-CP-2026-0005.</v>
      </c>
      <c r="E42" s="38">
        <f>'[1]CUENTA COLECTORA'!L661</f>
        <v>0</v>
      </c>
      <c r="F42" s="38">
        <f>'[1]CUENTA COLECTORA'!G661</f>
        <v>463256.2</v>
      </c>
      <c r="G42" s="39"/>
      <c r="H42" s="40">
        <f t="shared" si="0"/>
        <v>19326798.700000007</v>
      </c>
    </row>
    <row r="43" spans="1:8" s="18" customFormat="1" ht="56.25" customHeight="1" x14ac:dyDescent="0.3">
      <c r="A43" s="42"/>
      <c r="B43" s="35">
        <f>'[1]CUENTA COLECTORA'!A662</f>
        <v>46218</v>
      </c>
      <c r="C43" s="36" t="str">
        <f>'[1]CUENTA COLECTORA'!K662</f>
        <v>1095</v>
      </c>
      <c r="D43" s="37" t="str">
        <f>CONCATENATE('[1]CUENTA COLECTORA'!B662, '[1]CUENTA COLECTORA'!C662)</f>
        <v>Sowey Comercial, E.I.R.LPAGO POR COMPRA DE PAPEL CENTRICO Y PAPEL TERMICO, PARA LAS DIFERENTES AREAS DEL CENTRO O/C CEMADOJA DAF-CD-2026-0039</v>
      </c>
      <c r="E43" s="38">
        <f>'[1]CUENTA COLECTORA'!L662</f>
        <v>0</v>
      </c>
      <c r="F43" s="38">
        <f>'[1]CUENTA COLECTORA'!G662</f>
        <v>82406.95</v>
      </c>
      <c r="G43" s="39"/>
      <c r="H43" s="40">
        <f t="shared" si="0"/>
        <v>19244391.750000007</v>
      </c>
    </row>
    <row r="44" spans="1:8" s="18" customFormat="1" ht="34.5" customHeight="1" x14ac:dyDescent="0.3">
      <c r="A44" s="42"/>
      <c r="B44" s="35">
        <f>'[1]CUENTA COLECTORA'!A663</f>
        <v>46218</v>
      </c>
      <c r="C44" s="36" t="str">
        <f>'[1]CUENTA COLECTORA'!K663</f>
        <v>1097</v>
      </c>
      <c r="D44" s="37" t="str">
        <f>CONCATENATE('[1]CUENTA COLECTORA'!B663, '[1]CUENTA COLECTORA'!C663)</f>
        <v>Qe Suplidores, SrlPAGO POR COMPRA DE FUNDAS PLASTICAS PARA LAS DIFERENTES AREA DEL CENTRO, O/C CEMADOJA-DAF-CD-2026-0046</v>
      </c>
      <c r="E44" s="38">
        <f>'[1]CUENTA COLECTORA'!L663</f>
        <v>0</v>
      </c>
      <c r="F44" s="38">
        <f>'[1]CUENTA COLECTORA'!G663</f>
        <v>119180</v>
      </c>
      <c r="G44" s="39"/>
      <c r="H44" s="40">
        <f t="shared" si="0"/>
        <v>19125211.750000007</v>
      </c>
    </row>
    <row r="45" spans="1:8" s="18" customFormat="1" ht="34.5" customHeight="1" x14ac:dyDescent="0.3">
      <c r="A45" s="42"/>
      <c r="B45" s="35">
        <f>'[1]CUENTA COLECTORA'!A664</f>
        <v>46219</v>
      </c>
      <c r="C45" s="36" t="str">
        <f>'[1]CUENTA COLECTORA'!K664</f>
        <v>738673178</v>
      </c>
      <c r="D45" s="37" t="str">
        <f>CONCATENATE('[1]CUENTA COLECTORA'!B664, '[1]CUENTA COLECTORA'!C664)</f>
        <v xml:space="preserve">CEMADOJA Deposito de Caja (15/07/2026) </v>
      </c>
      <c r="E45" s="38">
        <f>'[1]CUENTA COLECTORA'!L664</f>
        <v>73626</v>
      </c>
      <c r="F45" s="38">
        <f>'[1]CUENTA COLECTORA'!G664</f>
        <v>0</v>
      </c>
      <c r="G45" s="39"/>
      <c r="H45" s="40">
        <f t="shared" si="0"/>
        <v>19198837.750000007</v>
      </c>
    </row>
    <row r="46" spans="1:8" s="18" customFormat="1" ht="34.5" customHeight="1" x14ac:dyDescent="0.3">
      <c r="A46" s="42"/>
      <c r="B46" s="35">
        <f>'[1]CUENTA COLECTORA'!A665</f>
        <v>46219</v>
      </c>
      <c r="C46" s="36" t="str">
        <f>'[1]CUENTA COLECTORA'!K665</f>
        <v>12001</v>
      </c>
      <c r="D46" s="37" t="str">
        <f>CONCATENATE('[1]CUENTA COLECTORA'!B665, '[1]CUENTA COLECTORA'!C665)</f>
        <v>ARS META SALUDPago Factura: 9768,</v>
      </c>
      <c r="E46" s="38">
        <f>'[1]CUENTA COLECTORA'!L665</f>
        <v>6043.36</v>
      </c>
      <c r="F46" s="38">
        <f>'[1]CUENTA COLECTORA'!G665</f>
        <v>0</v>
      </c>
      <c r="G46" s="39"/>
      <c r="H46" s="40">
        <f t="shared" si="0"/>
        <v>19204881.110000007</v>
      </c>
    </row>
    <row r="47" spans="1:8" s="18" customFormat="1" ht="34.5" customHeight="1" x14ac:dyDescent="0.3">
      <c r="A47" s="42"/>
      <c r="B47" s="35">
        <f>'[1]CUENTA COLECTORA'!A666</f>
        <v>46220</v>
      </c>
      <c r="C47" s="36" t="str">
        <f>'[1]CUENTA COLECTORA'!K666</f>
        <v>738711842</v>
      </c>
      <c r="D47" s="37" t="str">
        <f>CONCATENATE('[1]CUENTA COLECTORA'!B666, '[1]CUENTA COLECTORA'!C666)</f>
        <v xml:space="preserve">CEMADOJA Deposito de Caja (16/07/2026) </v>
      </c>
      <c r="E47" s="38">
        <f>'[1]CUENTA COLECTORA'!L666</f>
        <v>100069</v>
      </c>
      <c r="F47" s="38">
        <f>'[1]CUENTA COLECTORA'!G666</f>
        <v>0</v>
      </c>
      <c r="G47" s="39"/>
      <c r="H47" s="40">
        <f t="shared" si="0"/>
        <v>19304950.110000007</v>
      </c>
    </row>
    <row r="48" spans="1:8" s="18" customFormat="1" ht="34.5" customHeight="1" x14ac:dyDescent="0.3">
      <c r="A48" s="42"/>
      <c r="B48" s="35">
        <f>'[1]CUENTA COLECTORA'!A667</f>
        <v>46223</v>
      </c>
      <c r="C48" s="36" t="str">
        <f>'[1]CUENTA COLECTORA'!K667</f>
        <v>738708590</v>
      </c>
      <c r="D48" s="37" t="str">
        <f>CONCATENATE('[1]CUENTA COLECTORA'!B667, '[1]CUENTA COLECTORA'!C667)</f>
        <v xml:space="preserve">CEMADOJA Deposito de Caja (17/07/2026) </v>
      </c>
      <c r="E48" s="38">
        <f>'[1]CUENTA COLECTORA'!L667</f>
        <v>100081</v>
      </c>
      <c r="F48" s="38">
        <f>'[1]CUENTA COLECTORA'!G667</f>
        <v>0</v>
      </c>
      <c r="G48" s="39"/>
      <c r="H48" s="40">
        <f t="shared" si="0"/>
        <v>19405031.110000007</v>
      </c>
    </row>
    <row r="49" spans="1:8" s="18" customFormat="1" ht="34.5" customHeight="1" x14ac:dyDescent="0.3">
      <c r="A49" s="42"/>
      <c r="B49" s="35">
        <f>'[1]CUENTA COLECTORA'!A668</f>
        <v>46223</v>
      </c>
      <c r="C49" s="36" t="str">
        <f>'[1]CUENTA COLECTORA'!K668</f>
        <v>738708587</v>
      </c>
      <c r="D49" s="37" t="str">
        <f>CONCATENATE('[1]CUENTA COLECTORA'!B668, '[1]CUENTA COLECTORA'!C668)</f>
        <v xml:space="preserve">CEMADOJA Deposito de Caja (18/07/2026) </v>
      </c>
      <c r="E49" s="38">
        <f>'[1]CUENTA COLECTORA'!L668</f>
        <v>4630</v>
      </c>
      <c r="F49" s="38">
        <f>'[1]CUENTA COLECTORA'!G668</f>
        <v>0</v>
      </c>
      <c r="G49" s="39"/>
      <c r="H49" s="40">
        <f t="shared" si="0"/>
        <v>19409661.110000007</v>
      </c>
    </row>
    <row r="50" spans="1:8" s="18" customFormat="1" ht="56.25" customHeight="1" x14ac:dyDescent="0.3">
      <c r="A50" s="42"/>
      <c r="B50" s="35">
        <f>'[1]CUENTA COLECTORA'!A669</f>
        <v>46223</v>
      </c>
      <c r="C50" s="36" t="str">
        <f>'[1]CUENTA COLECTORA'!K669</f>
        <v>738708588</v>
      </c>
      <c r="D50" s="37" t="str">
        <f>CONCATENATE('[1]CUENTA COLECTORA'!B669, '[1]CUENTA COLECTORA'!C669)</f>
        <v xml:space="preserve">CEMADOJA Deposito de Caja (19/07/2026) </v>
      </c>
      <c r="E50" s="38">
        <f>'[1]CUENTA COLECTORA'!L669</f>
        <v>17160</v>
      </c>
      <c r="F50" s="38">
        <f>'[1]CUENTA COLECTORA'!G669</f>
        <v>0</v>
      </c>
      <c r="G50" s="39"/>
      <c r="H50" s="40">
        <f t="shared" si="0"/>
        <v>19426821.110000007</v>
      </c>
    </row>
    <row r="51" spans="1:8" s="18" customFormat="1" ht="34.5" customHeight="1" x14ac:dyDescent="0.3">
      <c r="A51" s="42"/>
      <c r="B51" s="35">
        <f>'[1]CUENTA COLECTORA'!A670</f>
        <v>46224</v>
      </c>
      <c r="C51" s="36" t="str">
        <f>'[1]CUENTA COLECTORA'!K670</f>
        <v/>
      </c>
      <c r="D51" s="37" t="str">
        <f>CONCATENATE('[1]CUENTA COLECTORA'!B670, '[1]CUENTA COLECTORA'!C670)</f>
        <v>Deposito no identificadoDeposito no identificado</v>
      </c>
      <c r="E51" s="38">
        <f>'[1]CUENTA COLECTORA'!L670</f>
        <v>32916</v>
      </c>
      <c r="F51" s="38">
        <f>'[1]CUENTA COLECTORA'!G670</f>
        <v>0</v>
      </c>
      <c r="G51" s="39"/>
      <c r="H51" s="40">
        <f t="shared" si="0"/>
        <v>19459737.110000007</v>
      </c>
    </row>
    <row r="52" spans="1:8" s="18" customFormat="1" ht="34.5" customHeight="1" x14ac:dyDescent="0.3">
      <c r="A52" s="42"/>
      <c r="B52" s="35">
        <f>'[1]CUENTA COLECTORA'!A671</f>
        <v>46225</v>
      </c>
      <c r="C52" s="36" t="str">
        <f>'[1]CUENTA COLECTORA'!K671</f>
        <v/>
      </c>
      <c r="D52" s="37" t="str">
        <f>CONCATENATE('[1]CUENTA COLECTORA'!B671, '[1]CUENTA COLECTORA'!C671)</f>
        <v>Deposito no identificadoDeposito no identificado</v>
      </c>
      <c r="E52" s="38">
        <f>'[1]CUENTA COLECTORA'!L671</f>
        <v>1840</v>
      </c>
      <c r="F52" s="38">
        <f>'[1]CUENTA COLECTORA'!G671</f>
        <v>0</v>
      </c>
      <c r="G52" s="39"/>
      <c r="H52" s="40">
        <f t="shared" si="0"/>
        <v>19461577.110000007</v>
      </c>
    </row>
    <row r="53" spans="1:8" s="18" customFormat="1" ht="34.5" customHeight="1" x14ac:dyDescent="0.3">
      <c r="A53" s="42"/>
      <c r="B53" s="35">
        <f>'[1]CUENTA COLECTORA'!A672</f>
        <v>46223</v>
      </c>
      <c r="C53" s="36" t="str">
        <f>'[1]CUENTA COLECTORA'!K672</f>
        <v>12002</v>
      </c>
      <c r="D53" s="37" t="str">
        <f>CONCATENATE('[1]CUENTA COLECTORA'!B672, '[1]CUENTA COLECTORA'!C672)</f>
        <v>ARS ASEMAPPago Factura: 9762,</v>
      </c>
      <c r="E53" s="38">
        <f>'[1]CUENTA COLECTORA'!L672</f>
        <v>8500</v>
      </c>
      <c r="F53" s="38">
        <f>'[1]CUENTA COLECTORA'!G672</f>
        <v>0</v>
      </c>
      <c r="G53" s="39"/>
      <c r="H53" s="40">
        <f t="shared" si="0"/>
        <v>19470077.110000007</v>
      </c>
    </row>
    <row r="54" spans="1:8" s="18" customFormat="1" ht="50.25" customHeight="1" x14ac:dyDescent="0.3">
      <c r="A54" s="42"/>
      <c r="B54" s="35">
        <f>'[1]CUENTA COLECTORA'!A673</f>
        <v>46223</v>
      </c>
      <c r="C54" s="36" t="str">
        <f>'[1]CUENTA COLECTORA'!K673</f>
        <v>1116</v>
      </c>
      <c r="D54" s="37" t="str">
        <f>CONCATENATE('[1]CUENTA COLECTORA'!B673, '[1]CUENTA COLECTORA'!C673)</f>
        <v>Centro Auto Motriz Y Repuesto González Rosario,  SRLPAGO POR COMPRA DE NEUMATICOS (RUEDAS) PARA  LOS VEHICULOS DE LA INSTITUCION.</v>
      </c>
      <c r="E54" s="38">
        <f>'[1]CUENTA COLECTORA'!L673</f>
        <v>0</v>
      </c>
      <c r="F54" s="38">
        <f>'[1]CUENTA COLECTORA'!G673</f>
        <v>125552</v>
      </c>
      <c r="G54" s="39"/>
      <c r="H54" s="40">
        <f t="shared" si="0"/>
        <v>19344525.110000007</v>
      </c>
    </row>
    <row r="55" spans="1:8" s="18" customFormat="1" ht="34.5" customHeight="1" x14ac:dyDescent="0.3">
      <c r="A55" s="42"/>
      <c r="B55" s="35">
        <f>'[1]CUENTA COLECTORA'!A674</f>
        <v>46224</v>
      </c>
      <c r="C55" s="36" t="str">
        <f>'[1]CUENTA COLECTORA'!K674</f>
        <v>738709740</v>
      </c>
      <c r="D55" s="37" t="str">
        <f>CONCATENATE('[1]CUENTA COLECTORA'!B674, '[1]CUENTA COLECTORA'!C674)</f>
        <v xml:space="preserve">CEMADOJA Deposito de Caja (20/07/2026) </v>
      </c>
      <c r="E55" s="38">
        <f>'[1]CUENTA COLECTORA'!L674</f>
        <v>129035</v>
      </c>
      <c r="F55" s="38">
        <f>'[1]CUENTA COLECTORA'!G674</f>
        <v>0</v>
      </c>
      <c r="G55" s="39"/>
      <c r="H55" s="40">
        <f t="shared" si="0"/>
        <v>19473560.110000007</v>
      </c>
    </row>
    <row r="56" spans="1:8" s="18" customFormat="1" ht="34.5" customHeight="1" x14ac:dyDescent="0.3">
      <c r="A56" s="42"/>
      <c r="B56" s="35">
        <f>'[1]CUENTA COLECTORA'!A675</f>
        <v>46224</v>
      </c>
      <c r="C56" s="36" t="str">
        <f>'[1]CUENTA COLECTORA'!K675</f>
        <v>12006</v>
      </c>
      <c r="D56" s="37" t="str">
        <f>CONCATENATE('[1]CUENTA COLECTORA'!B675, '[1]CUENTA COLECTORA'!C675)</f>
        <v>ARS UNIVERSALPago Factura: 9759,</v>
      </c>
      <c r="E56" s="38">
        <f>'[1]CUENTA COLECTORA'!L675</f>
        <v>14918.4</v>
      </c>
      <c r="F56" s="38">
        <f>'[1]CUENTA COLECTORA'!G675</f>
        <v>0</v>
      </c>
      <c r="G56" s="39"/>
      <c r="H56" s="40">
        <f t="shared" si="0"/>
        <v>19488478.510000005</v>
      </c>
    </row>
    <row r="57" spans="1:8" s="18" customFormat="1" ht="34.5" customHeight="1" x14ac:dyDescent="0.3">
      <c r="A57" s="42"/>
      <c r="B57" s="35">
        <f>'[1]CUENTA COLECTORA'!A676</f>
        <v>46225</v>
      </c>
      <c r="C57" s="36" t="str">
        <f>'[1]CUENTA COLECTORA'!K676</f>
        <v>738708834</v>
      </c>
      <c r="D57" s="37" t="str">
        <f>CONCATENATE('[1]CUENTA COLECTORA'!B676, '[1]CUENTA COLECTORA'!C676)</f>
        <v xml:space="preserve">CEMADOJA Deposito de Caja (21/07/2026) </v>
      </c>
      <c r="E57" s="38">
        <f>'[1]CUENTA COLECTORA'!L676</f>
        <v>92144</v>
      </c>
      <c r="F57" s="38">
        <f>'[1]CUENTA COLECTORA'!G676</f>
        <v>0</v>
      </c>
      <c r="G57" s="39"/>
      <c r="H57" s="40">
        <f t="shared" si="0"/>
        <v>19580622.510000005</v>
      </c>
    </row>
    <row r="58" spans="1:8" s="18" customFormat="1" ht="34.5" customHeight="1" x14ac:dyDescent="0.3">
      <c r="A58" s="42"/>
      <c r="B58" s="35">
        <f>'[1]CUENTA COLECTORA'!A677</f>
        <v>46225</v>
      </c>
      <c r="C58" s="36" t="str">
        <f>'[1]CUENTA COLECTORA'!K677</f>
        <v>1119</v>
      </c>
      <c r="D58" s="37" t="str">
        <f>CONCATENATE('[1]CUENTA COLECTORA'!B677, '[1]CUENTA COLECTORA'!C677)</f>
        <v>Unique Representaciones, SrlCOMPRA DE PAPEL PELICULA PARA SONOGRAFIA, PARA EL CENTRO.</v>
      </c>
      <c r="E58" s="38">
        <f>'[1]CUENTA COLECTORA'!L677</f>
        <v>0</v>
      </c>
      <c r="F58" s="38">
        <f>'[1]CUENTA COLECTORA'!G677</f>
        <v>429520</v>
      </c>
      <c r="G58" s="39"/>
      <c r="H58" s="40">
        <f t="shared" si="0"/>
        <v>19151102.510000005</v>
      </c>
    </row>
    <row r="59" spans="1:8" s="18" customFormat="1" ht="49.5" customHeight="1" x14ac:dyDescent="0.3">
      <c r="A59" s="42"/>
      <c r="B59" s="35">
        <f>'[1]CUENTA COLECTORA'!A678</f>
        <v>46225</v>
      </c>
      <c r="C59" s="36" t="str">
        <f>'[1]CUENTA COLECTORA'!K678</f>
        <v>1121</v>
      </c>
      <c r="D59" s="37" t="str">
        <f>CONCATENATE('[1]CUENTA COLECTORA'!B678, '[1]CUENTA COLECTORA'!C678)</f>
        <v>Cary Industrial S APAGO POR COMPRA DE PAPEL JUMBO Y  PAPEL TOALLA CENTRICO, PARA LAS DIFERENTES AREAS  DEL CENTRO.</v>
      </c>
      <c r="E59" s="38">
        <f>'[1]CUENTA COLECTORA'!L678</f>
        <v>0</v>
      </c>
      <c r="F59" s="38">
        <f>'[1]CUENTA COLECTORA'!G678</f>
        <v>188995.17</v>
      </c>
      <c r="G59" s="39"/>
      <c r="H59" s="40">
        <f t="shared" si="0"/>
        <v>18962107.340000004</v>
      </c>
    </row>
    <row r="60" spans="1:8" s="18" customFormat="1" ht="34.5" customHeight="1" x14ac:dyDescent="0.3">
      <c r="A60" s="42"/>
      <c r="B60" s="35">
        <f>'[1]CUENTA COLECTORA'!A679</f>
        <v>46226</v>
      </c>
      <c r="C60" s="36" t="str">
        <f>'[1]CUENTA COLECTORA'!K679</f>
        <v>738649267</v>
      </c>
      <c r="D60" s="37" t="str">
        <f>CONCATENATE('[1]CUENTA COLECTORA'!B679, '[1]CUENTA COLECTORA'!C679)</f>
        <v xml:space="preserve">CEMADOJA Deposito de Caja (22/07/2026) </v>
      </c>
      <c r="E60" s="38">
        <f>'[1]CUENTA COLECTORA'!L679</f>
        <v>170139</v>
      </c>
      <c r="F60" s="38">
        <f>'[1]CUENTA COLECTORA'!G679</f>
        <v>0</v>
      </c>
      <c r="G60" s="39"/>
      <c r="H60" s="40">
        <f t="shared" si="0"/>
        <v>19132246.340000004</v>
      </c>
    </row>
    <row r="61" spans="1:8" s="18" customFormat="1" ht="34.5" customHeight="1" x14ac:dyDescent="0.3">
      <c r="A61" s="42"/>
      <c r="B61" s="35">
        <f>'[1]CUENTA COLECTORA'!A680</f>
        <v>46226</v>
      </c>
      <c r="C61" s="36" t="str">
        <f>'[1]CUENTA COLECTORA'!K680</f>
        <v>12007</v>
      </c>
      <c r="D61" s="37" t="str">
        <f>CONCATENATE('[1]CUENTA COLECTORA'!B680, '[1]CUENTA COLECTORA'!C680)</f>
        <v>PRIMERA ARS HUMANOPago Factura: 9557,</v>
      </c>
      <c r="E61" s="38">
        <f>'[1]CUENTA COLECTORA'!L680</f>
        <v>67828.92</v>
      </c>
      <c r="F61" s="38">
        <f>'[1]CUENTA COLECTORA'!G680</f>
        <v>0</v>
      </c>
      <c r="G61" s="39"/>
      <c r="H61" s="40">
        <f t="shared" si="0"/>
        <v>19200075.260000005</v>
      </c>
    </row>
    <row r="62" spans="1:8" s="18" customFormat="1" ht="34.5" customHeight="1" x14ac:dyDescent="0.3">
      <c r="A62" s="42"/>
      <c r="B62" s="35">
        <f>'[1]CUENTA COLECTORA'!A681</f>
        <v>46226</v>
      </c>
      <c r="C62" s="36" t="str">
        <f>'[1]CUENTA COLECTORA'!K681</f>
        <v>12008</v>
      </c>
      <c r="D62" s="37" t="str">
        <f>CONCATENATE('[1]CUENTA COLECTORA'!B681, '[1]CUENTA COLECTORA'!C681)</f>
        <v>PRIMERA ARS HUMANOPago Factura: 9643,9714,</v>
      </c>
      <c r="E62" s="38">
        <f>'[1]CUENTA COLECTORA'!L681</f>
        <v>171673.4</v>
      </c>
      <c r="F62" s="38">
        <f>'[1]CUENTA COLECTORA'!G681</f>
        <v>0</v>
      </c>
      <c r="G62" s="39"/>
      <c r="H62" s="40">
        <f t="shared" si="0"/>
        <v>19371748.660000004</v>
      </c>
    </row>
    <row r="63" spans="1:8" s="18" customFormat="1" ht="34.5" customHeight="1" x14ac:dyDescent="0.3">
      <c r="A63" s="42"/>
      <c r="B63" s="35">
        <f>'[1]CUENTA COLECTORA'!A682</f>
        <v>46226</v>
      </c>
      <c r="C63" s="36" t="str">
        <f>'[1]CUENTA COLECTORA'!K682</f>
        <v>12009</v>
      </c>
      <c r="D63" s="37" t="str">
        <f>CONCATENATE('[1]CUENTA COLECTORA'!B682, '[1]CUENTA COLECTORA'!C682)</f>
        <v>PRIMERA ARS HUMANOPago Factura: 9771,</v>
      </c>
      <c r="E63" s="38">
        <f>'[1]CUENTA COLECTORA'!L682</f>
        <v>58913.36</v>
      </c>
      <c r="F63" s="38">
        <f>'[1]CUENTA COLECTORA'!G682</f>
        <v>0</v>
      </c>
      <c r="G63" s="39"/>
      <c r="H63" s="40">
        <f t="shared" si="0"/>
        <v>19430662.020000003</v>
      </c>
    </row>
    <row r="64" spans="1:8" s="18" customFormat="1" ht="54.75" customHeight="1" x14ac:dyDescent="0.3">
      <c r="A64" s="42"/>
      <c r="B64" s="35">
        <f>'[1]CUENTA COLECTORA'!A683</f>
        <v>46226</v>
      </c>
      <c r="C64" s="36" t="str">
        <f>'[1]CUENTA COLECTORA'!K683</f>
        <v>12010</v>
      </c>
      <c r="D64" s="37" t="str">
        <f>CONCATENATE('[1]CUENTA COLECTORA'!B683, '[1]CUENTA COLECTORA'!C683)</f>
        <v>ARS HUMANO Pago Factura: 9495,</v>
      </c>
      <c r="E64" s="38">
        <f>'[1]CUENTA COLECTORA'!L683</f>
        <v>28532</v>
      </c>
      <c r="F64" s="38">
        <f>'[1]CUENTA COLECTORA'!G683</f>
        <v>0</v>
      </c>
      <c r="G64" s="39"/>
      <c r="H64" s="40">
        <f t="shared" si="0"/>
        <v>19459194.020000003</v>
      </c>
    </row>
    <row r="65" spans="1:8" s="18" customFormat="1" ht="66.75" customHeight="1" x14ac:dyDescent="0.3">
      <c r="A65" s="42"/>
      <c r="B65" s="35">
        <f>'[1]CUENTA COLECTORA'!A684</f>
        <v>46226</v>
      </c>
      <c r="C65" s="36" t="str">
        <f>'[1]CUENTA COLECTORA'!K684</f>
        <v>12011</v>
      </c>
      <c r="D65" s="37" t="str">
        <f>CONCATENATE('[1]CUENTA COLECTORA'!B684, '[1]CUENTA COLECTORA'!C684)</f>
        <v>ARS HUMANO Pago Factura: 9567,</v>
      </c>
      <c r="E65" s="38">
        <f>'[1]CUENTA COLECTORA'!L684</f>
        <v>30268.16</v>
      </c>
      <c r="F65" s="38">
        <f>'[1]CUENTA COLECTORA'!G684</f>
        <v>0</v>
      </c>
      <c r="G65" s="39"/>
      <c r="H65" s="40">
        <f t="shared" si="0"/>
        <v>19489462.180000003</v>
      </c>
    </row>
    <row r="66" spans="1:8" s="18" customFormat="1" ht="34.5" customHeight="1" x14ac:dyDescent="0.3">
      <c r="A66" s="42"/>
      <c r="B66" s="35">
        <f>'[1]CUENTA COLECTORA'!A685</f>
        <v>46226</v>
      </c>
      <c r="C66" s="36" t="str">
        <f>'[1]CUENTA COLECTORA'!K685</f>
        <v>12012</v>
      </c>
      <c r="D66" s="37" t="str">
        <f>CONCATENATE('[1]CUENTA COLECTORA'!B685, '[1]CUENTA COLECTORA'!C685)</f>
        <v>ARS HUMANO Pago Factura: 9645,9717,</v>
      </c>
      <c r="E66" s="38">
        <f>'[1]CUENTA COLECTORA'!L685</f>
        <v>65931.59</v>
      </c>
      <c r="F66" s="38">
        <f>'[1]CUENTA COLECTORA'!G685</f>
        <v>0</v>
      </c>
      <c r="G66" s="39"/>
      <c r="H66" s="40">
        <f t="shared" si="0"/>
        <v>19555393.770000003</v>
      </c>
    </row>
    <row r="67" spans="1:8" s="18" customFormat="1" ht="34.5" customHeight="1" x14ac:dyDescent="0.3">
      <c r="A67" s="42"/>
      <c r="B67" s="35">
        <f>'[1]CUENTA COLECTORA'!A686</f>
        <v>46226</v>
      </c>
      <c r="C67" s="36" t="str">
        <f>'[1]CUENTA COLECTORA'!K686</f>
        <v>12013</v>
      </c>
      <c r="D67" s="37" t="str">
        <f>CONCATENATE('[1]CUENTA COLECTORA'!B686, '[1]CUENTA COLECTORA'!C686)</f>
        <v>ARS HUMANO Pago Factura: 9770,</v>
      </c>
      <c r="E67" s="38">
        <f>'[1]CUENTA COLECTORA'!L686</f>
        <v>9116.4</v>
      </c>
      <c r="F67" s="38">
        <f>'[1]CUENTA COLECTORA'!G686</f>
        <v>0</v>
      </c>
      <c r="G67" s="39"/>
      <c r="H67" s="40">
        <f t="shared" si="0"/>
        <v>19564510.170000002</v>
      </c>
    </row>
    <row r="68" spans="1:8" s="18" customFormat="1" ht="62.25" customHeight="1" x14ac:dyDescent="0.3">
      <c r="A68" s="42"/>
      <c r="B68" s="35">
        <f>'[1]CUENTA COLECTORA'!A687</f>
        <v>46226</v>
      </c>
      <c r="C68" s="36" t="str">
        <f>'[1]CUENTA COLECTORA'!K687</f>
        <v>12018</v>
      </c>
      <c r="D68" s="37" t="str">
        <f>CONCATENATE('[1]CUENTA COLECTORA'!B687, '[1]CUENTA COLECTORA'!C687)</f>
        <v>ARS APS S.APago Factura: 9303,9347,9432,9505,</v>
      </c>
      <c r="E68" s="38">
        <f>'[1]CUENTA COLECTORA'!L687</f>
        <v>95947.89</v>
      </c>
      <c r="F68" s="38">
        <f>'[1]CUENTA COLECTORA'!G687</f>
        <v>0</v>
      </c>
      <c r="G68" s="39"/>
      <c r="H68" s="40">
        <f t="shared" si="0"/>
        <v>19660458.060000002</v>
      </c>
    </row>
    <row r="69" spans="1:8" s="18" customFormat="1" ht="34.5" customHeight="1" x14ac:dyDescent="0.3">
      <c r="A69" s="42"/>
      <c r="B69" s="35">
        <f>'[1]CUENTA COLECTORA'!A688</f>
        <v>46226</v>
      </c>
      <c r="C69" s="36" t="str">
        <f>'[1]CUENTA COLECTORA'!K688</f>
        <v>1123</v>
      </c>
      <c r="D69" s="37" t="str">
        <f>CONCATENATE('[1]CUENTA COLECTORA'!B688, '[1]CUENTA COLECTORA'!C688)</f>
        <v>Unique Representaciones, SrlPAGO POR COMPRA DE PELICILAS DRY STAR DT 10X12 Y 14X17 PARA RAYOS X DEL CENTRO, O/SERVICIO CEMADOJA-CCC-PEPU-2026-0001</v>
      </c>
      <c r="E69" s="38">
        <f>'[1]CUENTA COLECTORA'!L688</f>
        <v>0</v>
      </c>
      <c r="F69" s="38">
        <f>'[1]CUENTA COLECTORA'!G688</f>
        <v>2354005.6</v>
      </c>
      <c r="G69" s="39"/>
      <c r="H69" s="40">
        <f t="shared" si="0"/>
        <v>17306452.460000001</v>
      </c>
    </row>
    <row r="70" spans="1:8" s="18" customFormat="1" ht="34.5" customHeight="1" x14ac:dyDescent="0.3">
      <c r="A70" s="42"/>
      <c r="B70" s="35">
        <f>'[1]CUENTA COLECTORA'!A689</f>
        <v>46226</v>
      </c>
      <c r="C70" s="36" t="str">
        <f>'[1]CUENTA COLECTORA'!K689</f>
        <v>1128</v>
      </c>
      <c r="D70" s="37" t="str">
        <f>CONCATENATE('[1]CUENTA COLECTORA'!B689, '[1]CUENTA COLECTORA'!C689)</f>
        <v>Tecnas, EIRLPAGO POR SERVICIOS DE MANTENIMIENTO AL ASCENSOR DEL CENTRO, CORRESP. A LOS MESES MAYO Y JUNIO 2026, O/C CEMADOJA-DAF-CD-2026-0050</v>
      </c>
      <c r="E70" s="38">
        <f>'[1]CUENTA COLECTORA'!L689</f>
        <v>0</v>
      </c>
      <c r="F70" s="38">
        <f>'[1]CUENTA COLECTORA'!G689</f>
        <v>15104</v>
      </c>
      <c r="G70" s="39"/>
      <c r="H70" s="40">
        <f t="shared" si="0"/>
        <v>17291348.460000001</v>
      </c>
    </row>
    <row r="71" spans="1:8" s="18" customFormat="1" ht="34.5" customHeight="1" x14ac:dyDescent="0.3">
      <c r="A71" s="42"/>
      <c r="B71" s="35">
        <f>'[1]CUENTA COLECTORA'!A690</f>
        <v>46226</v>
      </c>
      <c r="C71" s="36" t="str">
        <f>'[1]CUENTA COLECTORA'!K690</f>
        <v>1130</v>
      </c>
      <c r="D71" s="37" t="str">
        <f>CONCATENATE('[1]CUENTA COLECTORA'!B690, '[1]CUENTA COLECTORA'!C690)</f>
        <v>Sowey Comercial, E.I.R.LPAGO POR COMPRA DE ROLLOS DE PAPEL 3*3 O/C CEMADOJA-DAF-CD-2026-0057</v>
      </c>
      <c r="E71" s="38">
        <f>'[1]CUENTA COLECTORA'!L690</f>
        <v>0</v>
      </c>
      <c r="F71" s="38">
        <f>'[1]CUENTA COLECTORA'!G690</f>
        <v>101952</v>
      </c>
      <c r="G71" s="39"/>
      <c r="H71" s="40">
        <f t="shared" si="0"/>
        <v>17189396.460000001</v>
      </c>
    </row>
    <row r="72" spans="1:8" s="18" customFormat="1" ht="34.5" customHeight="1" x14ac:dyDescent="0.3">
      <c r="A72" s="42"/>
      <c r="B72" s="35">
        <f>'[1]CUENTA COLECTORA'!A691</f>
        <v>46226</v>
      </c>
      <c r="C72" s="36" t="str">
        <f>'[1]CUENTA COLECTORA'!K691</f>
        <v>1132</v>
      </c>
      <c r="D72" s="37" t="str">
        <f>CONCATENATE('[1]CUENTA COLECTORA'!B691, '[1]CUENTA COLECTORA'!C691)</f>
        <v>Alianza Innovadora De Servicios Ambientales, SrlPAGO POR SERVICIOS DE RECOGIDA DE DESECHOS BIOMEDICOS CORRESP. AL MES DE JUNIO 2026, O/SERV. CEMADOJA-DAF-CM-2026-0009</v>
      </c>
      <c r="E72" s="38">
        <f>'[1]CUENTA COLECTORA'!L691</f>
        <v>0</v>
      </c>
      <c r="F72" s="38">
        <f>'[1]CUENTA COLECTORA'!G691</f>
        <v>50000</v>
      </c>
      <c r="G72" s="39"/>
      <c r="H72" s="40">
        <f t="shared" si="0"/>
        <v>17139396.460000001</v>
      </c>
    </row>
    <row r="73" spans="1:8" s="18" customFormat="1" ht="34.5" customHeight="1" x14ac:dyDescent="0.3">
      <c r="A73" s="42"/>
      <c r="B73" s="35">
        <f>'[1]CUENTA COLECTORA'!A692</f>
        <v>46226</v>
      </c>
      <c r="C73" s="36" t="str">
        <f>'[1]CUENTA COLECTORA'!K692</f>
        <v>1135</v>
      </c>
      <c r="D73" s="37" t="str">
        <f>CONCATENATE('[1]CUENTA COLECTORA'!B692, '[1]CUENTA COLECTORA'!C692)</f>
        <v>Serviamed Dominicana, SrlPAGO POR COMPRA DE BOLSAS DE ENEMA DE BARIO PARA EL AREA DE IMAGENES O/CCEMADOJA-DAF-CD-2026-0048</v>
      </c>
      <c r="E73" s="38">
        <f>'[1]CUENTA COLECTORA'!L692</f>
        <v>0</v>
      </c>
      <c r="F73" s="38">
        <f>'[1]CUENTA COLECTORA'!G692</f>
        <v>150000</v>
      </c>
      <c r="G73" s="39"/>
      <c r="H73" s="40">
        <f t="shared" si="0"/>
        <v>16989396.460000001</v>
      </c>
    </row>
    <row r="74" spans="1:8" s="18" customFormat="1" ht="34.5" customHeight="1" x14ac:dyDescent="0.3">
      <c r="A74" s="42"/>
      <c r="B74" s="35">
        <f>'[1]CUENTA COLECTORA'!A693</f>
        <v>46226</v>
      </c>
      <c r="C74" s="36" t="str">
        <f>'[1]CUENTA COLECTORA'!K693</f>
        <v>1134</v>
      </c>
      <c r="D74" s="37" t="str">
        <f>CONCATENATE('[1]CUENTA COLECTORA'!B693, '[1]CUENTA COLECTORA'!C693)</f>
        <v>Ayuntamiento Del Distrito NacionalPAGO POR SERVICIOS DE RECOGIDA DE BASURA CORREP. A JULIO 2026.</v>
      </c>
      <c r="E74" s="38">
        <f>'[1]CUENTA COLECTORA'!L693</f>
        <v>0</v>
      </c>
      <c r="F74" s="38">
        <f>'[1]CUENTA COLECTORA'!G693</f>
        <v>3164</v>
      </c>
      <c r="G74" s="39"/>
      <c r="H74" s="40">
        <f t="shared" si="0"/>
        <v>16986232.460000001</v>
      </c>
    </row>
    <row r="75" spans="1:8" s="18" customFormat="1" ht="34.5" customHeight="1" x14ac:dyDescent="0.3">
      <c r="A75" s="42"/>
      <c r="B75" s="35">
        <f>'[1]CUENTA COLECTORA'!A694</f>
        <v>46226</v>
      </c>
      <c r="C75" s="36" t="str">
        <f>'[1]CUENTA COLECTORA'!K694</f>
        <v>1138</v>
      </c>
      <c r="D75" s="37" t="str">
        <f>CONCATENATE('[1]CUENTA COLECTORA'!B694, '[1]CUENTA COLECTORA'!C694)</f>
        <v>Liberty Networks Dominicana, SaPAGO SERVICIO DE INTENET MES DE JULIO 2026</v>
      </c>
      <c r="E75" s="38">
        <f>'[1]CUENTA COLECTORA'!L694</f>
        <v>0</v>
      </c>
      <c r="F75" s="38">
        <f>'[1]CUENTA COLECTORA'!G694</f>
        <v>36473.86</v>
      </c>
      <c r="G75" s="39"/>
      <c r="H75" s="40">
        <f t="shared" si="0"/>
        <v>16949758.600000001</v>
      </c>
    </row>
    <row r="76" spans="1:8" s="18" customFormat="1" ht="62.25" customHeight="1" x14ac:dyDescent="0.3">
      <c r="A76" s="42"/>
      <c r="B76" s="35">
        <f>'[1]CUENTA COLECTORA'!A695</f>
        <v>46227</v>
      </c>
      <c r="C76" s="36" t="str">
        <f>'[1]CUENTA COLECTORA'!K695</f>
        <v>738648237</v>
      </c>
      <c r="D76" s="37" t="str">
        <f>CONCATENATE('[1]CUENTA COLECTORA'!B695, '[1]CUENTA COLECTORA'!C695)</f>
        <v xml:space="preserve">CEMADOJA Deposito de Caja (23/07/2026) </v>
      </c>
      <c r="E76" s="38">
        <f>'[1]CUENTA COLECTORA'!L695</f>
        <v>132618</v>
      </c>
      <c r="F76" s="38">
        <f>'[1]CUENTA COLECTORA'!G695</f>
        <v>0</v>
      </c>
      <c r="G76" s="39"/>
      <c r="H76" s="40">
        <f t="shared" si="0"/>
        <v>17082376.600000001</v>
      </c>
    </row>
    <row r="77" spans="1:8" s="18" customFormat="1" ht="34.5" customHeight="1" x14ac:dyDescent="0.3">
      <c r="A77" s="42"/>
      <c r="B77" s="35">
        <f>'[1]CUENTA COLECTORA'!A696</f>
        <v>46230</v>
      </c>
      <c r="C77" s="36" t="str">
        <f>'[1]CUENTA COLECTORA'!K696</f>
        <v>738651533</v>
      </c>
      <c r="D77" s="37" t="str">
        <f>CONCATENATE('[1]CUENTA COLECTORA'!B696, '[1]CUENTA COLECTORA'!C696)</f>
        <v xml:space="preserve">CEMADOJA Deposito de Caja (24/07/2026) </v>
      </c>
      <c r="E77" s="38">
        <f>'[1]CUENTA COLECTORA'!L696</f>
        <v>74686</v>
      </c>
      <c r="F77" s="38">
        <f>'[1]CUENTA COLECTORA'!G696</f>
        <v>0</v>
      </c>
      <c r="G77" s="39"/>
      <c r="H77" s="40">
        <f t="shared" si="0"/>
        <v>17157062.600000001</v>
      </c>
    </row>
    <row r="78" spans="1:8" s="18" customFormat="1" ht="34.5" customHeight="1" x14ac:dyDescent="0.3">
      <c r="A78" s="42"/>
      <c r="B78" s="35">
        <f>'[1]CUENTA COLECTORA'!A697</f>
        <v>46230</v>
      </c>
      <c r="C78" s="36" t="str">
        <f>'[1]CUENTA COLECTORA'!K697</f>
        <v>738651530</v>
      </c>
      <c r="D78" s="37" t="str">
        <f>CONCATENATE('[1]CUENTA COLECTORA'!B697, '[1]CUENTA COLECTORA'!C697)</f>
        <v xml:space="preserve">CEMADOJA Deposito de Caja (25/07/2026) </v>
      </c>
      <c r="E78" s="38">
        <f>'[1]CUENTA COLECTORA'!L697</f>
        <v>7371</v>
      </c>
      <c r="F78" s="38">
        <f>'[1]CUENTA COLECTORA'!G697</f>
        <v>0</v>
      </c>
      <c r="G78" s="39"/>
      <c r="H78" s="40">
        <f t="shared" si="0"/>
        <v>17164433.600000001</v>
      </c>
    </row>
    <row r="79" spans="1:8" s="18" customFormat="1" ht="34.5" customHeight="1" x14ac:dyDescent="0.3">
      <c r="A79" s="42"/>
      <c r="B79" s="35">
        <f>'[1]CUENTA COLECTORA'!A698</f>
        <v>46230</v>
      </c>
      <c r="C79" s="36" t="str">
        <f>'[1]CUENTA COLECTORA'!K698</f>
        <v>738651529</v>
      </c>
      <c r="D79" s="37" t="str">
        <f>CONCATENATE('[1]CUENTA COLECTORA'!B698, '[1]CUENTA COLECTORA'!C698)</f>
        <v xml:space="preserve">CEMADOJA Deposito de Caja (26/07/2026) </v>
      </c>
      <c r="E79" s="38">
        <f>'[1]CUENTA COLECTORA'!L698</f>
        <v>15525</v>
      </c>
      <c r="F79" s="38">
        <f>'[1]CUENTA COLECTORA'!G698</f>
        <v>0</v>
      </c>
      <c r="G79" s="39"/>
      <c r="H79" s="40">
        <f t="shared" si="0"/>
        <v>17179958.600000001</v>
      </c>
    </row>
    <row r="80" spans="1:8" s="18" customFormat="1" ht="34.5" customHeight="1" x14ac:dyDescent="0.3">
      <c r="A80" s="42"/>
      <c r="B80" s="35">
        <f>'[1]CUENTA COLECTORA'!A699</f>
        <v>46230</v>
      </c>
      <c r="C80" s="36" t="str">
        <f>'[1]CUENTA COLECTORA'!K699</f>
        <v>12019</v>
      </c>
      <c r="D80" s="37" t="str">
        <f>CONCATENATE('[1]CUENTA COLECTORA'!B699, '[1]CUENTA COLECTORA'!C699)</f>
        <v>ARS RENACERPago Factura: 9765,</v>
      </c>
      <c r="E80" s="38">
        <f>'[1]CUENTA COLECTORA'!L699</f>
        <v>43420.6</v>
      </c>
      <c r="F80" s="38">
        <f>'[1]CUENTA COLECTORA'!G699</f>
        <v>0</v>
      </c>
      <c r="G80" s="39"/>
      <c r="H80" s="40">
        <f t="shared" si="0"/>
        <v>17223379.200000003</v>
      </c>
    </row>
    <row r="81" spans="1:8" s="18" customFormat="1" ht="57.75" customHeight="1" x14ac:dyDescent="0.3">
      <c r="A81" s="42"/>
      <c r="B81" s="35">
        <f>'[1]CUENTA COLECTORA'!A700</f>
        <v>46230</v>
      </c>
      <c r="C81" s="36" t="str">
        <f>'[1]CUENTA COLECTORA'!K700</f>
        <v>12022</v>
      </c>
      <c r="D81" s="37" t="str">
        <f>CONCATENATE('[1]CUENTA COLECTORA'!B700, '[1]CUENTA COLECTORA'!C700)</f>
        <v>ARS UASDPago Factura: 9782,</v>
      </c>
      <c r="E81" s="38">
        <f>'[1]CUENTA COLECTORA'!L700</f>
        <v>7449.75</v>
      </c>
      <c r="F81" s="38">
        <f>'[1]CUENTA COLECTORA'!G700</f>
        <v>0</v>
      </c>
      <c r="G81" s="39"/>
      <c r="H81" s="40">
        <f t="shared" si="0"/>
        <v>17230828.950000003</v>
      </c>
    </row>
    <row r="82" spans="1:8" s="18" customFormat="1" ht="34.5" customHeight="1" x14ac:dyDescent="0.3">
      <c r="A82" s="42"/>
      <c r="B82" s="35">
        <f>'[1]CUENTA COLECTORA'!A701</f>
        <v>46230</v>
      </c>
      <c r="C82" s="36" t="str">
        <f>'[1]CUENTA COLECTORA'!K701</f>
        <v>12025</v>
      </c>
      <c r="D82" s="37" t="str">
        <f>CONCATENATE('[1]CUENTA COLECTORA'!B701, '[1]CUENTA COLECTORA'!C701)</f>
        <v>ARS FUTUROPago Factura: 9837,</v>
      </c>
      <c r="E82" s="38">
        <f>'[1]CUENTA COLECTORA'!L701</f>
        <v>82887.55</v>
      </c>
      <c r="F82" s="38">
        <f>'[1]CUENTA COLECTORA'!G701</f>
        <v>0</v>
      </c>
      <c r="G82" s="39"/>
      <c r="H82" s="40">
        <f t="shared" ref="H82:H111" si="1">SUM(H81+E82-F82)</f>
        <v>17313716.500000004</v>
      </c>
    </row>
    <row r="83" spans="1:8" s="18" customFormat="1" ht="34.5" customHeight="1" x14ac:dyDescent="0.3">
      <c r="A83" s="42"/>
      <c r="B83" s="35">
        <f>'[1]CUENTA COLECTORA'!A702</f>
        <v>46231</v>
      </c>
      <c r="C83" s="36" t="str">
        <f>'[1]CUENTA COLECTORA'!K702</f>
        <v>738651732</v>
      </c>
      <c r="D83" s="37" t="str">
        <f>CONCATENATE('[1]CUENTA COLECTORA'!B702, '[1]CUENTA COLECTORA'!C702)</f>
        <v xml:space="preserve">CEMADOJA Deposito de Caja (27/07/2026) </v>
      </c>
      <c r="E83" s="38">
        <f>'[1]CUENTA COLECTORA'!L702</f>
        <v>186196</v>
      </c>
      <c r="F83" s="38">
        <f>'[1]CUENTA COLECTORA'!G702</f>
        <v>0</v>
      </c>
      <c r="G83" s="39"/>
      <c r="H83" s="40">
        <f t="shared" si="1"/>
        <v>17499912.500000004</v>
      </c>
    </row>
    <row r="84" spans="1:8" s="18" customFormat="1" ht="34.5" customHeight="1" x14ac:dyDescent="0.3">
      <c r="A84" s="42"/>
      <c r="B84" s="35">
        <f>'[1]CUENTA COLECTORA'!A703</f>
        <v>46231</v>
      </c>
      <c r="C84" s="36" t="str">
        <f>'[1]CUENTA COLECTORA'!K703</f>
        <v>1144</v>
      </c>
      <c r="D84" s="37" t="str">
        <f>CONCATENATE('[1]CUENTA COLECTORA'!B703, '[1]CUENTA COLECTORA'!C703)</f>
        <v>Ventas Diversas Farmaceuticas, SrlPAGO POR COMPRA DE GUANTES PARA EXAMEN O/C CEMADOJA-DAF-CD-2026-0056</v>
      </c>
      <c r="E84" s="38">
        <f>'[1]CUENTA COLECTORA'!L703</f>
        <v>0</v>
      </c>
      <c r="F84" s="38">
        <f>'[1]CUENTA COLECTORA'!G703</f>
        <v>125847</v>
      </c>
      <c r="G84" s="39"/>
      <c r="H84" s="40">
        <f t="shared" si="1"/>
        <v>17374065.500000004</v>
      </c>
    </row>
    <row r="85" spans="1:8" s="18" customFormat="1" ht="34.5" customHeight="1" x14ac:dyDescent="0.3">
      <c r="A85" s="42"/>
      <c r="B85" s="35">
        <f>'[1]CUENTA COLECTORA'!A704</f>
        <v>46231</v>
      </c>
      <c r="C85" s="36" t="str">
        <f>'[1]CUENTA COLECTORA'!K704</f>
        <v>1146</v>
      </c>
      <c r="D85" s="37" t="str">
        <f>CONCATENATE('[1]CUENTA COLECTORA'!B704, '[1]CUENTA COLECTORA'!C704)</f>
        <v>A&amp;Y Electric, SrlPAGO POR COMPRA DE CENTRIFUGA DE AGUA O/C CEMADOJA-DAF-CD-2026-0037</v>
      </c>
      <c r="E85" s="38">
        <f>'[1]CUENTA COLECTORA'!L704</f>
        <v>0</v>
      </c>
      <c r="F85" s="38">
        <f>'[1]CUENTA COLECTORA'!G704</f>
        <v>188800</v>
      </c>
      <c r="G85" s="39"/>
      <c r="H85" s="40">
        <f t="shared" si="1"/>
        <v>17185265.500000004</v>
      </c>
    </row>
    <row r="86" spans="1:8" s="18" customFormat="1" ht="34.5" customHeight="1" x14ac:dyDescent="0.3">
      <c r="A86" s="42"/>
      <c r="B86" s="35">
        <f>'[1]CUENTA COLECTORA'!A705</f>
        <v>46231</v>
      </c>
      <c r="C86" s="36" t="str">
        <f>'[1]CUENTA COLECTORA'!K705</f>
        <v>1148</v>
      </c>
      <c r="D86" s="37" t="str">
        <f>CONCATENATE('[1]CUENTA COLECTORA'!B705, '[1]CUENTA COLECTORA'!C705)</f>
        <v>Jm Danyel Technology, SrlPAGO POR COMPRA DE BOLSAS DE TINTA PARA IMPRESORAS CEMADOJA-DAF-CD-2026-0049</v>
      </c>
      <c r="E86" s="38">
        <f>'[1]CUENTA COLECTORA'!L705</f>
        <v>0</v>
      </c>
      <c r="F86" s="38">
        <f>'[1]CUENTA COLECTORA'!G705</f>
        <v>192469.83</v>
      </c>
      <c r="G86" s="39"/>
      <c r="H86" s="40">
        <f t="shared" si="1"/>
        <v>16992795.670000006</v>
      </c>
    </row>
    <row r="87" spans="1:8" s="18" customFormat="1" ht="34.5" customHeight="1" x14ac:dyDescent="0.3">
      <c r="A87" s="42"/>
      <c r="B87" s="35">
        <f>'[1]CUENTA COLECTORA'!A706</f>
        <v>46232</v>
      </c>
      <c r="C87" s="36" t="str">
        <f>'[1]CUENTA COLECTORA'!K706</f>
        <v>738651823</v>
      </c>
      <c r="D87" s="37" t="str">
        <f>CONCATENATE('[1]CUENTA COLECTORA'!B706, '[1]CUENTA COLECTORA'!C706)</f>
        <v xml:space="preserve">CEMADOJA Deposito de Caja (28/07/2026) </v>
      </c>
      <c r="E87" s="38">
        <f>'[1]CUENTA COLECTORA'!L706</f>
        <v>127742</v>
      </c>
      <c r="F87" s="38">
        <f>'[1]CUENTA COLECTORA'!G706</f>
        <v>0</v>
      </c>
      <c r="G87" s="39"/>
      <c r="H87" s="40">
        <f t="shared" si="1"/>
        <v>17120537.670000006</v>
      </c>
    </row>
    <row r="88" spans="1:8" s="18" customFormat="1" ht="34.5" customHeight="1" x14ac:dyDescent="0.3">
      <c r="A88" s="42"/>
      <c r="B88" s="35">
        <f>'[1]CUENTA COLECTORA'!A707</f>
        <v>46232</v>
      </c>
      <c r="C88" s="36" t="str">
        <f>'[1]CUENTA COLECTORA'!K707</f>
        <v>12026</v>
      </c>
      <c r="D88" s="37" t="str">
        <f>CONCATENATE('[1]CUENTA COLECTORA'!B707, '[1]CUENTA COLECTORA'!C707)</f>
        <v>ARS SENASA CONTRIBUTIVOPago Factura: 9766,9779,9767,9773,9781,</v>
      </c>
      <c r="E88" s="38">
        <f>'[1]CUENTA COLECTORA'!L707</f>
        <v>603282.48</v>
      </c>
      <c r="F88" s="38">
        <f>'[1]CUENTA COLECTORA'!G707</f>
        <v>0</v>
      </c>
      <c r="G88" s="39"/>
      <c r="H88" s="40">
        <f t="shared" si="1"/>
        <v>17723820.150000006</v>
      </c>
    </row>
    <row r="89" spans="1:8" s="18" customFormat="1" ht="34.5" customHeight="1" x14ac:dyDescent="0.3">
      <c r="A89" s="42"/>
      <c r="B89" s="35">
        <f>'[1]CUENTA COLECTORA'!A708</f>
        <v>46232</v>
      </c>
      <c r="C89" s="36" t="str">
        <f>'[1]CUENTA COLECTORA'!K708</f>
        <v/>
      </c>
      <c r="D89" s="37" t="str">
        <f>CONCATENATE('[1]CUENTA COLECTORA'!B708, '[1]CUENTA COLECTORA'!C708)</f>
        <v>ARS SENASA CONTRIBUTIVOPago Factura: 9780,</v>
      </c>
      <c r="E89" s="38">
        <f>'[1]CUENTA COLECTORA'!L708</f>
        <v>71039.360000000001</v>
      </c>
      <c r="F89" s="38">
        <f>'[1]CUENTA COLECTORA'!G708</f>
        <v>0</v>
      </c>
      <c r="G89" s="39"/>
      <c r="H89" s="40">
        <f t="shared" si="1"/>
        <v>17794859.510000005</v>
      </c>
    </row>
    <row r="90" spans="1:8" s="18" customFormat="1" ht="34.5" customHeight="1" x14ac:dyDescent="0.3">
      <c r="A90" s="42"/>
      <c r="B90" s="35">
        <f>'[1]CUENTA COLECTORA'!A709</f>
        <v>46232</v>
      </c>
      <c r="C90" s="36" t="str">
        <f>'[1]CUENTA COLECTORA'!K709</f>
        <v>1156</v>
      </c>
      <c r="D90" s="37" t="str">
        <f>CONCATENATE('[1]CUENTA COLECTORA'!B709, '[1]CUENTA COLECTORA'!C709)</f>
        <v>Bdc Serralles, SrlPAGO POR COMPRA DE INSUMOS DE LABORATORIO DE INVESTIGACION O/C CEMADOJA-DAF-CD-2026-0009</v>
      </c>
      <c r="E90" s="38">
        <f>'[1]CUENTA COLECTORA'!L709</f>
        <v>0</v>
      </c>
      <c r="F90" s="38">
        <f>'[1]CUENTA COLECTORA'!G709</f>
        <v>63398.93</v>
      </c>
      <c r="G90" s="39"/>
      <c r="H90" s="40">
        <f t="shared" si="1"/>
        <v>17731460.580000006</v>
      </c>
    </row>
    <row r="91" spans="1:8" s="18" customFormat="1" ht="34.5" customHeight="1" x14ac:dyDescent="0.3">
      <c r="A91" s="42"/>
      <c r="B91" s="35">
        <f>'[1]CUENTA COLECTORA'!A710</f>
        <v>46232</v>
      </c>
      <c r="C91" s="36" t="str">
        <f>'[1]CUENTA COLECTORA'!K710</f>
        <v>1158</v>
      </c>
      <c r="D91" s="37" t="str">
        <f>CONCATENATE('[1]CUENTA COLECTORA'!B710, '[1]CUENTA COLECTORA'!C710)</f>
        <v>Henriquez Rodriguez Textil, SrlPAGO POR COMPRA DE PINES INSTITUCIONALES O/C CEMADOJA-DAF-CD-2026-0059</v>
      </c>
      <c r="E91" s="38">
        <f>'[1]CUENTA COLECTORA'!L710</f>
        <v>0</v>
      </c>
      <c r="F91" s="38">
        <f>'[1]CUENTA COLECTORA'!G710</f>
        <v>179478</v>
      </c>
      <c r="G91" s="39"/>
      <c r="H91" s="40">
        <f t="shared" si="1"/>
        <v>17551982.580000006</v>
      </c>
    </row>
    <row r="92" spans="1:8" s="18" customFormat="1" ht="34.5" customHeight="1" x14ac:dyDescent="0.3">
      <c r="A92" s="42"/>
      <c r="B92" s="35">
        <f>'[1]CUENTA COLECTORA'!A711</f>
        <v>46233</v>
      </c>
      <c r="C92" s="36" t="str">
        <f>'[1]CUENTA COLECTORA'!K711</f>
        <v>743880525</v>
      </c>
      <c r="D92" s="37" t="str">
        <f>CONCATENATE('[1]CUENTA COLECTORA'!B711, '[1]CUENTA COLECTORA'!C711)</f>
        <v xml:space="preserve">CEMADOJA Deposito de Caja (29/07/2026) </v>
      </c>
      <c r="E92" s="38">
        <f>'[1]CUENTA COLECTORA'!L711</f>
        <v>134193</v>
      </c>
      <c r="F92" s="38">
        <f>'[1]CUENTA COLECTORA'!G711</f>
        <v>0</v>
      </c>
      <c r="G92" s="39"/>
      <c r="H92" s="40">
        <f t="shared" si="1"/>
        <v>17686175.580000006</v>
      </c>
    </row>
    <row r="93" spans="1:8" s="18" customFormat="1" ht="34.5" customHeight="1" x14ac:dyDescent="0.3">
      <c r="A93" s="42"/>
      <c r="B93" s="35">
        <f>'[1]CUENTA COLECTORA'!A712</f>
        <v>46233</v>
      </c>
      <c r="C93" s="36" t="str">
        <f>'[1]CUENTA COLECTORA'!K712</f>
        <v>1160</v>
      </c>
      <c r="D93" s="37" t="str">
        <f>CONCATENATE('[1]CUENTA COLECTORA'!B712, '[1]CUENTA COLECTORA'!C712)</f>
        <v>Compania Dominicana De Telefonos C Por APAGO POR SERVICIOS DE  INTERNET, TELECABLE, TELEFONOS Y FLOTAS  CORRESP. AL MES DE JULIO 2026</v>
      </c>
      <c r="E93" s="38">
        <f>'[1]CUENTA COLECTORA'!L712</f>
        <v>0</v>
      </c>
      <c r="F93" s="38">
        <f>'[1]CUENTA COLECTORA'!G712</f>
        <v>159651.35</v>
      </c>
      <c r="G93" s="39"/>
      <c r="H93" s="40">
        <f t="shared" si="1"/>
        <v>17526524.230000004</v>
      </c>
    </row>
    <row r="94" spans="1:8" s="18" customFormat="1" ht="34.5" customHeight="1" x14ac:dyDescent="0.3">
      <c r="A94" s="42"/>
      <c r="B94" s="35">
        <f>'[1]CUENTA COLECTORA'!A713</f>
        <v>46233</v>
      </c>
      <c r="C94" s="36" t="str">
        <f>'[1]CUENTA COLECTORA'!K713</f>
        <v>1164</v>
      </c>
      <c r="D94" s="37" t="str">
        <f>CONCATENATE('[1]CUENTA COLECTORA'!B713, '[1]CUENTA COLECTORA'!C713)</f>
        <v>Corporacion Del Acueducto Y Alcantarillado De Santo DomingoPAGO POR SERVICIOS DE AGUA CORRESP. AL MES DE JULIO 2026</v>
      </c>
      <c r="E94" s="38">
        <f>'[1]CUENTA COLECTORA'!L713</f>
        <v>0</v>
      </c>
      <c r="F94" s="38">
        <f>'[1]CUENTA COLECTORA'!G713</f>
        <v>22386</v>
      </c>
      <c r="G94" s="39"/>
      <c r="H94" s="40">
        <f t="shared" si="1"/>
        <v>17504138.230000004</v>
      </c>
    </row>
    <row r="95" spans="1:8" s="18" customFormat="1" ht="34.5" customHeight="1" x14ac:dyDescent="0.3">
      <c r="A95" s="42"/>
      <c r="B95" s="35">
        <f>'[1]CUENTA COLECTORA'!A714</f>
        <v>46234</v>
      </c>
      <c r="C95" s="36" t="str">
        <f>'[1]CUENTA COLECTORA'!K714</f>
        <v>743881251</v>
      </c>
      <c r="D95" s="37" t="str">
        <f>CONCATENATE('[1]CUENTA COLECTORA'!B714, '[1]CUENTA COLECTORA'!C714)</f>
        <v xml:space="preserve">CEMADOJA Deposito de Caja (30/07/2026) </v>
      </c>
      <c r="E95" s="38">
        <f>'[1]CUENTA COLECTORA'!L714</f>
        <v>126376</v>
      </c>
      <c r="F95" s="38">
        <f>'[1]CUENTA COLECTORA'!G714</f>
        <v>0</v>
      </c>
      <c r="G95" s="39"/>
      <c r="H95" s="40">
        <f t="shared" si="1"/>
        <v>17630514.230000004</v>
      </c>
    </row>
    <row r="96" spans="1:8" s="18" customFormat="1" ht="34.5" customHeight="1" x14ac:dyDescent="0.3">
      <c r="A96" s="42"/>
      <c r="B96" s="35">
        <f>'[1]CUENTA COLECTORA'!A715</f>
        <v>46234</v>
      </c>
      <c r="C96" s="36" t="str">
        <f>'[1]CUENTA COLECTORA'!K715</f>
        <v>11995</v>
      </c>
      <c r="D96" s="37" t="str">
        <f>CONCATENATE('[1]CUENTA COLECTORA'!B715, '[1]CUENTA COLECTORA'!C715)</f>
        <v>Visanet Dominicanaal 31 Julio 2027</v>
      </c>
      <c r="E96" s="38">
        <f>'[1]CUENTA COLECTORA'!L715</f>
        <v>614011.5</v>
      </c>
      <c r="F96" s="38">
        <f>'[1]CUENTA COLECTORA'!G715</f>
        <v>0</v>
      </c>
      <c r="G96" s="39"/>
      <c r="H96" s="40">
        <f t="shared" si="1"/>
        <v>18244525.730000004</v>
      </c>
    </row>
    <row r="97" spans="1:8" s="18" customFormat="1" ht="34.5" customHeight="1" x14ac:dyDescent="0.3">
      <c r="A97" s="42"/>
      <c r="B97" s="35"/>
      <c r="C97" s="36"/>
      <c r="D97" s="37"/>
      <c r="E97" s="38"/>
      <c r="F97" s="38"/>
      <c r="G97" s="39"/>
      <c r="H97" s="40">
        <f t="shared" si="1"/>
        <v>18244525.730000004</v>
      </c>
    </row>
    <row r="98" spans="1:8" s="18" customFormat="1" ht="34.5" hidden="1" customHeight="1" x14ac:dyDescent="0.3">
      <c r="A98" s="42"/>
      <c r="B98" s="35"/>
      <c r="C98" s="36"/>
      <c r="D98" s="37"/>
      <c r="E98" s="38"/>
      <c r="F98" s="38"/>
      <c r="G98" s="39"/>
      <c r="H98" s="40">
        <f t="shared" si="1"/>
        <v>18244525.730000004</v>
      </c>
    </row>
    <row r="99" spans="1:8" s="18" customFormat="1" ht="34.5" hidden="1" customHeight="1" x14ac:dyDescent="0.3">
      <c r="A99" s="42"/>
      <c r="B99" s="35"/>
      <c r="C99" s="36"/>
      <c r="D99" s="37"/>
      <c r="E99" s="38"/>
      <c r="F99" s="38"/>
      <c r="G99" s="39"/>
      <c r="H99" s="40">
        <f t="shared" si="1"/>
        <v>18244525.730000004</v>
      </c>
    </row>
    <row r="100" spans="1:8" s="18" customFormat="1" ht="34.5" hidden="1" customHeight="1" x14ac:dyDescent="0.25">
      <c r="A100" s="42"/>
      <c r="B100" s="44"/>
      <c r="C100" s="45"/>
      <c r="D100" s="46"/>
      <c r="E100" s="47"/>
      <c r="F100" s="47"/>
      <c r="G100" s="39"/>
      <c r="H100" s="40">
        <f t="shared" si="1"/>
        <v>18244525.730000004</v>
      </c>
    </row>
    <row r="101" spans="1:8" s="18" customFormat="1" ht="34.5" hidden="1" customHeight="1" x14ac:dyDescent="0.25">
      <c r="A101" s="42"/>
      <c r="B101" s="44"/>
      <c r="C101" s="45"/>
      <c r="D101" s="46"/>
      <c r="E101" s="47"/>
      <c r="F101" s="47"/>
      <c r="G101" s="39"/>
      <c r="H101" s="40">
        <f t="shared" si="1"/>
        <v>18244525.730000004</v>
      </c>
    </row>
    <row r="102" spans="1:8" s="18" customFormat="1" ht="20.100000000000001" hidden="1" customHeight="1" x14ac:dyDescent="0.25">
      <c r="A102" s="42"/>
      <c r="B102" s="44"/>
      <c r="C102" s="45"/>
      <c r="D102" s="46"/>
      <c r="E102" s="47"/>
      <c r="F102" s="47"/>
      <c r="G102" s="39"/>
      <c r="H102" s="40">
        <f t="shared" si="1"/>
        <v>18244525.730000004</v>
      </c>
    </row>
    <row r="103" spans="1:8" s="18" customFormat="1" ht="20.100000000000001" hidden="1" customHeight="1" x14ac:dyDescent="0.25">
      <c r="A103" s="42"/>
      <c r="B103" s="44"/>
      <c r="C103" s="45"/>
      <c r="D103" s="46"/>
      <c r="E103" s="47"/>
      <c r="F103" s="47"/>
      <c r="G103" s="39"/>
      <c r="H103" s="40">
        <f t="shared" si="1"/>
        <v>18244525.730000004</v>
      </c>
    </row>
    <row r="104" spans="1:8" s="18" customFormat="1" ht="20.100000000000001" hidden="1" customHeight="1" x14ac:dyDescent="0.25">
      <c r="A104" s="42"/>
      <c r="B104" s="44"/>
      <c r="C104" s="45"/>
      <c r="D104" s="46"/>
      <c r="E104" s="47"/>
      <c r="F104" s="47"/>
      <c r="G104" s="39"/>
      <c r="H104" s="40">
        <f t="shared" si="1"/>
        <v>18244525.730000004</v>
      </c>
    </row>
    <row r="105" spans="1:8" s="18" customFormat="1" ht="20.100000000000001" hidden="1" customHeight="1" x14ac:dyDescent="0.25">
      <c r="A105" s="42"/>
      <c r="B105" s="44"/>
      <c r="C105" s="45"/>
      <c r="D105" s="46"/>
      <c r="E105" s="47"/>
      <c r="F105" s="47"/>
      <c r="G105" s="39"/>
      <c r="H105" s="40">
        <f t="shared" si="1"/>
        <v>18244525.730000004</v>
      </c>
    </row>
    <row r="106" spans="1:8" s="18" customFormat="1" ht="20.100000000000001" hidden="1" customHeight="1" x14ac:dyDescent="0.25">
      <c r="A106" s="42"/>
      <c r="B106" s="44"/>
      <c r="C106" s="45"/>
      <c r="D106" s="46"/>
      <c r="E106" s="47"/>
      <c r="F106" s="47"/>
      <c r="G106" s="39"/>
      <c r="H106" s="40">
        <f t="shared" si="1"/>
        <v>18244525.730000004</v>
      </c>
    </row>
    <row r="107" spans="1:8" s="18" customFormat="1" ht="20.100000000000001" hidden="1" customHeight="1" x14ac:dyDescent="0.25">
      <c r="A107" s="42"/>
      <c r="B107" s="44"/>
      <c r="C107" s="45"/>
      <c r="D107" s="46"/>
      <c r="E107" s="47"/>
      <c r="F107" s="47"/>
      <c r="G107" s="39"/>
      <c r="H107" s="40">
        <f t="shared" si="1"/>
        <v>18244525.730000004</v>
      </c>
    </row>
    <row r="108" spans="1:8" s="18" customFormat="1" ht="20.100000000000001" hidden="1" customHeight="1" x14ac:dyDescent="0.25">
      <c r="A108" s="42"/>
      <c r="B108" s="44"/>
      <c r="C108" s="45"/>
      <c r="D108" s="46"/>
      <c r="E108" s="47"/>
      <c r="F108" s="47"/>
      <c r="G108" s="39"/>
      <c r="H108" s="40">
        <f t="shared" si="1"/>
        <v>18244525.730000004</v>
      </c>
    </row>
    <row r="109" spans="1:8" s="18" customFormat="1" ht="20.100000000000001" hidden="1" customHeight="1" x14ac:dyDescent="0.25">
      <c r="A109" s="42"/>
      <c r="B109" s="44"/>
      <c r="C109" s="45"/>
      <c r="D109" s="46"/>
      <c r="E109" s="47"/>
      <c r="F109" s="47"/>
      <c r="G109" s="39"/>
      <c r="H109" s="40">
        <f t="shared" si="1"/>
        <v>18244525.730000004</v>
      </c>
    </row>
    <row r="110" spans="1:8" s="18" customFormat="1" ht="20.100000000000001" hidden="1" customHeight="1" x14ac:dyDescent="0.25">
      <c r="A110" s="48"/>
      <c r="B110" s="44"/>
      <c r="C110" s="46"/>
      <c r="D110" s="49"/>
      <c r="E110" s="47"/>
      <c r="F110" s="47"/>
      <c r="G110" s="39"/>
      <c r="H110" s="40">
        <f t="shared" si="1"/>
        <v>18244525.730000004</v>
      </c>
    </row>
    <row r="111" spans="1:8" s="18" customFormat="1" ht="20.100000000000001" customHeight="1" x14ac:dyDescent="0.25">
      <c r="A111" s="48"/>
      <c r="B111" s="44"/>
      <c r="C111" s="45"/>
      <c r="D111" s="49"/>
      <c r="E111" s="39"/>
      <c r="F111" s="50"/>
      <c r="G111" s="51"/>
      <c r="H111" s="40">
        <f t="shared" si="1"/>
        <v>18244525.730000004</v>
      </c>
    </row>
    <row r="112" spans="1:8" s="18" customFormat="1" ht="20.100000000000001" customHeight="1" thickBot="1" x14ac:dyDescent="0.3">
      <c r="A112" s="48"/>
      <c r="B112" s="52"/>
      <c r="C112" s="53"/>
      <c r="D112" s="54"/>
      <c r="E112" s="55">
        <f>SUM(E15:E110)</f>
        <v>9413957.8200000003</v>
      </c>
      <c r="F112" s="56">
        <f>SUM(F15:F109)</f>
        <v>6006592.6900000004</v>
      </c>
      <c r="G112" s="57"/>
      <c r="H112" s="58">
        <f>SUM(H13+E112-F112)</f>
        <v>18244525.73</v>
      </c>
    </row>
    <row r="113" spans="1:9" s="18" customFormat="1" ht="20.100000000000001" customHeight="1" x14ac:dyDescent="0.25">
      <c r="A113" s="41"/>
      <c r="B113" s="59"/>
      <c r="C113" s="60"/>
      <c r="D113" s="59"/>
      <c r="E113" s="61"/>
      <c r="F113" s="62"/>
      <c r="G113" s="59"/>
      <c r="H113" s="59"/>
    </row>
    <row r="114" spans="1:9" s="18" customFormat="1" ht="20.100000000000001" customHeight="1" x14ac:dyDescent="0.25">
      <c r="A114" s="41"/>
      <c r="B114" s="59"/>
      <c r="C114" s="60"/>
      <c r="D114" s="59"/>
      <c r="E114" s="61"/>
      <c r="F114" s="62"/>
      <c r="G114" s="59"/>
      <c r="H114" s="59"/>
    </row>
    <row r="115" spans="1:9" s="18" customFormat="1" ht="20.100000000000001" customHeight="1" x14ac:dyDescent="0.25">
      <c r="A115" s="41"/>
      <c r="B115" s="59"/>
      <c r="C115" s="60"/>
      <c r="D115" s="59"/>
      <c r="E115" s="61"/>
      <c r="F115" s="62"/>
      <c r="G115" s="59"/>
      <c r="H115" s="59"/>
    </row>
    <row r="116" spans="1:9" s="18" customFormat="1" ht="20.100000000000001" customHeight="1" x14ac:dyDescent="0.25">
      <c r="A116" s="41"/>
      <c r="B116" s="63"/>
      <c r="C116" s="64"/>
      <c r="D116" s="63"/>
      <c r="E116" s="63"/>
      <c r="F116" s="65"/>
      <c r="G116" s="63"/>
      <c r="H116" s="66"/>
    </row>
    <row r="117" spans="1:9" s="18" customFormat="1" ht="20.100000000000001" customHeight="1" x14ac:dyDescent="0.25">
      <c r="A117" s="41"/>
      <c r="B117" s="67" t="s">
        <v>16</v>
      </c>
      <c r="C117" s="67"/>
      <c r="D117" s="67"/>
      <c r="E117" s="67"/>
      <c r="F117" s="67"/>
      <c r="G117" s="67"/>
      <c r="H117" s="67"/>
    </row>
    <row r="118" spans="1:9" s="18" customFormat="1" ht="20.100000000000001" customHeight="1" x14ac:dyDescent="0.25">
      <c r="A118" s="41"/>
      <c r="B118" s="68" t="s">
        <v>17</v>
      </c>
      <c r="C118" s="68"/>
      <c r="D118" s="68"/>
      <c r="E118" s="68"/>
      <c r="F118" s="68"/>
      <c r="G118" s="68"/>
      <c r="H118" s="68"/>
    </row>
    <row r="119" spans="1:9" s="18" customFormat="1" ht="20.100000000000001" customHeight="1" x14ac:dyDescent="0.25">
      <c r="A119" s="41"/>
      <c r="B119" s="64"/>
      <c r="C119" s="69"/>
      <c r="D119" s="19"/>
      <c r="E119" s="70"/>
      <c r="F119" s="71"/>
      <c r="G119" s="66"/>
      <c r="H119" s="66"/>
    </row>
    <row r="120" spans="1:9" s="18" customFormat="1" ht="20.100000000000001" customHeight="1" x14ac:dyDescent="0.25">
      <c r="A120" s="41"/>
      <c r="B120" s="64"/>
      <c r="C120" s="69"/>
      <c r="D120" s="19"/>
      <c r="E120" s="72"/>
      <c r="F120" s="71"/>
      <c r="G120" s="66"/>
      <c r="H120" s="66"/>
    </row>
    <row r="121" spans="1:9" s="18" customFormat="1" ht="20.100000000000001" customHeight="1" x14ac:dyDescent="0.25">
      <c r="A121" s="41"/>
      <c r="B121" s="73"/>
      <c r="C121" s="74"/>
      <c r="D121" s="73"/>
      <c r="E121" s="73"/>
      <c r="F121" s="75"/>
      <c r="G121" s="73"/>
      <c r="H121" s="73"/>
    </row>
    <row r="122" spans="1:9" s="18" customFormat="1" ht="20.100000000000001" customHeight="1" x14ac:dyDescent="0.25">
      <c r="A122" s="41"/>
      <c r="B122" s="76"/>
      <c r="C122" s="77"/>
      <c r="D122" s="76"/>
      <c r="E122" s="76"/>
      <c r="F122" s="78"/>
      <c r="G122" s="76"/>
      <c r="H122" s="76"/>
    </row>
    <row r="123" spans="1:9" s="18" customFormat="1" ht="20.100000000000001" customHeight="1" x14ac:dyDescent="0.25">
      <c r="A123" s="41"/>
      <c r="B123" s="79"/>
      <c r="C123" s="80"/>
      <c r="D123" s="79"/>
      <c r="E123" s="79"/>
      <c r="F123" s="81"/>
      <c r="G123" s="79"/>
      <c r="H123" s="79"/>
    </row>
    <row r="124" spans="1:9" s="18" customFormat="1" ht="20.100000000000001" customHeight="1" x14ac:dyDescent="0.25">
      <c r="A124" s="41"/>
      <c r="B124" s="79"/>
      <c r="C124" s="80"/>
      <c r="D124" s="79"/>
      <c r="E124" s="79"/>
      <c r="F124" s="81"/>
      <c r="G124" s="79"/>
      <c r="H124" s="79"/>
    </row>
    <row r="125" spans="1:9" s="18" customFormat="1" ht="20.100000000000001" customHeight="1" x14ac:dyDescent="0.25">
      <c r="A125" s="41"/>
      <c r="B125" s="79"/>
      <c r="C125" s="80"/>
      <c r="D125" s="79"/>
      <c r="E125" s="79"/>
      <c r="F125" s="81"/>
      <c r="G125" s="79"/>
      <c r="H125" s="79"/>
    </row>
    <row r="126" spans="1:9" s="18" customFormat="1" ht="20.100000000000001" customHeight="1" x14ac:dyDescent="0.25">
      <c r="A126" s="82"/>
      <c r="B126" s="79"/>
      <c r="C126" s="80"/>
      <c r="D126" s="79"/>
      <c r="E126" s="79"/>
      <c r="F126" s="81"/>
      <c r="G126" s="79"/>
      <c r="H126" s="79"/>
      <c r="I126" s="83"/>
    </row>
    <row r="127" spans="1:9" s="18" customFormat="1" ht="21.95" customHeight="1" x14ac:dyDescent="0.25">
      <c r="A127" s="82"/>
      <c r="B127" s="84"/>
      <c r="C127" s="85"/>
      <c r="D127" s="84"/>
      <c r="E127" s="86"/>
      <c r="F127" s="87"/>
      <c r="G127" s="84"/>
      <c r="H127" s="84"/>
    </row>
    <row r="128" spans="1:9" s="18" customFormat="1" ht="21.95" customHeight="1" x14ac:dyDescent="0.25">
      <c r="A128" s="82"/>
      <c r="B128" s="84"/>
      <c r="C128" s="85"/>
      <c r="D128" s="84"/>
      <c r="E128" s="86"/>
      <c r="F128" s="87"/>
      <c r="G128" s="84"/>
      <c r="H128" s="84"/>
    </row>
    <row r="129" spans="1:8" s="18" customFormat="1" ht="21.95" customHeight="1" x14ac:dyDescent="0.25">
      <c r="A129" s="82"/>
      <c r="B129" s="84"/>
      <c r="C129" s="85"/>
      <c r="D129" s="84"/>
      <c r="E129" s="86"/>
      <c r="F129" s="87"/>
      <c r="G129" s="84"/>
      <c r="H129" s="84"/>
    </row>
    <row r="130" spans="1:8" ht="24" customHeight="1" x14ac:dyDescent="0.25">
      <c r="A130" s="88"/>
      <c r="B130" s="84"/>
      <c r="C130" s="85"/>
      <c r="D130" s="84"/>
      <c r="E130" s="86"/>
      <c r="F130" s="87"/>
      <c r="G130" s="84"/>
      <c r="H130" s="84"/>
    </row>
    <row r="131" spans="1:8" ht="24" customHeight="1" x14ac:dyDescent="0.25">
      <c r="A131" s="88"/>
      <c r="B131" s="84"/>
      <c r="C131" s="85"/>
      <c r="D131" s="84"/>
      <c r="E131" s="86"/>
      <c r="F131" s="87"/>
      <c r="G131" s="84"/>
      <c r="H131" s="84"/>
    </row>
    <row r="132" spans="1:8" ht="30.75" customHeight="1" x14ac:dyDescent="0.25">
      <c r="A132" s="19"/>
      <c r="B132" s="84"/>
      <c r="C132" s="85"/>
      <c r="D132" s="84"/>
      <c r="E132" s="86"/>
      <c r="F132" s="87"/>
      <c r="G132" s="84"/>
      <c r="H132" s="84"/>
    </row>
    <row r="133" spans="1:8" ht="24" customHeight="1" x14ac:dyDescent="0.25">
      <c r="A133" s="19"/>
      <c r="B133" s="84"/>
      <c r="C133" s="85"/>
      <c r="D133" s="84"/>
      <c r="E133" s="86"/>
      <c r="F133" s="87"/>
      <c r="G133" s="84"/>
      <c r="H133" s="84"/>
    </row>
    <row r="134" spans="1:8" ht="24" customHeight="1" x14ac:dyDescent="0.25">
      <c r="A134" s="63"/>
      <c r="B134" s="84"/>
      <c r="C134" s="85"/>
      <c r="D134" s="84"/>
      <c r="E134" s="86"/>
      <c r="F134" s="87"/>
      <c r="G134" s="84"/>
      <c r="H134" s="84"/>
    </row>
    <row r="135" spans="1:8" ht="24" customHeight="1" x14ac:dyDescent="0.25">
      <c r="A135" s="63"/>
      <c r="B135" s="84"/>
      <c r="C135" s="85"/>
      <c r="D135" s="84"/>
      <c r="E135" s="86"/>
      <c r="F135" s="87"/>
      <c r="G135" s="84"/>
      <c r="H135" s="84"/>
    </row>
    <row r="136" spans="1:8" ht="24" customHeight="1" x14ac:dyDescent="0.25">
      <c r="A136" s="19"/>
      <c r="B136" s="84"/>
      <c r="C136" s="85"/>
      <c r="D136" s="84"/>
      <c r="E136" s="86"/>
      <c r="F136" s="87"/>
      <c r="G136" s="84"/>
      <c r="H136" s="84"/>
    </row>
    <row r="137" spans="1:8" ht="24" customHeight="1" x14ac:dyDescent="0.25">
      <c r="A137" s="19"/>
      <c r="B137" s="84"/>
      <c r="C137" s="85"/>
      <c r="D137" s="84"/>
      <c r="E137" s="86"/>
      <c r="F137" s="87"/>
      <c r="G137" s="84"/>
      <c r="H137" s="84"/>
    </row>
    <row r="138" spans="1:8" ht="24" customHeight="1" x14ac:dyDescent="0.25">
      <c r="A138" s="88"/>
      <c r="B138" s="84"/>
      <c r="C138" s="85"/>
      <c r="D138" s="84"/>
      <c r="E138" s="86"/>
      <c r="F138" s="87"/>
      <c r="G138" s="84"/>
      <c r="H138" s="84"/>
    </row>
    <row r="139" spans="1:8" ht="24" customHeight="1" x14ac:dyDescent="0.25">
      <c r="A139" s="73"/>
    </row>
    <row r="140" spans="1:8" ht="24" customHeight="1" x14ac:dyDescent="0.25">
      <c r="A140" s="76"/>
    </row>
    <row r="141" spans="1:8" ht="24" customHeight="1" x14ac:dyDescent="0.25">
      <c r="A141" s="79"/>
    </row>
    <row r="142" spans="1:8" ht="24" customHeight="1" x14ac:dyDescent="0.25">
      <c r="A142" s="79"/>
    </row>
    <row r="143" spans="1:8" ht="24" customHeight="1" x14ac:dyDescent="0.25">
      <c r="A143" s="79"/>
    </row>
    <row r="144" spans="1:8" ht="20.25" x14ac:dyDescent="0.25">
      <c r="A144" s="79"/>
    </row>
    <row r="145" spans="1:1" x14ac:dyDescent="0.25">
      <c r="A145" s="84"/>
    </row>
    <row r="146" spans="1:1" x14ac:dyDescent="0.25">
      <c r="A146" s="84"/>
    </row>
    <row r="147" spans="1:1" x14ac:dyDescent="0.25">
      <c r="A147" s="84"/>
    </row>
    <row r="148" spans="1:1" x14ac:dyDescent="0.25">
      <c r="A148" s="84"/>
    </row>
    <row r="149" spans="1:1" x14ac:dyDescent="0.25">
      <c r="A149" s="84"/>
    </row>
    <row r="150" spans="1:1" x14ac:dyDescent="0.25">
      <c r="A150" s="84"/>
    </row>
    <row r="151" spans="1:1" x14ac:dyDescent="0.25">
      <c r="A151" s="84"/>
    </row>
    <row r="152" spans="1:1" x14ac:dyDescent="0.25">
      <c r="A152" s="84"/>
    </row>
    <row r="153" spans="1:1" x14ac:dyDescent="0.25">
      <c r="A153" s="84"/>
    </row>
    <row r="154" spans="1:1" x14ac:dyDescent="0.25">
      <c r="A154" s="84"/>
    </row>
    <row r="155" spans="1:1" x14ac:dyDescent="0.25">
      <c r="A155" s="84"/>
    </row>
    <row r="156" spans="1:1" x14ac:dyDescent="0.25">
      <c r="A156" s="84"/>
    </row>
    <row r="175" spans="1:1" ht="15.75" thickBot="1" x14ac:dyDescent="0.3"/>
    <row r="176" spans="1:1" x14ac:dyDescent="0.25">
      <c r="A176" s="93"/>
    </row>
  </sheetData>
  <mergeCells count="14">
    <mergeCell ref="B117:H117"/>
    <mergeCell ref="B118:H118"/>
    <mergeCell ref="A10:H10"/>
    <mergeCell ref="A12:A14"/>
    <mergeCell ref="B12:D12"/>
    <mergeCell ref="E12:H12"/>
    <mergeCell ref="B13:C13"/>
    <mergeCell ref="E13:F13"/>
    <mergeCell ref="A3:H4"/>
    <mergeCell ref="A5:H5"/>
    <mergeCell ref="A6:H6"/>
    <mergeCell ref="A7:H7"/>
    <mergeCell ref="A8:H8"/>
    <mergeCell ref="A9:H9"/>
  </mergeCells>
  <printOptions horizontalCentered="1"/>
  <pageMargins left="0.70866141732283472" right="0.70866141732283472" top="0.74803149606299213" bottom="0.74803149606299213" header="0.31496062992125984" footer="0.31496062992125984"/>
  <pageSetup scale="42" fitToHeight="3" orientation="portrait" r:id="rId1"/>
  <headerFooter alignWithMargins="0">
    <oddFooter>&amp;RPágina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banco colectora</vt:lpstr>
      <vt:lpstr>'libro banco colectora'!Área_de_impresión</vt:lpstr>
      <vt:lpstr>'libro banco colectora'!Títulos_a_imprimir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Lcda Ana Gomez</cp:lastModifiedBy>
  <cp:lastPrinted>2026-08-13T15:56:14Z</cp:lastPrinted>
  <dcterms:created xsi:type="dcterms:W3CDTF">2026-08-13T15:55:06Z</dcterms:created>
  <dcterms:modified xsi:type="dcterms:W3CDTF">2026-08-13T15:57:52Z</dcterms:modified>
</cp:coreProperties>
</file>