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orreza\Desktop\ACCOUNTING\Agosto\Excel y sigef\"/>
    </mc:Choice>
  </mc:AlternateContent>
  <xr:revisionPtr revIDLastSave="0" documentId="8_{FD300C9D-450D-420F-ADF6-A9E255E707CF}" xr6:coauthVersionLast="47" xr6:coauthVersionMax="47" xr10:uidLastSave="{00000000-0000-0000-0000-000000000000}"/>
  <bookViews>
    <workbookView xWindow="-120" yWindow="-120" windowWidth="29040" windowHeight="15720" xr2:uid="{486D9B65-DE83-493E-B1E1-E0E810644C5D}"/>
  </bookViews>
  <sheets>
    <sheet name="libro banco colectora" sheetId="1" r:id="rId1"/>
  </sheets>
  <externalReferences>
    <externalReference r:id="rId2"/>
  </externalReferences>
  <definedNames>
    <definedName name="_xlnm.Print_Area" localSheetId="0">'libro banco colectora'!$A$1:$H$118</definedName>
    <definedName name="_xlnm.Print_Titles" localSheetId="0">'libro banco colectora'!$1:$14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3" i="1" l="1"/>
  <c r="E83" i="1"/>
  <c r="D83" i="1"/>
  <c r="C83" i="1"/>
  <c r="B83" i="1"/>
  <c r="F82" i="1"/>
  <c r="E82" i="1"/>
  <c r="D82" i="1"/>
  <c r="C82" i="1"/>
  <c r="B82" i="1"/>
  <c r="F81" i="1"/>
  <c r="E81" i="1"/>
  <c r="D81" i="1"/>
  <c r="C81" i="1"/>
  <c r="B81" i="1"/>
  <c r="F80" i="1"/>
  <c r="E80" i="1"/>
  <c r="D80" i="1"/>
  <c r="C80" i="1"/>
  <c r="B80" i="1"/>
  <c r="F79" i="1"/>
  <c r="E79" i="1"/>
  <c r="D79" i="1"/>
  <c r="C79" i="1"/>
  <c r="B79" i="1"/>
  <c r="F78" i="1"/>
  <c r="E78" i="1"/>
  <c r="D78" i="1"/>
  <c r="C78" i="1"/>
  <c r="B78" i="1"/>
  <c r="F77" i="1"/>
  <c r="E77" i="1"/>
  <c r="D77" i="1"/>
  <c r="C77" i="1"/>
  <c r="B77" i="1"/>
  <c r="F76" i="1"/>
  <c r="E76" i="1"/>
  <c r="D76" i="1"/>
  <c r="C76" i="1"/>
  <c r="B76" i="1"/>
  <c r="F75" i="1"/>
  <c r="E75" i="1"/>
  <c r="D75" i="1"/>
  <c r="C75" i="1"/>
  <c r="B75" i="1"/>
  <c r="F74" i="1"/>
  <c r="E74" i="1"/>
  <c r="D74" i="1"/>
  <c r="C74" i="1"/>
  <c r="B74" i="1"/>
  <c r="F73" i="1"/>
  <c r="E73" i="1"/>
  <c r="D73" i="1"/>
  <c r="C73" i="1"/>
  <c r="B73" i="1"/>
  <c r="F72" i="1"/>
  <c r="E72" i="1"/>
  <c r="D72" i="1"/>
  <c r="C72" i="1"/>
  <c r="B72" i="1"/>
  <c r="F71" i="1"/>
  <c r="E71" i="1"/>
  <c r="D71" i="1"/>
  <c r="C71" i="1"/>
  <c r="B71" i="1"/>
  <c r="F70" i="1"/>
  <c r="E70" i="1"/>
  <c r="D70" i="1"/>
  <c r="C70" i="1"/>
  <c r="B70" i="1"/>
  <c r="F69" i="1"/>
  <c r="E69" i="1"/>
  <c r="D69" i="1"/>
  <c r="C69" i="1"/>
  <c r="B69" i="1"/>
  <c r="F68" i="1"/>
  <c r="E68" i="1"/>
  <c r="D68" i="1"/>
  <c r="C68" i="1"/>
  <c r="B68" i="1"/>
  <c r="F67" i="1"/>
  <c r="E67" i="1"/>
  <c r="D67" i="1"/>
  <c r="C67" i="1"/>
  <c r="B67" i="1"/>
  <c r="F66" i="1"/>
  <c r="E66" i="1"/>
  <c r="D66" i="1"/>
  <c r="C66" i="1"/>
  <c r="B66" i="1"/>
  <c r="F65" i="1"/>
  <c r="E65" i="1"/>
  <c r="D65" i="1"/>
  <c r="C65" i="1"/>
  <c r="B65" i="1"/>
  <c r="F64" i="1"/>
  <c r="E64" i="1"/>
  <c r="D64" i="1"/>
  <c r="C64" i="1"/>
  <c r="B64" i="1"/>
  <c r="F63" i="1"/>
  <c r="E63" i="1"/>
  <c r="D63" i="1"/>
  <c r="C63" i="1"/>
  <c r="B63" i="1"/>
  <c r="F62" i="1"/>
  <c r="E62" i="1"/>
  <c r="D62" i="1"/>
  <c r="C62" i="1"/>
  <c r="B62" i="1"/>
  <c r="F61" i="1"/>
  <c r="E61" i="1"/>
  <c r="D61" i="1"/>
  <c r="C61" i="1"/>
  <c r="B61" i="1"/>
  <c r="F60" i="1"/>
  <c r="E60" i="1"/>
  <c r="D60" i="1"/>
  <c r="C60" i="1"/>
  <c r="B60" i="1"/>
  <c r="F59" i="1"/>
  <c r="E59" i="1"/>
  <c r="D59" i="1"/>
  <c r="C59" i="1"/>
  <c r="B59" i="1"/>
  <c r="F58" i="1"/>
  <c r="E58" i="1"/>
  <c r="D58" i="1"/>
  <c r="C58" i="1"/>
  <c r="B58" i="1"/>
  <c r="F57" i="1"/>
  <c r="E57" i="1"/>
  <c r="D57" i="1"/>
  <c r="C57" i="1"/>
  <c r="B57" i="1"/>
  <c r="F56" i="1"/>
  <c r="E56" i="1"/>
  <c r="D56" i="1"/>
  <c r="C56" i="1"/>
  <c r="B56" i="1"/>
  <c r="F55" i="1"/>
  <c r="E55" i="1"/>
  <c r="D55" i="1"/>
  <c r="C55" i="1"/>
  <c r="B55" i="1"/>
  <c r="F54" i="1"/>
  <c r="E54" i="1"/>
  <c r="D54" i="1"/>
  <c r="C54" i="1"/>
  <c r="B54" i="1"/>
  <c r="F53" i="1"/>
  <c r="E53" i="1"/>
  <c r="D53" i="1"/>
  <c r="C53" i="1"/>
  <c r="B53" i="1"/>
  <c r="F52" i="1"/>
  <c r="E52" i="1"/>
  <c r="D52" i="1"/>
  <c r="C52" i="1"/>
  <c r="B52" i="1"/>
  <c r="F51" i="1"/>
  <c r="E51" i="1"/>
  <c r="D51" i="1"/>
  <c r="C51" i="1"/>
  <c r="B51" i="1"/>
  <c r="F50" i="1"/>
  <c r="E50" i="1"/>
  <c r="D50" i="1"/>
  <c r="C50" i="1"/>
  <c r="B50" i="1"/>
  <c r="F49" i="1"/>
  <c r="E49" i="1"/>
  <c r="D49" i="1"/>
  <c r="C49" i="1"/>
  <c r="B49" i="1"/>
  <c r="F48" i="1"/>
  <c r="E48" i="1"/>
  <c r="D48" i="1"/>
  <c r="C48" i="1"/>
  <c r="B48" i="1"/>
  <c r="F47" i="1"/>
  <c r="E47" i="1"/>
  <c r="D47" i="1"/>
  <c r="C47" i="1"/>
  <c r="B47" i="1"/>
  <c r="F46" i="1"/>
  <c r="E46" i="1"/>
  <c r="D46" i="1"/>
  <c r="C46" i="1"/>
  <c r="B46" i="1"/>
  <c r="F45" i="1"/>
  <c r="E45" i="1"/>
  <c r="D45" i="1"/>
  <c r="C45" i="1"/>
  <c r="B45" i="1"/>
  <c r="F44" i="1"/>
  <c r="E44" i="1"/>
  <c r="D44" i="1"/>
  <c r="C44" i="1"/>
  <c r="B44" i="1"/>
  <c r="F43" i="1"/>
  <c r="E43" i="1"/>
  <c r="D43" i="1"/>
  <c r="C43" i="1"/>
  <c r="B43" i="1"/>
  <c r="F42" i="1"/>
  <c r="E42" i="1"/>
  <c r="D42" i="1"/>
  <c r="C42" i="1"/>
  <c r="B42" i="1"/>
  <c r="F41" i="1"/>
  <c r="E41" i="1"/>
  <c r="D41" i="1"/>
  <c r="C41" i="1"/>
  <c r="B41" i="1"/>
  <c r="F40" i="1"/>
  <c r="E40" i="1"/>
  <c r="D40" i="1"/>
  <c r="C40" i="1"/>
  <c r="B40" i="1"/>
  <c r="F39" i="1"/>
  <c r="E39" i="1"/>
  <c r="D39" i="1"/>
  <c r="C39" i="1"/>
  <c r="B39" i="1"/>
  <c r="F38" i="1"/>
  <c r="E38" i="1"/>
  <c r="D38" i="1"/>
  <c r="C38" i="1"/>
  <c r="B38" i="1"/>
  <c r="F37" i="1"/>
  <c r="E37" i="1"/>
  <c r="D37" i="1"/>
  <c r="C37" i="1"/>
  <c r="B37" i="1"/>
  <c r="F36" i="1"/>
  <c r="E36" i="1"/>
  <c r="D36" i="1"/>
  <c r="C36" i="1"/>
  <c r="B36" i="1"/>
  <c r="F35" i="1"/>
  <c r="E35" i="1"/>
  <c r="D35" i="1"/>
  <c r="C35" i="1"/>
  <c r="B35" i="1"/>
  <c r="F34" i="1"/>
  <c r="E34" i="1"/>
  <c r="D34" i="1"/>
  <c r="C34" i="1"/>
  <c r="B34" i="1"/>
  <c r="F33" i="1"/>
  <c r="E33" i="1"/>
  <c r="D33" i="1"/>
  <c r="C33" i="1"/>
  <c r="B33" i="1"/>
  <c r="F32" i="1"/>
  <c r="E32" i="1"/>
  <c r="D32" i="1"/>
  <c r="C32" i="1"/>
  <c r="B32" i="1"/>
  <c r="F31" i="1"/>
  <c r="E31" i="1"/>
  <c r="D31" i="1"/>
  <c r="C31" i="1"/>
  <c r="B31" i="1"/>
  <c r="F30" i="1"/>
  <c r="E30" i="1"/>
  <c r="D30" i="1"/>
  <c r="C30" i="1"/>
  <c r="B30" i="1"/>
  <c r="F29" i="1"/>
  <c r="E29" i="1"/>
  <c r="D29" i="1"/>
  <c r="C29" i="1"/>
  <c r="B29" i="1"/>
  <c r="F28" i="1"/>
  <c r="E28" i="1"/>
  <c r="D28" i="1"/>
  <c r="C28" i="1"/>
  <c r="B28" i="1"/>
  <c r="F27" i="1"/>
  <c r="E27" i="1"/>
  <c r="D27" i="1"/>
  <c r="C27" i="1"/>
  <c r="B27" i="1"/>
  <c r="F26" i="1"/>
  <c r="E26" i="1"/>
  <c r="D26" i="1"/>
  <c r="C26" i="1"/>
  <c r="B26" i="1"/>
  <c r="F25" i="1"/>
  <c r="E25" i="1"/>
  <c r="D25" i="1"/>
  <c r="C25" i="1"/>
  <c r="B25" i="1"/>
  <c r="F24" i="1"/>
  <c r="E24" i="1"/>
  <c r="D24" i="1"/>
  <c r="C24" i="1"/>
  <c r="B24" i="1"/>
  <c r="F23" i="1"/>
  <c r="E23" i="1"/>
  <c r="D23" i="1"/>
  <c r="C23" i="1"/>
  <c r="B23" i="1"/>
  <c r="F22" i="1"/>
  <c r="E22" i="1"/>
  <c r="D22" i="1"/>
  <c r="C22" i="1"/>
  <c r="B22" i="1"/>
  <c r="F21" i="1"/>
  <c r="E21" i="1"/>
  <c r="D21" i="1"/>
  <c r="C21" i="1"/>
  <c r="B21" i="1"/>
  <c r="F20" i="1"/>
  <c r="E20" i="1"/>
  <c r="D20" i="1"/>
  <c r="C20" i="1"/>
  <c r="B20" i="1"/>
  <c r="F19" i="1"/>
  <c r="E19" i="1"/>
  <c r="D19" i="1"/>
  <c r="C19" i="1"/>
  <c r="B19" i="1"/>
  <c r="F18" i="1"/>
  <c r="E18" i="1"/>
  <c r="D18" i="1"/>
  <c r="C18" i="1"/>
  <c r="B18" i="1"/>
  <c r="F17" i="1"/>
  <c r="E17" i="1"/>
  <c r="D17" i="1"/>
  <c r="C17" i="1"/>
  <c r="B17" i="1"/>
  <c r="F16" i="1"/>
  <c r="E16" i="1"/>
  <c r="D16" i="1"/>
  <c r="C16" i="1"/>
  <c r="B16" i="1"/>
  <c r="F15" i="1"/>
  <c r="F112" i="1" s="1"/>
  <c r="E15" i="1"/>
  <c r="E112" i="1" s="1"/>
  <c r="D15" i="1"/>
  <c r="C15" i="1"/>
  <c r="B15" i="1"/>
  <c r="H13" i="1"/>
  <c r="H112" i="1" s="1"/>
  <c r="H15" i="1" l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H88" i="1" s="1"/>
  <c r="H89" i="1" s="1"/>
  <c r="H90" i="1" s="1"/>
  <c r="H91" i="1" s="1"/>
  <c r="H92" i="1" s="1"/>
  <c r="H93" i="1" s="1"/>
  <c r="H94" i="1" s="1"/>
  <c r="H95" i="1" s="1"/>
  <c r="H96" i="1" s="1"/>
  <c r="H97" i="1" s="1"/>
  <c r="H98" i="1" s="1"/>
  <c r="H99" i="1" s="1"/>
  <c r="H100" i="1" s="1"/>
  <c r="H101" i="1" s="1"/>
  <c r="H102" i="1" s="1"/>
  <c r="H103" i="1" s="1"/>
  <c r="H104" i="1" s="1"/>
  <c r="H105" i="1" s="1"/>
  <c r="H106" i="1" s="1"/>
  <c r="H107" i="1" s="1"/>
  <c r="H108" i="1" s="1"/>
  <c r="H109" i="1" s="1"/>
  <c r="H110" i="1" s="1"/>
  <c r="H111" i="1" s="1"/>
</calcChain>
</file>

<file path=xl/sharedStrings.xml><?xml version="1.0" encoding="utf-8"?>
<sst xmlns="http://schemas.openxmlformats.org/spreadsheetml/2006/main" count="18" uniqueCount="18">
  <si>
    <t>Servicio Nacional de Salud</t>
  </si>
  <si>
    <t>Servicio Regional de Salud Metropolitano</t>
  </si>
  <si>
    <t>CIUDAD SANITARIA DR. LUIS E. AYBAR</t>
  </si>
  <si>
    <t>CENTRO DE EDUCACION MEDICA DE AMISTAD DOMINICO JAPONESA</t>
  </si>
  <si>
    <t>Libro Banco</t>
  </si>
  <si>
    <t xml:space="preserve">Banco de Reservas </t>
  </si>
  <si>
    <r>
      <t xml:space="preserve">Del   </t>
    </r>
    <r>
      <rPr>
        <b/>
        <u/>
        <sz val="14"/>
        <rFont val="Arial"/>
        <family val="2"/>
      </rPr>
      <t>1ro.</t>
    </r>
    <r>
      <rPr>
        <b/>
        <sz val="14"/>
        <rFont val="Arial"/>
        <family val="2"/>
      </rPr>
      <t xml:space="preserve">   al  31 de Julio del  </t>
    </r>
    <r>
      <rPr>
        <b/>
        <u/>
        <sz val="14"/>
        <rFont val="Arial"/>
        <family val="2"/>
      </rPr>
      <t>2026</t>
    </r>
  </si>
  <si>
    <t xml:space="preserve">Cuenta Bancaria No:  CUENTA COLECTORA DE RECURSOS DIRECTOS </t>
  </si>
  <si>
    <t>100-01-010-01-010-252340-1</t>
  </si>
  <si>
    <t xml:space="preserve">Balance Inicial: </t>
  </si>
  <si>
    <t>Fecha</t>
  </si>
  <si>
    <t>Dep./ No. Ck/Transf. (Referencia)</t>
  </si>
  <si>
    <t>Descripcion</t>
  </si>
  <si>
    <t>Debito</t>
  </si>
  <si>
    <t>Credito</t>
  </si>
  <si>
    <t>Balance</t>
  </si>
  <si>
    <t xml:space="preserve">     Licda. Ana Gómez Torres                                  Lic. Ramón V. Feliz Olivero                                                                             Dra. Glendis Ozuna  Feliciano</t>
  </si>
  <si>
    <t xml:space="preserve"> Contadora                                                 Enc. Administrativo y Financiero                                                                                 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</si>
</sst>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4"/>
      <name val="Times New Roman"/>
      <family val="1"/>
    </font>
    <font>
      <sz val="12"/>
      <name val="Times New Roman"/>
      <family val="1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1" fillId="2" borderId="0" xfId="1" applyFill="1" applyAlignment="1">
      <alignment vertical="center"/>
    </xf>
    <xf numFmtId="1" fontId="1" fillId="2" borderId="0" xfId="1" applyNumberFormat="1" applyFill="1" applyAlignment="1">
      <alignment horizontal="center" vertical="center"/>
    </xf>
    <xf numFmtId="43" fontId="1" fillId="2" borderId="0" xfId="2" applyFont="1" applyFill="1" applyAlignment="1">
      <alignment vertical="center"/>
    </xf>
    <xf numFmtId="0" fontId="1" fillId="2" borderId="0" xfId="1" applyFill="1" applyAlignment="1">
      <alignment horizontal="right" vertical="top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3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0" fontId="12" fillId="2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0" fontId="11" fillId="3" borderId="5" xfId="1" applyFont="1" applyFill="1" applyBorder="1" applyAlignment="1">
      <alignment horizontal="center" vertical="center" wrapText="1"/>
    </xf>
    <xf numFmtId="14" fontId="11" fillId="3" borderId="6" xfId="1" applyNumberFormat="1" applyFont="1" applyFill="1" applyBorder="1" applyAlignment="1">
      <alignment horizontal="center" vertical="center" wrapText="1"/>
    </xf>
    <xf numFmtId="14" fontId="11" fillId="3" borderId="7" xfId="1" applyNumberFormat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/>
    </xf>
    <xf numFmtId="43" fontId="11" fillId="3" borderId="11" xfId="2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1" fontId="11" fillId="3" borderId="13" xfId="1" applyNumberFormat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43" fontId="11" fillId="3" borderId="0" xfId="2" applyFont="1" applyFill="1" applyBorder="1" applyAlignment="1">
      <alignment horizontal="center" vertical="center" wrapText="1"/>
    </xf>
    <xf numFmtId="0" fontId="11" fillId="3" borderId="13" xfId="1" applyFont="1" applyFill="1" applyBorder="1" applyAlignment="1">
      <alignment horizontal="center" vertical="center" wrapText="1"/>
    </xf>
    <xf numFmtId="0" fontId="11" fillId="3" borderId="1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/>
    </xf>
    <xf numFmtId="14" fontId="13" fillId="0" borderId="15" xfId="1" applyNumberFormat="1" applyFont="1" applyBorder="1" applyAlignment="1">
      <alignment horizontal="center"/>
    </xf>
    <xf numFmtId="12" fontId="13" fillId="0" borderId="15" xfId="1" applyNumberFormat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43" fontId="13" fillId="0" borderId="15" xfId="2" applyFont="1" applyFill="1" applyBorder="1" applyAlignment="1">
      <alignment horizontal="right"/>
    </xf>
    <xf numFmtId="4" fontId="14" fillId="0" borderId="15" xfId="1" applyNumberFormat="1" applyFont="1" applyBorder="1" applyAlignment="1">
      <alignment horizontal="right"/>
    </xf>
    <xf numFmtId="4" fontId="15" fillId="2" borderId="16" xfId="1" applyNumberFormat="1" applyFont="1" applyFill="1" applyBorder="1" applyAlignment="1">
      <alignment horizontal="right" vertical="center"/>
    </xf>
    <xf numFmtId="0" fontId="12" fillId="2" borderId="0" xfId="1" applyFont="1" applyFill="1" applyAlignment="1">
      <alignment horizontal="center" vertical="center"/>
    </xf>
    <xf numFmtId="0" fontId="12" fillId="2" borderId="17" xfId="1" applyFont="1" applyFill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14" fontId="14" fillId="0" borderId="15" xfId="1" applyNumberFormat="1" applyFont="1" applyBorder="1" applyAlignment="1">
      <alignment horizontal="center"/>
    </xf>
    <xf numFmtId="12" fontId="14" fillId="0" borderId="15" xfId="1" applyNumberFormat="1" applyFont="1" applyBorder="1" applyAlignment="1">
      <alignment horizontal="center" vertical="center" wrapText="1"/>
    </xf>
    <xf numFmtId="0" fontId="14" fillId="0" borderId="15" xfId="1" applyFont="1" applyBorder="1" applyAlignment="1">
      <alignment horizontal="center" vertical="center" wrapText="1"/>
    </xf>
    <xf numFmtId="43" fontId="14" fillId="0" borderId="15" xfId="2" applyFont="1" applyFill="1" applyBorder="1" applyAlignment="1">
      <alignment horizontal="right"/>
    </xf>
    <xf numFmtId="0" fontId="12" fillId="2" borderId="5" xfId="1" applyFont="1" applyFill="1" applyBorder="1" applyAlignment="1">
      <alignment horizontal="center" vertical="center"/>
    </xf>
    <xf numFmtId="0" fontId="14" fillId="0" borderId="15" xfId="1" applyFont="1" applyBorder="1"/>
    <xf numFmtId="4" fontId="14" fillId="0" borderId="15" xfId="1" applyNumberFormat="1" applyFont="1" applyBorder="1" applyAlignment="1">
      <alignment horizontal="right" vertical="top"/>
    </xf>
    <xf numFmtId="4" fontId="16" fillId="0" borderId="15" xfId="1" applyNumberFormat="1" applyFont="1" applyBorder="1" applyAlignment="1">
      <alignment horizontal="right"/>
    </xf>
    <xf numFmtId="4" fontId="9" fillId="2" borderId="12" xfId="1" applyNumberFormat="1" applyFont="1" applyFill="1" applyBorder="1" applyAlignment="1">
      <alignment horizontal="right" vertical="center"/>
    </xf>
    <xf numFmtId="1" fontId="9" fillId="2" borderId="18" xfId="1" applyNumberFormat="1" applyFont="1" applyFill="1" applyBorder="1" applyAlignment="1">
      <alignment horizontal="center" vertical="center"/>
    </xf>
    <xf numFmtId="4" fontId="9" fillId="2" borderId="18" xfId="1" applyNumberFormat="1" applyFont="1" applyFill="1" applyBorder="1" applyAlignment="1">
      <alignment horizontal="right" vertical="center"/>
    </xf>
    <xf numFmtId="43" fontId="9" fillId="2" borderId="19" xfId="2" applyFont="1" applyFill="1" applyBorder="1" applyAlignment="1">
      <alignment horizontal="right" vertical="center"/>
    </xf>
    <xf numFmtId="4" fontId="9" fillId="2" borderId="19" xfId="1" applyNumberFormat="1" applyFont="1" applyFill="1" applyBorder="1" applyAlignment="1">
      <alignment horizontal="right" vertical="top"/>
    </xf>
    <xf numFmtId="4" fontId="9" fillId="2" borderId="19" xfId="1" applyNumberFormat="1" applyFont="1" applyFill="1" applyBorder="1" applyAlignment="1">
      <alignment horizontal="right" vertical="center"/>
    </xf>
    <xf numFmtId="4" fontId="9" fillId="2" borderId="20" xfId="1" applyNumberFormat="1" applyFont="1" applyFill="1" applyBorder="1" applyAlignment="1">
      <alignment horizontal="right" vertical="center"/>
    </xf>
    <xf numFmtId="4" fontId="11" fillId="2" borderId="0" xfId="1" applyNumberFormat="1" applyFont="1" applyFill="1" applyAlignment="1">
      <alignment horizontal="right" vertical="center"/>
    </xf>
    <xf numFmtId="1" fontId="11" fillId="2" borderId="0" xfId="1" applyNumberFormat="1" applyFont="1" applyFill="1" applyAlignment="1">
      <alignment horizontal="center" vertical="center"/>
    </xf>
    <xf numFmtId="43" fontId="11" fillId="2" borderId="0" xfId="2" applyFont="1" applyFill="1" applyBorder="1" applyAlignment="1">
      <alignment horizontal="right" vertical="center"/>
    </xf>
    <xf numFmtId="4" fontId="11" fillId="2" borderId="0" xfId="1" applyNumberFormat="1" applyFont="1" applyFill="1" applyAlignment="1">
      <alignment horizontal="right" vertical="top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top"/>
    </xf>
    <xf numFmtId="4" fontId="12" fillId="0" borderId="0" xfId="1" applyNumberFormat="1" applyFont="1" applyAlignment="1">
      <alignment vertical="center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1" fontId="12" fillId="0" borderId="0" xfId="1" applyNumberFormat="1" applyFont="1" applyAlignment="1">
      <alignment horizontal="center" vertical="center"/>
    </xf>
    <xf numFmtId="43" fontId="12" fillId="0" borderId="0" xfId="2" applyFont="1" applyBorder="1" applyAlignment="1">
      <alignment vertical="center"/>
    </xf>
    <xf numFmtId="4" fontId="12" fillId="0" borderId="0" xfId="1" applyNumberFormat="1" applyFont="1" applyAlignment="1">
      <alignment horizontal="right" vertical="top"/>
    </xf>
    <xf numFmtId="43" fontId="12" fillId="0" borderId="0" xfId="2" applyFont="1" applyAlignment="1">
      <alignment vertical="center"/>
    </xf>
    <xf numFmtId="0" fontId="12" fillId="0" borderId="0" xfId="1" applyFont="1" applyAlignment="1">
      <alignment horizontal="left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1" fillId="0" borderId="0" xfId="1" applyFont="1" applyAlignment="1">
      <alignment horizontal="right" vertical="top" wrapText="1"/>
    </xf>
    <xf numFmtId="0" fontId="8" fillId="0" borderId="0" xfId="1" applyFont="1" applyAlignment="1">
      <alignment horizontal="left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top" wrapText="1"/>
    </xf>
    <xf numFmtId="0" fontId="11" fillId="2" borderId="0" xfId="1" applyFont="1" applyFill="1" applyAlignment="1">
      <alignment horizontal="center" vertical="center"/>
    </xf>
    <xf numFmtId="4" fontId="12" fillId="2" borderId="0" xfId="1" applyNumberFormat="1" applyFont="1" applyFill="1" applyAlignment="1">
      <alignment vertical="center"/>
    </xf>
    <xf numFmtId="0" fontId="17" fillId="0" borderId="0" xfId="1" applyFont="1" applyAlignment="1">
      <alignment vertical="center"/>
    </xf>
    <xf numFmtId="1" fontId="17" fillId="0" borderId="0" xfId="1" applyNumberFormat="1" applyFont="1" applyAlignment="1">
      <alignment horizontal="center" vertical="center"/>
    </xf>
    <xf numFmtId="43" fontId="17" fillId="0" borderId="0" xfId="2" applyFont="1" applyAlignment="1">
      <alignment vertical="center"/>
    </xf>
    <xf numFmtId="0" fontId="17" fillId="0" borderId="0" xfId="1" applyFont="1" applyAlignment="1">
      <alignment horizontal="right" vertical="top"/>
    </xf>
    <xf numFmtId="0" fontId="11" fillId="0" borderId="0" xfId="1" applyFont="1" applyAlignment="1">
      <alignment vertical="center"/>
    </xf>
    <xf numFmtId="0" fontId="1" fillId="0" borderId="0" xfId="1" applyAlignment="1">
      <alignment vertical="center"/>
    </xf>
    <xf numFmtId="1" fontId="1" fillId="0" borderId="0" xfId="1" applyNumberFormat="1" applyAlignment="1">
      <alignment horizontal="center" vertical="center"/>
    </xf>
    <xf numFmtId="43" fontId="0" fillId="0" borderId="0" xfId="2" applyFont="1" applyAlignment="1">
      <alignment vertical="center"/>
    </xf>
    <xf numFmtId="0" fontId="1" fillId="0" borderId="0" xfId="1" applyAlignment="1">
      <alignment horizontal="right" vertical="top"/>
    </xf>
    <xf numFmtId="0" fontId="16" fillId="0" borderId="21" xfId="1" applyFont="1" applyBorder="1" applyAlignment="1">
      <alignment vertical="center"/>
    </xf>
  </cellXfs>
  <cellStyles count="3">
    <cellStyle name="Millares 2" xfId="2" xr:uid="{17B1D764-C054-4315-9C91-2759A25B04E5}"/>
    <cellStyle name="Normal" xfId="0" builtinId="0"/>
    <cellStyle name="Normal 3" xfId="1" xr:uid="{41595FF0-2894-445F-BFB5-116A8B8FCA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1428749</xdr:colOff>
      <xdr:row>3</xdr:row>
      <xdr:rowOff>40821</xdr:rowOff>
    </xdr:from>
    <xdr:to>
      <xdr:col>7</xdr:col>
      <xdr:colOff>811325</xdr:colOff>
      <xdr:row>7</xdr:row>
      <xdr:rowOff>39119</xdr:rowOff>
    </xdr:to>
    <xdr:pic>
      <xdr:nvPicPr>
        <xdr:cNvPr id="2" name="Image 7">
          <a:extLst>
            <a:ext uri="{FF2B5EF4-FFF2-40B4-BE49-F238E27FC236}">
              <a16:creationId xmlns:a16="http://schemas.microsoft.com/office/drawing/2014/main" id="{86B9BFC1-C99A-4271-8DBA-F101C5A29C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810999" y="659946"/>
          <a:ext cx="1363776" cy="865073"/>
        </a:xfrm>
        <a:prstGeom prst="rect">
          <a:avLst/>
        </a:prstGeom>
      </xdr:spPr>
    </xdr:pic>
    <xdr:clientData/>
  </xdr:twoCellAnchor>
  <xdr:twoCellAnchor>
    <xdr:from>
      <xdr:col>1</xdr:col>
      <xdr:colOff>476250</xdr:colOff>
      <xdr:row>2</xdr:row>
      <xdr:rowOff>163285</xdr:rowOff>
    </xdr:from>
    <xdr:to>
      <xdr:col>2</xdr:col>
      <xdr:colOff>462645</xdr:colOff>
      <xdr:row>6</xdr:row>
      <xdr:rowOff>5103</xdr:rowOff>
    </xdr:to>
    <xdr:grpSp>
      <xdr:nvGrpSpPr>
        <xdr:cNvPr id="3" name="Group 1">
          <a:extLst>
            <a:ext uri="{FF2B5EF4-FFF2-40B4-BE49-F238E27FC236}">
              <a16:creationId xmlns:a16="http://schemas.microsoft.com/office/drawing/2014/main" id="{22838B0D-413E-4021-9BFE-B5A3123CA3C1}"/>
            </a:ext>
          </a:extLst>
        </xdr:cNvPr>
        <xdr:cNvGrpSpPr>
          <a:grpSpLocks/>
        </xdr:cNvGrpSpPr>
      </xdr:nvGrpSpPr>
      <xdr:grpSpPr>
        <a:xfrm>
          <a:off x="476250" y="517071"/>
          <a:ext cx="1238252" cy="726282"/>
          <a:chOff x="0" y="0"/>
          <a:chExt cx="846455" cy="524510"/>
        </a:xfrm>
      </xdr:grpSpPr>
      <xdr:sp macro="" textlink="">
        <xdr:nvSpPr>
          <xdr:cNvPr id="4" name="Graphic 2">
            <a:extLst>
              <a:ext uri="{FF2B5EF4-FFF2-40B4-BE49-F238E27FC236}">
                <a16:creationId xmlns:a16="http://schemas.microsoft.com/office/drawing/2014/main" id="{2ABC6C5E-5F95-83D6-F188-AF0153BBA333}"/>
              </a:ext>
            </a:extLst>
          </xdr:cNvPr>
          <xdr:cNvSpPr/>
        </xdr:nvSpPr>
        <xdr:spPr>
          <a:xfrm>
            <a:off x="0" y="0"/>
            <a:ext cx="303530" cy="524510"/>
          </a:xfrm>
          <a:custGeom>
            <a:avLst/>
            <a:gdLst/>
            <a:ahLst/>
            <a:cxnLst/>
            <a:rect l="l" t="t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D2198F21-76F7-49A1-661F-9F25196060B0}"/>
              </a:ext>
            </a:extLst>
          </xdr:cNvPr>
          <xdr:cNvSpPr/>
        </xdr:nvSpPr>
        <xdr:spPr>
          <a:xfrm>
            <a:off x="303348" y="0"/>
            <a:ext cx="307340" cy="524510"/>
          </a:xfrm>
          <a:custGeom>
            <a:avLst/>
            <a:gdLst/>
            <a:ahLst/>
            <a:cxnLst/>
            <a:rect l="l" t="t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D61D69AC-4078-0608-F3F4-12E5DA64A88F}"/>
              </a:ext>
            </a:extLst>
          </xdr:cNvPr>
          <xdr:cNvSpPr/>
        </xdr:nvSpPr>
        <xdr:spPr>
          <a:xfrm>
            <a:off x="497572" y="136155"/>
            <a:ext cx="95885" cy="107314"/>
          </a:xfrm>
          <a:custGeom>
            <a:avLst/>
            <a:gdLst/>
            <a:ahLst/>
            <a:cxnLst/>
            <a:rect l="l" t="t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DFB50159-6F75-DE2B-CE8A-CCF2D49FCD2D}"/>
              </a:ext>
            </a:extLst>
          </xdr:cNvPr>
          <xdr:cNvSpPr/>
        </xdr:nvSpPr>
        <xdr:spPr>
          <a:xfrm>
            <a:off x="596265" y="137382"/>
            <a:ext cx="250190" cy="382270"/>
          </a:xfrm>
          <a:custGeom>
            <a:avLst/>
            <a:gdLst/>
            <a:ahLst/>
            <a:cxnLst/>
            <a:rect l="l" t="t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</xdr:grpSp>
    <xdr:clientData/>
  </xdr:twoCellAnchor>
  <xdr:twoCellAnchor editAs="oneCell">
    <xdr:from>
      <xdr:col>1</xdr:col>
      <xdr:colOff>476250</xdr:colOff>
      <xdr:row>6</xdr:row>
      <xdr:rowOff>54428</xdr:rowOff>
    </xdr:from>
    <xdr:to>
      <xdr:col>2</xdr:col>
      <xdr:colOff>926988</xdr:colOff>
      <xdr:row>7</xdr:row>
      <xdr:rowOff>153077</xdr:rowOff>
    </xdr:to>
    <xdr:pic>
      <xdr:nvPicPr>
        <xdr:cNvPr id="8" name="Image 6">
          <a:extLst>
            <a:ext uri="{FF2B5EF4-FFF2-40B4-BE49-F238E27FC236}">
              <a16:creationId xmlns:a16="http://schemas.microsoft.com/office/drawing/2014/main" id="{88C4401F-B505-407F-A94B-5AA21594A6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283153"/>
          <a:ext cx="1708038" cy="3558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OneDrive/Escritorio/Cemadoja/Cuenta%20Banco.xlsx" TargetMode="External"/><Relationship Id="rId2" Type="http://schemas.openxmlformats.org/officeDocument/2006/relationships/externalLinkPath" Target="file:///C:\Users\torreza\OneDrive\Escritorio\Cemadoja\Cuenta%20Banco.xlsx" TargetMode="External"/><Relationship Id="rId1" Type="http://schemas.openxmlformats.org/officeDocument/2006/relationships/externalLinkPath" Target="/Users/torreza/OneDrive/Escritorio/Cemadoja/Cuenta%20Ban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ibro banco aporte gobierno (2)"/>
      <sheetName val="CUENTA COLECTORA"/>
      <sheetName val="DISPONIBILIDAD CTA NOMINA GRAL "/>
      <sheetName val="CUENTA OPERATIVA RECURSOS DIREC"/>
      <sheetName val="Fondo Reponible de Asistencia"/>
      <sheetName val="tipos de ingresos"/>
      <sheetName val="libro banco colectora"/>
      <sheetName val="Libro banco operativa"/>
      <sheetName val="libro banco aporte gobierno"/>
      <sheetName val="Libro banco Fondo de asistencia"/>
    </sheetNames>
    <sheetDataSet>
      <sheetData sheetId="0"/>
      <sheetData sheetId="1">
        <row r="736">
          <cell r="J736">
            <v>18244525.73</v>
          </cell>
        </row>
        <row r="738">
          <cell r="A738">
            <v>46237</v>
          </cell>
          <cell r="B738" t="str">
            <v xml:space="preserve">CEMADOJA </v>
          </cell>
          <cell r="C738" t="str">
            <v xml:space="preserve">Deposito de Caja (31/07/2026) </v>
          </cell>
          <cell r="K738" t="str">
            <v>738650016</v>
          </cell>
          <cell r="L738">
            <v>131714</v>
          </cell>
        </row>
        <row r="739">
          <cell r="A739">
            <v>46237</v>
          </cell>
          <cell r="B739" t="str">
            <v xml:space="preserve">CEMADOJA </v>
          </cell>
          <cell r="C739" t="str">
            <v xml:space="preserve">Deposito de Caja (01/08/2026) </v>
          </cell>
          <cell r="K739" t="str">
            <v>738650015</v>
          </cell>
          <cell r="L739">
            <v>16720</v>
          </cell>
        </row>
        <row r="740">
          <cell r="A740">
            <v>46237</v>
          </cell>
          <cell r="B740" t="str">
            <v xml:space="preserve">CEMADOJA </v>
          </cell>
          <cell r="C740" t="str">
            <v xml:space="preserve">Deposito de Caja (02/08/2026) </v>
          </cell>
          <cell r="K740" t="str">
            <v>738650014</v>
          </cell>
          <cell r="L740">
            <v>23191</v>
          </cell>
        </row>
        <row r="741">
          <cell r="A741">
            <v>46237</v>
          </cell>
          <cell r="B741" t="str">
            <v>ARS YUNEN S A</v>
          </cell>
          <cell r="C741" t="str">
            <v>Pago Factura: 9760,</v>
          </cell>
          <cell r="K741" t="str">
            <v/>
          </cell>
          <cell r="L741">
            <v>10764.2</v>
          </cell>
        </row>
        <row r="742">
          <cell r="A742">
            <v>46238</v>
          </cell>
          <cell r="B742" t="str">
            <v xml:space="preserve">CEMADOJA </v>
          </cell>
          <cell r="C742" t="str">
            <v xml:space="preserve">Deposito de Caja (03/08/2026) </v>
          </cell>
          <cell r="K742" t="str">
            <v>738650139</v>
          </cell>
          <cell r="L742">
            <v>172295</v>
          </cell>
        </row>
        <row r="743">
          <cell r="A743">
            <v>46238</v>
          </cell>
          <cell r="B743" t="str">
            <v>Arcontec Pest Control, SRL</v>
          </cell>
          <cell r="C743" t="str">
            <v>PAGO POR FUMIGACION PARA LA ELIMINACION DE PLAGAS E INSECTOS O/SERV. CEMADOJA-DAF-CM-2026-0016</v>
          </cell>
          <cell r="G743">
            <v>211220</v>
          </cell>
          <cell r="K743" t="str">
            <v>1179</v>
          </cell>
          <cell r="L743">
            <v>0</v>
          </cell>
        </row>
        <row r="744">
          <cell r="A744">
            <v>46239</v>
          </cell>
          <cell r="B744" t="str">
            <v xml:space="preserve">CEMADOJA </v>
          </cell>
          <cell r="C744" t="str">
            <v xml:space="preserve">Deposito de Caja (04/08/2026) </v>
          </cell>
          <cell r="K744" t="str">
            <v>743881067</v>
          </cell>
          <cell r="L744">
            <v>102386</v>
          </cell>
        </row>
        <row r="745">
          <cell r="A745">
            <v>46240</v>
          </cell>
          <cell r="B745" t="str">
            <v xml:space="preserve">CEMADOJA </v>
          </cell>
          <cell r="C745" t="str">
            <v xml:space="preserve">Deposito de Caja (05/08/2026) </v>
          </cell>
          <cell r="K745" t="str">
            <v>743882317</v>
          </cell>
          <cell r="L745">
            <v>137950</v>
          </cell>
        </row>
        <row r="746">
          <cell r="A746">
            <v>46241</v>
          </cell>
          <cell r="B746" t="str">
            <v xml:space="preserve">CEMADOJA </v>
          </cell>
          <cell r="C746" t="str">
            <v xml:space="preserve">Deposito de Caja (06/08/2026) </v>
          </cell>
          <cell r="K746" t="str">
            <v>751986730</v>
          </cell>
          <cell r="L746">
            <v>77330</v>
          </cell>
        </row>
        <row r="747">
          <cell r="A747">
            <v>46244</v>
          </cell>
          <cell r="B747" t="str">
            <v xml:space="preserve">CEMADOJA </v>
          </cell>
          <cell r="C747" t="str">
            <v xml:space="preserve">Deposito de Caja (07/08/2026) </v>
          </cell>
          <cell r="K747" t="str">
            <v>743992834</v>
          </cell>
          <cell r="L747">
            <v>121186</v>
          </cell>
        </row>
        <row r="748">
          <cell r="A748">
            <v>46244</v>
          </cell>
          <cell r="B748" t="str">
            <v xml:space="preserve">CEMADOJA </v>
          </cell>
          <cell r="C748" t="str">
            <v xml:space="preserve">Deposito de Caja (08/08/2026) </v>
          </cell>
          <cell r="K748" t="str">
            <v>743992831</v>
          </cell>
          <cell r="L748">
            <v>10760</v>
          </cell>
        </row>
        <row r="749">
          <cell r="A749">
            <v>46244</v>
          </cell>
          <cell r="B749" t="str">
            <v xml:space="preserve">CEMADOJA </v>
          </cell>
          <cell r="C749" t="str">
            <v xml:space="preserve">Deposito de Caja (09/08/2026) </v>
          </cell>
          <cell r="K749" t="str">
            <v>743992827</v>
          </cell>
          <cell r="L749">
            <v>24178</v>
          </cell>
        </row>
        <row r="750">
          <cell r="A750">
            <v>46245</v>
          </cell>
          <cell r="B750" t="str">
            <v xml:space="preserve">CEMADOJA </v>
          </cell>
          <cell r="C750" t="str">
            <v xml:space="preserve">Deposito de Caja (10/08/2026) </v>
          </cell>
          <cell r="K750" t="str">
            <v>743993165</v>
          </cell>
          <cell r="L750">
            <v>134600</v>
          </cell>
        </row>
        <row r="751">
          <cell r="A751">
            <v>46245</v>
          </cell>
          <cell r="B751" t="str">
            <v>ARS GRUPO MEDICO ASOCIADO</v>
          </cell>
          <cell r="C751" t="str">
            <v>Pago Factura: 9550,</v>
          </cell>
          <cell r="K751" t="str">
            <v/>
          </cell>
          <cell r="L751">
            <v>7583.94</v>
          </cell>
        </row>
        <row r="752">
          <cell r="A752">
            <v>46245</v>
          </cell>
          <cell r="B752" t="str">
            <v>ARS GRUPO MEDICO ASOCIADO</v>
          </cell>
          <cell r="C752" t="str">
            <v>Pago Factura: 9625,</v>
          </cell>
          <cell r="K752" t="str">
            <v/>
          </cell>
          <cell r="L752">
            <v>18154.37</v>
          </cell>
        </row>
        <row r="753">
          <cell r="A753">
            <v>46245</v>
          </cell>
          <cell r="B753" t="str">
            <v>ARS GRUPO MEDICO ASOCIADO</v>
          </cell>
          <cell r="C753" t="str">
            <v>Pago Factura: 9691,</v>
          </cell>
          <cell r="K753" t="str">
            <v/>
          </cell>
          <cell r="L753">
            <v>5564</v>
          </cell>
        </row>
        <row r="754">
          <cell r="A754">
            <v>46245</v>
          </cell>
          <cell r="B754" t="str">
            <v>ARS META SALUD</v>
          </cell>
          <cell r="C754" t="str">
            <v>Pago Factura: 9417,</v>
          </cell>
          <cell r="K754" t="str">
            <v/>
          </cell>
          <cell r="L754">
            <v>12158.4</v>
          </cell>
        </row>
        <row r="755">
          <cell r="A755">
            <v>46245</v>
          </cell>
          <cell r="B755" t="str">
            <v>ARS META SALUD</v>
          </cell>
          <cell r="C755" t="str">
            <v>Pago Factura: 9840,</v>
          </cell>
          <cell r="K755" t="str">
            <v/>
          </cell>
          <cell r="L755">
            <v>7644.08</v>
          </cell>
        </row>
        <row r="756">
          <cell r="A756">
            <v>46245</v>
          </cell>
          <cell r="B756" t="str">
            <v>Planet Medical Services, SRL</v>
          </cell>
          <cell r="C756" t="str">
            <v>PAGO DE MANTENIMIENTO PREVENTIVO A LOS EQUIPOS DE IMAGENES DEL CENTO, CORRESP. AL MES DE JULIO 2026, ORDEN DE SERVICIOS CEMADOJA-CCC-CP-2026-0005</v>
          </cell>
          <cell r="G756">
            <v>463256.2</v>
          </cell>
          <cell r="K756" t="str">
            <v>1230</v>
          </cell>
          <cell r="L756">
            <v>0</v>
          </cell>
        </row>
        <row r="757">
          <cell r="A757">
            <v>46246</v>
          </cell>
          <cell r="B757" t="str">
            <v xml:space="preserve">CEMADOJA </v>
          </cell>
          <cell r="C757" t="str">
            <v xml:space="preserve">Deposito de Caja (11/08/2026) </v>
          </cell>
          <cell r="K757" t="str">
            <v>743995788</v>
          </cell>
          <cell r="L757">
            <v>107040</v>
          </cell>
        </row>
        <row r="758">
          <cell r="A758">
            <v>46247</v>
          </cell>
          <cell r="B758" t="str">
            <v xml:space="preserve">CEMADOJA </v>
          </cell>
          <cell r="C758" t="str">
            <v xml:space="preserve">Deposito de Caja (12/08/2026) </v>
          </cell>
          <cell r="K758" t="str">
            <v>743994308</v>
          </cell>
          <cell r="L758">
            <v>103830</v>
          </cell>
        </row>
        <row r="759">
          <cell r="A759">
            <v>46247</v>
          </cell>
          <cell r="B759" t="str">
            <v>ARS SEMMA</v>
          </cell>
          <cell r="C759" t="str">
            <v>Pago Factura: 9696,</v>
          </cell>
          <cell r="K759" t="str">
            <v/>
          </cell>
          <cell r="L759">
            <v>20223</v>
          </cell>
        </row>
        <row r="760">
          <cell r="A760">
            <v>46248</v>
          </cell>
          <cell r="B760" t="str">
            <v xml:space="preserve">CEMADOJA </v>
          </cell>
          <cell r="C760" t="str">
            <v xml:space="preserve">Deposito de Caja (13/08/2026) </v>
          </cell>
          <cell r="K760" t="str">
            <v>654989053</v>
          </cell>
          <cell r="L760">
            <v>123947</v>
          </cell>
        </row>
        <row r="761">
          <cell r="A761">
            <v>46248</v>
          </cell>
          <cell r="B761" t="str">
            <v>ARS SEMMA</v>
          </cell>
          <cell r="C761" t="str">
            <v>Pago Factura: 9830,</v>
          </cell>
          <cell r="K761" t="str">
            <v/>
          </cell>
          <cell r="L761">
            <v>24717</v>
          </cell>
        </row>
        <row r="762">
          <cell r="A762">
            <v>46248</v>
          </cell>
          <cell r="B762" t="str">
            <v>ARS RESERVAS</v>
          </cell>
          <cell r="C762" t="str">
            <v>Pago Factura: 9848,</v>
          </cell>
          <cell r="K762" t="str">
            <v/>
          </cell>
          <cell r="L762">
            <v>10199.24</v>
          </cell>
        </row>
        <row r="763">
          <cell r="A763">
            <v>46248</v>
          </cell>
          <cell r="B763" t="str">
            <v>Centro de Educación Médica de Amistad Dominico Japonesa (CEMADOJA)</v>
          </cell>
          <cell r="C763" t="str">
            <v>PAGO PRODUCTIVIDAD MEDICOS MAYO 2026</v>
          </cell>
          <cell r="G763">
            <v>830044.37</v>
          </cell>
          <cell r="K763" t="str">
            <v>1252</v>
          </cell>
          <cell r="L763">
            <v>0</v>
          </cell>
        </row>
        <row r="764">
          <cell r="A764">
            <v>46251</v>
          </cell>
          <cell r="B764" t="str">
            <v xml:space="preserve">CEMADOJA </v>
          </cell>
          <cell r="C764" t="str">
            <v xml:space="preserve">Deposito de Caja (14/08/2026) </v>
          </cell>
          <cell r="K764" t="str">
            <v>743870628</v>
          </cell>
          <cell r="L764">
            <v>82348</v>
          </cell>
        </row>
        <row r="765">
          <cell r="A765">
            <v>46251</v>
          </cell>
          <cell r="B765" t="str">
            <v xml:space="preserve">CEMADOJA </v>
          </cell>
          <cell r="C765" t="str">
            <v xml:space="preserve">Deposito de Caja (15/08/2026) </v>
          </cell>
          <cell r="K765" t="str">
            <v>743870627</v>
          </cell>
          <cell r="L765">
            <v>23186</v>
          </cell>
        </row>
        <row r="766">
          <cell r="A766">
            <v>46251</v>
          </cell>
          <cell r="B766" t="str">
            <v xml:space="preserve">CEMADOJA </v>
          </cell>
          <cell r="C766" t="str">
            <v xml:space="preserve">Deposito de Caja (16/08/2026) </v>
          </cell>
          <cell r="K766" t="str">
            <v>743870626</v>
          </cell>
          <cell r="L766">
            <v>28030</v>
          </cell>
        </row>
        <row r="767">
          <cell r="A767">
            <v>46251</v>
          </cell>
          <cell r="B767" t="str">
            <v xml:space="preserve">ARS SENASA SUBSIDIADO </v>
          </cell>
          <cell r="C767" t="str">
            <v>Pago Factura: 9808,9809,9810,9811,9812,9813,9814,9815,9816,9</v>
          </cell>
          <cell r="K767" t="str">
            <v/>
          </cell>
          <cell r="L767">
            <v>5783182.9000000004</v>
          </cell>
        </row>
        <row r="768">
          <cell r="A768">
            <v>46251</v>
          </cell>
          <cell r="B768" t="str">
            <v>Centro de Educación Médica de Amistad Dominico Japonesa (CEMADOJA)</v>
          </cell>
          <cell r="C768" t="str">
            <v>PAGO PRODUCTIVIDAD MEDICOS ABRIL 2026</v>
          </cell>
          <cell r="G768">
            <v>723218.52</v>
          </cell>
          <cell r="K768" t="str">
            <v>1254</v>
          </cell>
          <cell r="L768">
            <v>0</v>
          </cell>
        </row>
        <row r="769">
          <cell r="A769">
            <v>46252</v>
          </cell>
          <cell r="B769" t="str">
            <v xml:space="preserve">CEMADOJA </v>
          </cell>
          <cell r="C769" t="str">
            <v xml:space="preserve">Deposito de Caja (17/08/2026) </v>
          </cell>
          <cell r="K769" t="str">
            <v>743868407</v>
          </cell>
          <cell r="L769">
            <v>136429</v>
          </cell>
        </row>
        <row r="770">
          <cell r="A770">
            <v>46252</v>
          </cell>
          <cell r="B770" t="str">
            <v>ARS SEMMA</v>
          </cell>
          <cell r="C770" t="str">
            <v>Pago Factura: 9778,</v>
          </cell>
          <cell r="K770" t="str">
            <v/>
          </cell>
          <cell r="L770">
            <v>25466</v>
          </cell>
        </row>
        <row r="771">
          <cell r="A771">
            <v>46252</v>
          </cell>
          <cell r="B771" t="str">
            <v>Pily Gourmet, SRL</v>
          </cell>
          <cell r="C771" t="str">
            <v>PAGO POR COMPRA DE DESAYUNOS, ALMUERZOS Y CENAS CORRESP. A LOS MESES DE ABRIL, MAYO Y JUNIO 2026 O/C CEMADOJA-DAF-CM-2026-0029</v>
          </cell>
          <cell r="G771">
            <v>561680</v>
          </cell>
          <cell r="K771" t="str">
            <v>1267</v>
          </cell>
          <cell r="L771">
            <v>0</v>
          </cell>
        </row>
        <row r="772">
          <cell r="A772">
            <v>46253</v>
          </cell>
          <cell r="B772" t="str">
            <v xml:space="preserve">CEMADOJA </v>
          </cell>
          <cell r="C772" t="str">
            <v xml:space="preserve">Deposito de Caja (18/08/2026) </v>
          </cell>
          <cell r="K772" t="str">
            <v>743871482</v>
          </cell>
          <cell r="L772">
            <v>152443</v>
          </cell>
        </row>
        <row r="773">
          <cell r="A773">
            <v>46254</v>
          </cell>
          <cell r="B773" t="str">
            <v xml:space="preserve">CEMADOJA </v>
          </cell>
          <cell r="C773" t="str">
            <v xml:space="preserve">Deposito de Caja (19/08/2026) </v>
          </cell>
          <cell r="K773" t="str">
            <v>743871080</v>
          </cell>
          <cell r="L773">
            <v>102607</v>
          </cell>
        </row>
        <row r="774">
          <cell r="A774">
            <v>46254</v>
          </cell>
          <cell r="B774" t="str">
            <v>ARS UNIVERSAL</v>
          </cell>
          <cell r="C774" t="str">
            <v>Pago Factura: 9845,</v>
          </cell>
          <cell r="K774" t="str">
            <v/>
          </cell>
          <cell r="L774">
            <v>39248.6</v>
          </cell>
        </row>
        <row r="775">
          <cell r="A775">
            <v>46254</v>
          </cell>
          <cell r="B775" t="str">
            <v>ARS MAPFRE SALUD</v>
          </cell>
          <cell r="C775" t="str">
            <v>Pago Factura: 9854,</v>
          </cell>
          <cell r="K775" t="str">
            <v/>
          </cell>
          <cell r="L775">
            <v>49400</v>
          </cell>
        </row>
        <row r="776">
          <cell r="A776">
            <v>46254</v>
          </cell>
          <cell r="B776" t="str">
            <v>AYUNTAMIENTO DEL DISTRITO NACIONAL</v>
          </cell>
          <cell r="C776" t="str">
            <v>PAGO POR SERVICIOS DE RECOGIDA DE BASURA CORRESP. AL MES DE AGOSTO 2026</v>
          </cell>
          <cell r="G776">
            <v>2871</v>
          </cell>
          <cell r="K776" t="str">
            <v>1277</v>
          </cell>
          <cell r="L776">
            <v>0</v>
          </cell>
        </row>
        <row r="777">
          <cell r="A777">
            <v>46255</v>
          </cell>
          <cell r="B777" t="str">
            <v xml:space="preserve">CEMADOJA </v>
          </cell>
          <cell r="C777" t="str">
            <v xml:space="preserve">Deposito de Caja (20/08/2026) </v>
          </cell>
          <cell r="K777" t="str">
            <v>743871664</v>
          </cell>
          <cell r="L777">
            <v>117447</v>
          </cell>
        </row>
        <row r="778">
          <cell r="A778">
            <v>46258</v>
          </cell>
          <cell r="B778" t="str">
            <v xml:space="preserve">CEMADOJA </v>
          </cell>
          <cell r="C778" t="str">
            <v xml:space="preserve">Deposito de Caja (21/08/2026) </v>
          </cell>
          <cell r="K778" t="str">
            <v>743931249</v>
          </cell>
          <cell r="L778">
            <v>77882</v>
          </cell>
        </row>
        <row r="779">
          <cell r="A779">
            <v>46258</v>
          </cell>
          <cell r="B779" t="str">
            <v xml:space="preserve">CEMADOJA </v>
          </cell>
          <cell r="C779" t="str">
            <v xml:space="preserve">Deposito de Caja (22/08/2026) </v>
          </cell>
          <cell r="K779" t="str">
            <v>743931248</v>
          </cell>
          <cell r="L779">
            <v>10771</v>
          </cell>
        </row>
        <row r="780">
          <cell r="A780">
            <v>46258</v>
          </cell>
          <cell r="B780" t="str">
            <v xml:space="preserve">CEMADOJA </v>
          </cell>
          <cell r="C780" t="str">
            <v xml:space="preserve">Deposito de Caja (23/08/2026) </v>
          </cell>
          <cell r="K780" t="str">
            <v>743931247</v>
          </cell>
          <cell r="L780">
            <v>12150</v>
          </cell>
        </row>
        <row r="781">
          <cell r="A781">
            <v>46258</v>
          </cell>
          <cell r="B781" t="str">
            <v>ALIANZA INNOVADORA DE SERVICIOS AMBIENTALES, SRL</v>
          </cell>
          <cell r="C781" t="str">
            <v>PAGO POR SERVICIOS DE RECOGIDA DE DESECHOS BIOMEDICOS CORRESP. AL MES DE JULIO 2026 O/SERV. CEMADOJA-DAF-CM-2026-0009</v>
          </cell>
          <cell r="G781">
            <v>50000</v>
          </cell>
          <cell r="K781" t="str">
            <v>1286</v>
          </cell>
          <cell r="L781">
            <v>0</v>
          </cell>
        </row>
        <row r="782">
          <cell r="A782">
            <v>46259</v>
          </cell>
          <cell r="B782" t="str">
            <v xml:space="preserve">CEMADOJA </v>
          </cell>
          <cell r="C782" t="str">
            <v xml:space="preserve">Deposito de Caja (24/08/2026) </v>
          </cell>
          <cell r="K782" t="str">
            <v>654988048</v>
          </cell>
          <cell r="L782">
            <v>152501</v>
          </cell>
        </row>
        <row r="783">
          <cell r="A783">
            <v>46259</v>
          </cell>
          <cell r="B783" t="str">
            <v>ARS RENACER</v>
          </cell>
          <cell r="C783" t="str">
            <v>Pago Factura: 9849,</v>
          </cell>
          <cell r="K783" t="str">
            <v/>
          </cell>
          <cell r="L783">
            <v>42564.6</v>
          </cell>
        </row>
        <row r="784">
          <cell r="A784">
            <v>46259</v>
          </cell>
          <cell r="B784" t="str">
            <v>Pily Gourmet, SRL</v>
          </cell>
          <cell r="C784" t="str">
            <v>PAGO POR ALMUERZO TIPO BUFFET POR MOTIVO A LA PRESENTACION DE LA MEMORIA ANUAL 2026 O/SERV CEMADOJA-DAF-CD-2026-0062</v>
          </cell>
          <cell r="G784">
            <v>53100</v>
          </cell>
          <cell r="K784" t="str">
            <v>1289</v>
          </cell>
          <cell r="L784">
            <v>0</v>
          </cell>
        </row>
        <row r="785">
          <cell r="A785">
            <v>46260</v>
          </cell>
          <cell r="B785" t="str">
            <v xml:space="preserve">CEMADOJA </v>
          </cell>
          <cell r="C785" t="str">
            <v xml:space="preserve">Deposito de Caja (25/08/2026) </v>
          </cell>
          <cell r="K785" t="str">
            <v>743931466</v>
          </cell>
          <cell r="L785">
            <v>87281</v>
          </cell>
        </row>
        <row r="786">
          <cell r="A786">
            <v>46260</v>
          </cell>
          <cell r="B786" t="str">
            <v>ARS SENASA CONTRIBUTIVO</v>
          </cell>
          <cell r="C786" t="str">
            <v>Pago Factura: 9853,</v>
          </cell>
          <cell r="K786" t="str">
            <v/>
          </cell>
          <cell r="L786">
            <v>500416.74</v>
          </cell>
        </row>
        <row r="787">
          <cell r="A787">
            <v>46261</v>
          </cell>
          <cell r="B787" t="str">
            <v xml:space="preserve">CEMADOJA </v>
          </cell>
          <cell r="C787" t="str">
            <v xml:space="preserve">Deposito de Caja (26/08/2026) </v>
          </cell>
          <cell r="K787" t="str">
            <v>743928699</v>
          </cell>
          <cell r="L787">
            <v>111618</v>
          </cell>
        </row>
        <row r="788">
          <cell r="A788">
            <v>46261</v>
          </cell>
          <cell r="B788" t="str">
            <v>ARS FUTURO</v>
          </cell>
          <cell r="C788" t="str">
            <v>Pago Factura: 9912,</v>
          </cell>
          <cell r="K788" t="str">
            <v/>
          </cell>
          <cell r="L788">
            <v>75156.800000000003</v>
          </cell>
        </row>
        <row r="789">
          <cell r="A789">
            <v>46261</v>
          </cell>
          <cell r="B789" t="str">
            <v>Tecnas, EIRL</v>
          </cell>
          <cell r="C789" t="str">
            <v>PAGO POR SERVICIOS DE MANTENIMIENTO AL ASCENSOR CORRESP. AL MES DE JULIO 2026 O/SERV. CEMADOJA-DAF-CD-2026-0050</v>
          </cell>
          <cell r="G789">
            <v>7552</v>
          </cell>
          <cell r="K789" t="str">
            <v>1297</v>
          </cell>
          <cell r="L789">
            <v>0</v>
          </cell>
        </row>
        <row r="790">
          <cell r="A790">
            <v>46262</v>
          </cell>
          <cell r="B790" t="str">
            <v xml:space="preserve">CEMADOJA </v>
          </cell>
          <cell r="C790" t="str">
            <v xml:space="preserve">Deposito de Caja (27/08/2026) </v>
          </cell>
          <cell r="K790" t="str">
            <v>743931729</v>
          </cell>
          <cell r="L790">
            <v>111972</v>
          </cell>
        </row>
        <row r="791">
          <cell r="A791">
            <v>46262</v>
          </cell>
          <cell r="B791" t="str">
            <v>ARS COLEGIO MEDICO DOMINICANO</v>
          </cell>
          <cell r="C791" t="str">
            <v>Pago Factura: 9776,</v>
          </cell>
          <cell r="K791" t="str">
            <v/>
          </cell>
          <cell r="L791">
            <v>39323.599999999999</v>
          </cell>
        </row>
        <row r="792">
          <cell r="A792">
            <v>46262</v>
          </cell>
          <cell r="B792" t="str">
            <v>ARS ASEMAP</v>
          </cell>
          <cell r="C792" t="str">
            <v>Pago Factura: 9827,</v>
          </cell>
          <cell r="K792" t="str">
            <v/>
          </cell>
          <cell r="L792">
            <v>7650</v>
          </cell>
        </row>
        <row r="793">
          <cell r="A793">
            <v>46262</v>
          </cell>
          <cell r="B793" t="str">
            <v>ARS YUNEN S A</v>
          </cell>
          <cell r="C793" t="str">
            <v>Pago Factura: 9828,</v>
          </cell>
          <cell r="K793" t="str">
            <v/>
          </cell>
          <cell r="L793">
            <v>8410.2000000000007</v>
          </cell>
        </row>
        <row r="794">
          <cell r="A794">
            <v>46262</v>
          </cell>
          <cell r="B794" t="str">
            <v>Planet Medical Services, SRL</v>
          </cell>
          <cell r="C794" t="str">
            <v>PAGO AVANCE 30% INICIAL POR SERVICIOS DE MANTENMIENTO CORRECTIVO A SISTEMA DE TOMOGRAFIA I SEGUN ORDEN CEMADOJA-CCC-CP-2026-0007</v>
          </cell>
          <cell r="G794">
            <v>1350000</v>
          </cell>
          <cell r="K794" t="str">
            <v>1301</v>
          </cell>
          <cell r="L794">
            <v>0</v>
          </cell>
        </row>
        <row r="795">
          <cell r="A795">
            <v>46265</v>
          </cell>
          <cell r="B795" t="str">
            <v xml:space="preserve">CEMADOJA </v>
          </cell>
          <cell r="C795" t="str">
            <v xml:space="preserve">Deposito de Caja (28/08/2026) </v>
          </cell>
          <cell r="K795" t="str">
            <v>654966174</v>
          </cell>
          <cell r="L795">
            <v>88950</v>
          </cell>
        </row>
        <row r="796">
          <cell r="A796">
            <v>46265</v>
          </cell>
          <cell r="B796" t="str">
            <v xml:space="preserve">CEMADOJA </v>
          </cell>
          <cell r="C796" t="str">
            <v xml:space="preserve">Deposito de Caja (29/08/2026) </v>
          </cell>
          <cell r="K796" t="str">
            <v>654966171</v>
          </cell>
          <cell r="L796">
            <v>9238</v>
          </cell>
        </row>
        <row r="797">
          <cell r="A797">
            <v>46265</v>
          </cell>
          <cell r="B797" t="str">
            <v xml:space="preserve">CEMADOJA </v>
          </cell>
          <cell r="C797" t="str">
            <v xml:space="preserve">Deposito de Caja (30/08/2026) </v>
          </cell>
          <cell r="K797" t="str">
            <v>654966169</v>
          </cell>
          <cell r="L797">
            <v>13400</v>
          </cell>
        </row>
        <row r="798">
          <cell r="A798">
            <v>46265</v>
          </cell>
          <cell r="B798" t="str">
            <v>Visanet Dominicana</v>
          </cell>
          <cell r="C798" t="str">
            <v>al 31 Agosto 2026</v>
          </cell>
          <cell r="K798" t="str">
            <v>N/A</v>
          </cell>
          <cell r="L798">
            <v>585682.23</v>
          </cell>
        </row>
        <row r="799">
          <cell r="A799">
            <v>46265</v>
          </cell>
          <cell r="B799" t="str">
            <v>Farmacéuticas Avanzadas, SRL</v>
          </cell>
          <cell r="C799" t="str">
            <v>PAGO POR COMPRA DE MEDIO DE CONTRASTE (IOPAMIDOL) O/C CEMADOJA-DAF-CM-2026-0035</v>
          </cell>
          <cell r="G799">
            <v>767500</v>
          </cell>
          <cell r="K799" t="str">
            <v>1304</v>
          </cell>
          <cell r="L799">
            <v>0</v>
          </cell>
        </row>
        <row r="800">
          <cell r="A800">
            <v>46265</v>
          </cell>
          <cell r="B800" t="str">
            <v>Proyectos y Servicios Mario Aragones, Prosemar, SRL</v>
          </cell>
          <cell r="C800" t="str">
            <v>PAGO POR COMPRA DE PINTURA O/C CEMADOJA-DAF-CM-2026-0030</v>
          </cell>
          <cell r="G800">
            <v>380153.34</v>
          </cell>
          <cell r="K800" t="str">
            <v>1305</v>
          </cell>
          <cell r="L800">
            <v>0</v>
          </cell>
        </row>
        <row r="801">
          <cell r="A801">
            <v>46265</v>
          </cell>
          <cell r="B801" t="str">
            <v>Hypco Group, SRL</v>
          </cell>
          <cell r="C801" t="str">
            <v>PAGO POR COMPRA DE EQUIPO Y MATERIALES TECNOLOGIA O/C CEMADOJA-DAF-CM-2026-0012</v>
          </cell>
          <cell r="G801">
            <v>144989.41</v>
          </cell>
          <cell r="K801" t="str">
            <v>1306</v>
          </cell>
          <cell r="L801">
            <v>0</v>
          </cell>
        </row>
        <row r="802">
          <cell r="A802">
            <v>46265</v>
          </cell>
          <cell r="B802" t="str">
            <v>Servipartes Aurora, SRL</v>
          </cell>
          <cell r="C802" t="str">
            <v>PAGO POR SERVICIOS CORRECION DE FALLOS DE VEHICULO CHEVROLET COLORADO O/C CEMADOJA-DAF-CM-2026-0058</v>
          </cell>
          <cell r="G802">
            <v>298000</v>
          </cell>
          <cell r="K802" t="str">
            <v>1307</v>
          </cell>
          <cell r="L802">
            <v>0</v>
          </cell>
        </row>
        <row r="803">
          <cell r="A803">
            <v>46265</v>
          </cell>
          <cell r="B803" t="str">
            <v>Soldier Electronic Security SES, SRL</v>
          </cell>
          <cell r="C803" t="str">
            <v>PAGO POR COMPRA DE MATERIALES DE REFRIGERACION O/C CEMADOJA-DAF-CD-2026-0014</v>
          </cell>
          <cell r="G803">
            <v>18246.34</v>
          </cell>
          <cell r="K803" t="str">
            <v>1308</v>
          </cell>
          <cell r="L803">
            <v>0</v>
          </cell>
        </row>
        <row r="804">
          <cell r="A804">
            <v>46265</v>
          </cell>
          <cell r="B804" t="str">
            <v>Ventas Diversas Farmaceuticas, SRL</v>
          </cell>
          <cell r="C804" t="str">
            <v>PAGO POR COMPRA DE CATETER, DESINFECTANTE, ESPARADRAPOS Y CURITAS RENDONDAS O/C CEMADOJA-DAF-CM-2026-0060</v>
          </cell>
          <cell r="G804">
            <v>258709.04</v>
          </cell>
          <cell r="K804" t="str">
            <v>1309</v>
          </cell>
          <cell r="L804">
            <v>0</v>
          </cell>
        </row>
        <row r="805">
          <cell r="A805">
            <v>46265</v>
          </cell>
          <cell r="B805" t="str">
            <v>BIO NOVA, SRL</v>
          </cell>
          <cell r="C805" t="str">
            <v>PAGO POR COMPRA DE REACTIVOS E INSUMOS PARA LABORATORIO CLINICO O/C CEMADOJA-CCC-CP-2026-0003</v>
          </cell>
          <cell r="G805">
            <v>2256169.6</v>
          </cell>
          <cell r="K805" t="str">
            <v>1319</v>
          </cell>
          <cell r="L805">
            <v>0</v>
          </cell>
        </row>
        <row r="806">
          <cell r="A806">
            <v>46265</v>
          </cell>
          <cell r="B806" t="str">
            <v>D&amp;H Hernandez Home Investment, SRL</v>
          </cell>
          <cell r="C806" t="str">
            <v>PAGO POR COMPRA DE GASOIL O/C CEMADOJA-DAF-CM-2026-0020</v>
          </cell>
          <cell r="G806">
            <v>257800</v>
          </cell>
          <cell r="K806" t="str">
            <v>1320</v>
          </cell>
          <cell r="L80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C6249-1DC4-4E80-84C7-E273DE2AFF28}">
  <sheetPr>
    <pageSetUpPr fitToPage="1"/>
  </sheetPr>
  <dimension ref="A1:L176"/>
  <sheetViews>
    <sheetView tabSelected="1" topLeftCell="B48" zoomScale="70" zoomScaleNormal="70" zoomScaleSheetLayoutView="70" workbookViewId="0">
      <selection activeCell="J127" sqref="J127"/>
    </sheetView>
  </sheetViews>
  <sheetFormatPr baseColWidth="10" defaultColWidth="9.140625" defaultRowHeight="15" x14ac:dyDescent="0.25"/>
  <cols>
    <col min="1" max="1" width="8.140625" style="89" hidden="1" customWidth="1"/>
    <col min="2" max="2" width="18.85546875" style="89" customWidth="1"/>
    <col min="3" max="3" width="25.7109375" style="90" customWidth="1"/>
    <col min="4" max="4" width="86.42578125" style="89" customWidth="1"/>
    <col min="5" max="5" width="24.7109375" style="91" customWidth="1"/>
    <col min="6" max="6" width="22.5703125" style="92" customWidth="1"/>
    <col min="7" max="7" width="7.140625" style="89" customWidth="1"/>
    <col min="8" max="8" width="24.42578125" style="89" customWidth="1"/>
    <col min="9" max="9" width="14" style="1" bestFit="1" customWidth="1"/>
    <col min="10" max="10" width="18.7109375" style="1" customWidth="1"/>
    <col min="11" max="12" width="9.140625" style="1"/>
    <col min="13" max="18" width="9.140625" style="89"/>
    <col min="19" max="19" width="17.42578125" style="89" customWidth="1"/>
    <col min="20" max="256" width="9.140625" style="89"/>
    <col min="257" max="257" width="0" style="89" hidden="1" customWidth="1"/>
    <col min="258" max="258" width="18.85546875" style="89" customWidth="1"/>
    <col min="259" max="259" width="26.5703125" style="89" customWidth="1"/>
    <col min="260" max="260" width="74.7109375" style="89" customWidth="1"/>
    <col min="261" max="261" width="24.7109375" style="89" customWidth="1"/>
    <col min="262" max="262" width="22.5703125" style="89" customWidth="1"/>
    <col min="263" max="263" width="7.140625" style="89" customWidth="1"/>
    <col min="264" max="264" width="24.42578125" style="89" customWidth="1"/>
    <col min="265" max="265" width="14" style="89" bestFit="1" customWidth="1"/>
    <col min="266" max="266" width="18.7109375" style="89" customWidth="1"/>
    <col min="267" max="274" width="9.140625" style="89"/>
    <col min="275" max="275" width="17.42578125" style="89" customWidth="1"/>
    <col min="276" max="512" width="9.140625" style="89"/>
    <col min="513" max="513" width="0" style="89" hidden="1" customWidth="1"/>
    <col min="514" max="514" width="18.85546875" style="89" customWidth="1"/>
    <col min="515" max="515" width="26.5703125" style="89" customWidth="1"/>
    <col min="516" max="516" width="74.7109375" style="89" customWidth="1"/>
    <col min="517" max="517" width="24.7109375" style="89" customWidth="1"/>
    <col min="518" max="518" width="22.5703125" style="89" customWidth="1"/>
    <col min="519" max="519" width="7.140625" style="89" customWidth="1"/>
    <col min="520" max="520" width="24.42578125" style="89" customWidth="1"/>
    <col min="521" max="521" width="14" style="89" bestFit="1" customWidth="1"/>
    <col min="522" max="522" width="18.7109375" style="89" customWidth="1"/>
    <col min="523" max="530" width="9.140625" style="89"/>
    <col min="531" max="531" width="17.42578125" style="89" customWidth="1"/>
    <col min="532" max="768" width="9.140625" style="89"/>
    <col min="769" max="769" width="0" style="89" hidden="1" customWidth="1"/>
    <col min="770" max="770" width="18.85546875" style="89" customWidth="1"/>
    <col min="771" max="771" width="26.5703125" style="89" customWidth="1"/>
    <col min="772" max="772" width="74.7109375" style="89" customWidth="1"/>
    <col min="773" max="773" width="24.7109375" style="89" customWidth="1"/>
    <col min="774" max="774" width="22.5703125" style="89" customWidth="1"/>
    <col min="775" max="775" width="7.140625" style="89" customWidth="1"/>
    <col min="776" max="776" width="24.42578125" style="89" customWidth="1"/>
    <col min="777" max="777" width="14" style="89" bestFit="1" customWidth="1"/>
    <col min="778" max="778" width="18.7109375" style="89" customWidth="1"/>
    <col min="779" max="786" width="9.140625" style="89"/>
    <col min="787" max="787" width="17.42578125" style="89" customWidth="1"/>
    <col min="788" max="1024" width="9.140625" style="89"/>
    <col min="1025" max="1025" width="0" style="89" hidden="1" customWidth="1"/>
    <col min="1026" max="1026" width="18.85546875" style="89" customWidth="1"/>
    <col min="1027" max="1027" width="26.5703125" style="89" customWidth="1"/>
    <col min="1028" max="1028" width="74.7109375" style="89" customWidth="1"/>
    <col min="1029" max="1029" width="24.7109375" style="89" customWidth="1"/>
    <col min="1030" max="1030" width="22.5703125" style="89" customWidth="1"/>
    <col min="1031" max="1031" width="7.140625" style="89" customWidth="1"/>
    <col min="1032" max="1032" width="24.42578125" style="89" customWidth="1"/>
    <col min="1033" max="1033" width="14" style="89" bestFit="1" customWidth="1"/>
    <col min="1034" max="1034" width="18.7109375" style="89" customWidth="1"/>
    <col min="1035" max="1042" width="9.140625" style="89"/>
    <col min="1043" max="1043" width="17.42578125" style="89" customWidth="1"/>
    <col min="1044" max="1280" width="9.140625" style="89"/>
    <col min="1281" max="1281" width="0" style="89" hidden="1" customWidth="1"/>
    <col min="1282" max="1282" width="18.85546875" style="89" customWidth="1"/>
    <col min="1283" max="1283" width="26.5703125" style="89" customWidth="1"/>
    <col min="1284" max="1284" width="74.7109375" style="89" customWidth="1"/>
    <col min="1285" max="1285" width="24.7109375" style="89" customWidth="1"/>
    <col min="1286" max="1286" width="22.5703125" style="89" customWidth="1"/>
    <col min="1287" max="1287" width="7.140625" style="89" customWidth="1"/>
    <col min="1288" max="1288" width="24.42578125" style="89" customWidth="1"/>
    <col min="1289" max="1289" width="14" style="89" bestFit="1" customWidth="1"/>
    <col min="1290" max="1290" width="18.7109375" style="89" customWidth="1"/>
    <col min="1291" max="1298" width="9.140625" style="89"/>
    <col min="1299" max="1299" width="17.42578125" style="89" customWidth="1"/>
    <col min="1300" max="1536" width="9.140625" style="89"/>
    <col min="1537" max="1537" width="0" style="89" hidden="1" customWidth="1"/>
    <col min="1538" max="1538" width="18.85546875" style="89" customWidth="1"/>
    <col min="1539" max="1539" width="26.5703125" style="89" customWidth="1"/>
    <col min="1540" max="1540" width="74.7109375" style="89" customWidth="1"/>
    <col min="1541" max="1541" width="24.7109375" style="89" customWidth="1"/>
    <col min="1542" max="1542" width="22.5703125" style="89" customWidth="1"/>
    <col min="1543" max="1543" width="7.140625" style="89" customWidth="1"/>
    <col min="1544" max="1544" width="24.42578125" style="89" customWidth="1"/>
    <col min="1545" max="1545" width="14" style="89" bestFit="1" customWidth="1"/>
    <col min="1546" max="1546" width="18.7109375" style="89" customWidth="1"/>
    <col min="1547" max="1554" width="9.140625" style="89"/>
    <col min="1555" max="1555" width="17.42578125" style="89" customWidth="1"/>
    <col min="1556" max="1792" width="9.140625" style="89"/>
    <col min="1793" max="1793" width="0" style="89" hidden="1" customWidth="1"/>
    <col min="1794" max="1794" width="18.85546875" style="89" customWidth="1"/>
    <col min="1795" max="1795" width="26.5703125" style="89" customWidth="1"/>
    <col min="1796" max="1796" width="74.7109375" style="89" customWidth="1"/>
    <col min="1797" max="1797" width="24.7109375" style="89" customWidth="1"/>
    <col min="1798" max="1798" width="22.5703125" style="89" customWidth="1"/>
    <col min="1799" max="1799" width="7.140625" style="89" customWidth="1"/>
    <col min="1800" max="1800" width="24.42578125" style="89" customWidth="1"/>
    <col min="1801" max="1801" width="14" style="89" bestFit="1" customWidth="1"/>
    <col min="1802" max="1802" width="18.7109375" style="89" customWidth="1"/>
    <col min="1803" max="1810" width="9.140625" style="89"/>
    <col min="1811" max="1811" width="17.42578125" style="89" customWidth="1"/>
    <col min="1812" max="2048" width="9.140625" style="89"/>
    <col min="2049" max="2049" width="0" style="89" hidden="1" customWidth="1"/>
    <col min="2050" max="2050" width="18.85546875" style="89" customWidth="1"/>
    <col min="2051" max="2051" width="26.5703125" style="89" customWidth="1"/>
    <col min="2052" max="2052" width="74.7109375" style="89" customWidth="1"/>
    <col min="2053" max="2053" width="24.7109375" style="89" customWidth="1"/>
    <col min="2054" max="2054" width="22.5703125" style="89" customWidth="1"/>
    <col min="2055" max="2055" width="7.140625" style="89" customWidth="1"/>
    <col min="2056" max="2056" width="24.42578125" style="89" customWidth="1"/>
    <col min="2057" max="2057" width="14" style="89" bestFit="1" customWidth="1"/>
    <col min="2058" max="2058" width="18.7109375" style="89" customWidth="1"/>
    <col min="2059" max="2066" width="9.140625" style="89"/>
    <col min="2067" max="2067" width="17.42578125" style="89" customWidth="1"/>
    <col min="2068" max="2304" width="9.140625" style="89"/>
    <col min="2305" max="2305" width="0" style="89" hidden="1" customWidth="1"/>
    <col min="2306" max="2306" width="18.85546875" style="89" customWidth="1"/>
    <col min="2307" max="2307" width="26.5703125" style="89" customWidth="1"/>
    <col min="2308" max="2308" width="74.7109375" style="89" customWidth="1"/>
    <col min="2309" max="2309" width="24.7109375" style="89" customWidth="1"/>
    <col min="2310" max="2310" width="22.5703125" style="89" customWidth="1"/>
    <col min="2311" max="2311" width="7.140625" style="89" customWidth="1"/>
    <col min="2312" max="2312" width="24.42578125" style="89" customWidth="1"/>
    <col min="2313" max="2313" width="14" style="89" bestFit="1" customWidth="1"/>
    <col min="2314" max="2314" width="18.7109375" style="89" customWidth="1"/>
    <col min="2315" max="2322" width="9.140625" style="89"/>
    <col min="2323" max="2323" width="17.42578125" style="89" customWidth="1"/>
    <col min="2324" max="2560" width="9.140625" style="89"/>
    <col min="2561" max="2561" width="0" style="89" hidden="1" customWidth="1"/>
    <col min="2562" max="2562" width="18.85546875" style="89" customWidth="1"/>
    <col min="2563" max="2563" width="26.5703125" style="89" customWidth="1"/>
    <col min="2564" max="2564" width="74.7109375" style="89" customWidth="1"/>
    <col min="2565" max="2565" width="24.7109375" style="89" customWidth="1"/>
    <col min="2566" max="2566" width="22.5703125" style="89" customWidth="1"/>
    <col min="2567" max="2567" width="7.140625" style="89" customWidth="1"/>
    <col min="2568" max="2568" width="24.42578125" style="89" customWidth="1"/>
    <col min="2569" max="2569" width="14" style="89" bestFit="1" customWidth="1"/>
    <col min="2570" max="2570" width="18.7109375" style="89" customWidth="1"/>
    <col min="2571" max="2578" width="9.140625" style="89"/>
    <col min="2579" max="2579" width="17.42578125" style="89" customWidth="1"/>
    <col min="2580" max="2816" width="9.140625" style="89"/>
    <col min="2817" max="2817" width="0" style="89" hidden="1" customWidth="1"/>
    <col min="2818" max="2818" width="18.85546875" style="89" customWidth="1"/>
    <col min="2819" max="2819" width="26.5703125" style="89" customWidth="1"/>
    <col min="2820" max="2820" width="74.7109375" style="89" customWidth="1"/>
    <col min="2821" max="2821" width="24.7109375" style="89" customWidth="1"/>
    <col min="2822" max="2822" width="22.5703125" style="89" customWidth="1"/>
    <col min="2823" max="2823" width="7.140625" style="89" customWidth="1"/>
    <col min="2824" max="2824" width="24.42578125" style="89" customWidth="1"/>
    <col min="2825" max="2825" width="14" style="89" bestFit="1" customWidth="1"/>
    <col min="2826" max="2826" width="18.7109375" style="89" customWidth="1"/>
    <col min="2827" max="2834" width="9.140625" style="89"/>
    <col min="2835" max="2835" width="17.42578125" style="89" customWidth="1"/>
    <col min="2836" max="3072" width="9.140625" style="89"/>
    <col min="3073" max="3073" width="0" style="89" hidden="1" customWidth="1"/>
    <col min="3074" max="3074" width="18.85546875" style="89" customWidth="1"/>
    <col min="3075" max="3075" width="26.5703125" style="89" customWidth="1"/>
    <col min="3076" max="3076" width="74.7109375" style="89" customWidth="1"/>
    <col min="3077" max="3077" width="24.7109375" style="89" customWidth="1"/>
    <col min="3078" max="3078" width="22.5703125" style="89" customWidth="1"/>
    <col min="3079" max="3079" width="7.140625" style="89" customWidth="1"/>
    <col min="3080" max="3080" width="24.42578125" style="89" customWidth="1"/>
    <col min="3081" max="3081" width="14" style="89" bestFit="1" customWidth="1"/>
    <col min="3082" max="3082" width="18.7109375" style="89" customWidth="1"/>
    <col min="3083" max="3090" width="9.140625" style="89"/>
    <col min="3091" max="3091" width="17.42578125" style="89" customWidth="1"/>
    <col min="3092" max="3328" width="9.140625" style="89"/>
    <col min="3329" max="3329" width="0" style="89" hidden="1" customWidth="1"/>
    <col min="3330" max="3330" width="18.85546875" style="89" customWidth="1"/>
    <col min="3331" max="3331" width="26.5703125" style="89" customWidth="1"/>
    <col min="3332" max="3332" width="74.7109375" style="89" customWidth="1"/>
    <col min="3333" max="3333" width="24.7109375" style="89" customWidth="1"/>
    <col min="3334" max="3334" width="22.5703125" style="89" customWidth="1"/>
    <col min="3335" max="3335" width="7.140625" style="89" customWidth="1"/>
    <col min="3336" max="3336" width="24.42578125" style="89" customWidth="1"/>
    <col min="3337" max="3337" width="14" style="89" bestFit="1" customWidth="1"/>
    <col min="3338" max="3338" width="18.7109375" style="89" customWidth="1"/>
    <col min="3339" max="3346" width="9.140625" style="89"/>
    <col min="3347" max="3347" width="17.42578125" style="89" customWidth="1"/>
    <col min="3348" max="3584" width="9.140625" style="89"/>
    <col min="3585" max="3585" width="0" style="89" hidden="1" customWidth="1"/>
    <col min="3586" max="3586" width="18.85546875" style="89" customWidth="1"/>
    <col min="3587" max="3587" width="26.5703125" style="89" customWidth="1"/>
    <col min="3588" max="3588" width="74.7109375" style="89" customWidth="1"/>
    <col min="3589" max="3589" width="24.7109375" style="89" customWidth="1"/>
    <col min="3590" max="3590" width="22.5703125" style="89" customWidth="1"/>
    <col min="3591" max="3591" width="7.140625" style="89" customWidth="1"/>
    <col min="3592" max="3592" width="24.42578125" style="89" customWidth="1"/>
    <col min="3593" max="3593" width="14" style="89" bestFit="1" customWidth="1"/>
    <col min="3594" max="3594" width="18.7109375" style="89" customWidth="1"/>
    <col min="3595" max="3602" width="9.140625" style="89"/>
    <col min="3603" max="3603" width="17.42578125" style="89" customWidth="1"/>
    <col min="3604" max="3840" width="9.140625" style="89"/>
    <col min="3841" max="3841" width="0" style="89" hidden="1" customWidth="1"/>
    <col min="3842" max="3842" width="18.85546875" style="89" customWidth="1"/>
    <col min="3843" max="3843" width="26.5703125" style="89" customWidth="1"/>
    <col min="3844" max="3844" width="74.7109375" style="89" customWidth="1"/>
    <col min="3845" max="3845" width="24.7109375" style="89" customWidth="1"/>
    <col min="3846" max="3846" width="22.5703125" style="89" customWidth="1"/>
    <col min="3847" max="3847" width="7.140625" style="89" customWidth="1"/>
    <col min="3848" max="3848" width="24.42578125" style="89" customWidth="1"/>
    <col min="3849" max="3849" width="14" style="89" bestFit="1" customWidth="1"/>
    <col min="3850" max="3850" width="18.7109375" style="89" customWidth="1"/>
    <col min="3851" max="3858" width="9.140625" style="89"/>
    <col min="3859" max="3859" width="17.42578125" style="89" customWidth="1"/>
    <col min="3860" max="4096" width="9.140625" style="89"/>
    <col min="4097" max="4097" width="0" style="89" hidden="1" customWidth="1"/>
    <col min="4098" max="4098" width="18.85546875" style="89" customWidth="1"/>
    <col min="4099" max="4099" width="26.5703125" style="89" customWidth="1"/>
    <col min="4100" max="4100" width="74.7109375" style="89" customWidth="1"/>
    <col min="4101" max="4101" width="24.7109375" style="89" customWidth="1"/>
    <col min="4102" max="4102" width="22.5703125" style="89" customWidth="1"/>
    <col min="4103" max="4103" width="7.140625" style="89" customWidth="1"/>
    <col min="4104" max="4104" width="24.42578125" style="89" customWidth="1"/>
    <col min="4105" max="4105" width="14" style="89" bestFit="1" customWidth="1"/>
    <col min="4106" max="4106" width="18.7109375" style="89" customWidth="1"/>
    <col min="4107" max="4114" width="9.140625" style="89"/>
    <col min="4115" max="4115" width="17.42578125" style="89" customWidth="1"/>
    <col min="4116" max="4352" width="9.140625" style="89"/>
    <col min="4353" max="4353" width="0" style="89" hidden="1" customWidth="1"/>
    <col min="4354" max="4354" width="18.85546875" style="89" customWidth="1"/>
    <col min="4355" max="4355" width="26.5703125" style="89" customWidth="1"/>
    <col min="4356" max="4356" width="74.7109375" style="89" customWidth="1"/>
    <col min="4357" max="4357" width="24.7109375" style="89" customWidth="1"/>
    <col min="4358" max="4358" width="22.5703125" style="89" customWidth="1"/>
    <col min="4359" max="4359" width="7.140625" style="89" customWidth="1"/>
    <col min="4360" max="4360" width="24.42578125" style="89" customWidth="1"/>
    <col min="4361" max="4361" width="14" style="89" bestFit="1" customWidth="1"/>
    <col min="4362" max="4362" width="18.7109375" style="89" customWidth="1"/>
    <col min="4363" max="4370" width="9.140625" style="89"/>
    <col min="4371" max="4371" width="17.42578125" style="89" customWidth="1"/>
    <col min="4372" max="4608" width="9.140625" style="89"/>
    <col min="4609" max="4609" width="0" style="89" hidden="1" customWidth="1"/>
    <col min="4610" max="4610" width="18.85546875" style="89" customWidth="1"/>
    <col min="4611" max="4611" width="26.5703125" style="89" customWidth="1"/>
    <col min="4612" max="4612" width="74.7109375" style="89" customWidth="1"/>
    <col min="4613" max="4613" width="24.7109375" style="89" customWidth="1"/>
    <col min="4614" max="4614" width="22.5703125" style="89" customWidth="1"/>
    <col min="4615" max="4615" width="7.140625" style="89" customWidth="1"/>
    <col min="4616" max="4616" width="24.42578125" style="89" customWidth="1"/>
    <col min="4617" max="4617" width="14" style="89" bestFit="1" customWidth="1"/>
    <col min="4618" max="4618" width="18.7109375" style="89" customWidth="1"/>
    <col min="4619" max="4626" width="9.140625" style="89"/>
    <col min="4627" max="4627" width="17.42578125" style="89" customWidth="1"/>
    <col min="4628" max="4864" width="9.140625" style="89"/>
    <col min="4865" max="4865" width="0" style="89" hidden="1" customWidth="1"/>
    <col min="4866" max="4866" width="18.85546875" style="89" customWidth="1"/>
    <col min="4867" max="4867" width="26.5703125" style="89" customWidth="1"/>
    <col min="4868" max="4868" width="74.7109375" style="89" customWidth="1"/>
    <col min="4869" max="4869" width="24.7109375" style="89" customWidth="1"/>
    <col min="4870" max="4870" width="22.5703125" style="89" customWidth="1"/>
    <col min="4871" max="4871" width="7.140625" style="89" customWidth="1"/>
    <col min="4872" max="4872" width="24.42578125" style="89" customWidth="1"/>
    <col min="4873" max="4873" width="14" style="89" bestFit="1" customWidth="1"/>
    <col min="4874" max="4874" width="18.7109375" style="89" customWidth="1"/>
    <col min="4875" max="4882" width="9.140625" style="89"/>
    <col min="4883" max="4883" width="17.42578125" style="89" customWidth="1"/>
    <col min="4884" max="5120" width="9.140625" style="89"/>
    <col min="5121" max="5121" width="0" style="89" hidden="1" customWidth="1"/>
    <col min="5122" max="5122" width="18.85546875" style="89" customWidth="1"/>
    <col min="5123" max="5123" width="26.5703125" style="89" customWidth="1"/>
    <col min="5124" max="5124" width="74.7109375" style="89" customWidth="1"/>
    <col min="5125" max="5125" width="24.7109375" style="89" customWidth="1"/>
    <col min="5126" max="5126" width="22.5703125" style="89" customWidth="1"/>
    <col min="5127" max="5127" width="7.140625" style="89" customWidth="1"/>
    <col min="5128" max="5128" width="24.42578125" style="89" customWidth="1"/>
    <col min="5129" max="5129" width="14" style="89" bestFit="1" customWidth="1"/>
    <col min="5130" max="5130" width="18.7109375" style="89" customWidth="1"/>
    <col min="5131" max="5138" width="9.140625" style="89"/>
    <col min="5139" max="5139" width="17.42578125" style="89" customWidth="1"/>
    <col min="5140" max="5376" width="9.140625" style="89"/>
    <col min="5377" max="5377" width="0" style="89" hidden="1" customWidth="1"/>
    <col min="5378" max="5378" width="18.85546875" style="89" customWidth="1"/>
    <col min="5379" max="5379" width="26.5703125" style="89" customWidth="1"/>
    <col min="5380" max="5380" width="74.7109375" style="89" customWidth="1"/>
    <col min="5381" max="5381" width="24.7109375" style="89" customWidth="1"/>
    <col min="5382" max="5382" width="22.5703125" style="89" customWidth="1"/>
    <col min="5383" max="5383" width="7.140625" style="89" customWidth="1"/>
    <col min="5384" max="5384" width="24.42578125" style="89" customWidth="1"/>
    <col min="5385" max="5385" width="14" style="89" bestFit="1" customWidth="1"/>
    <col min="5386" max="5386" width="18.7109375" style="89" customWidth="1"/>
    <col min="5387" max="5394" width="9.140625" style="89"/>
    <col min="5395" max="5395" width="17.42578125" style="89" customWidth="1"/>
    <col min="5396" max="5632" width="9.140625" style="89"/>
    <col min="5633" max="5633" width="0" style="89" hidden="1" customWidth="1"/>
    <col min="5634" max="5634" width="18.85546875" style="89" customWidth="1"/>
    <col min="5635" max="5635" width="26.5703125" style="89" customWidth="1"/>
    <col min="5636" max="5636" width="74.7109375" style="89" customWidth="1"/>
    <col min="5637" max="5637" width="24.7109375" style="89" customWidth="1"/>
    <col min="5638" max="5638" width="22.5703125" style="89" customWidth="1"/>
    <col min="5639" max="5639" width="7.140625" style="89" customWidth="1"/>
    <col min="5640" max="5640" width="24.42578125" style="89" customWidth="1"/>
    <col min="5641" max="5641" width="14" style="89" bestFit="1" customWidth="1"/>
    <col min="5642" max="5642" width="18.7109375" style="89" customWidth="1"/>
    <col min="5643" max="5650" width="9.140625" style="89"/>
    <col min="5651" max="5651" width="17.42578125" style="89" customWidth="1"/>
    <col min="5652" max="5888" width="9.140625" style="89"/>
    <col min="5889" max="5889" width="0" style="89" hidden="1" customWidth="1"/>
    <col min="5890" max="5890" width="18.85546875" style="89" customWidth="1"/>
    <col min="5891" max="5891" width="26.5703125" style="89" customWidth="1"/>
    <col min="5892" max="5892" width="74.7109375" style="89" customWidth="1"/>
    <col min="5893" max="5893" width="24.7109375" style="89" customWidth="1"/>
    <col min="5894" max="5894" width="22.5703125" style="89" customWidth="1"/>
    <col min="5895" max="5895" width="7.140625" style="89" customWidth="1"/>
    <col min="5896" max="5896" width="24.42578125" style="89" customWidth="1"/>
    <col min="5897" max="5897" width="14" style="89" bestFit="1" customWidth="1"/>
    <col min="5898" max="5898" width="18.7109375" style="89" customWidth="1"/>
    <col min="5899" max="5906" width="9.140625" style="89"/>
    <col min="5907" max="5907" width="17.42578125" style="89" customWidth="1"/>
    <col min="5908" max="6144" width="9.140625" style="89"/>
    <col min="6145" max="6145" width="0" style="89" hidden="1" customWidth="1"/>
    <col min="6146" max="6146" width="18.85546875" style="89" customWidth="1"/>
    <col min="6147" max="6147" width="26.5703125" style="89" customWidth="1"/>
    <col min="6148" max="6148" width="74.7109375" style="89" customWidth="1"/>
    <col min="6149" max="6149" width="24.7109375" style="89" customWidth="1"/>
    <col min="6150" max="6150" width="22.5703125" style="89" customWidth="1"/>
    <col min="6151" max="6151" width="7.140625" style="89" customWidth="1"/>
    <col min="6152" max="6152" width="24.42578125" style="89" customWidth="1"/>
    <col min="6153" max="6153" width="14" style="89" bestFit="1" customWidth="1"/>
    <col min="6154" max="6154" width="18.7109375" style="89" customWidth="1"/>
    <col min="6155" max="6162" width="9.140625" style="89"/>
    <col min="6163" max="6163" width="17.42578125" style="89" customWidth="1"/>
    <col min="6164" max="6400" width="9.140625" style="89"/>
    <col min="6401" max="6401" width="0" style="89" hidden="1" customWidth="1"/>
    <col min="6402" max="6402" width="18.85546875" style="89" customWidth="1"/>
    <col min="6403" max="6403" width="26.5703125" style="89" customWidth="1"/>
    <col min="6404" max="6404" width="74.7109375" style="89" customWidth="1"/>
    <col min="6405" max="6405" width="24.7109375" style="89" customWidth="1"/>
    <col min="6406" max="6406" width="22.5703125" style="89" customWidth="1"/>
    <col min="6407" max="6407" width="7.140625" style="89" customWidth="1"/>
    <col min="6408" max="6408" width="24.42578125" style="89" customWidth="1"/>
    <col min="6409" max="6409" width="14" style="89" bestFit="1" customWidth="1"/>
    <col min="6410" max="6410" width="18.7109375" style="89" customWidth="1"/>
    <col min="6411" max="6418" width="9.140625" style="89"/>
    <col min="6419" max="6419" width="17.42578125" style="89" customWidth="1"/>
    <col min="6420" max="6656" width="9.140625" style="89"/>
    <col min="6657" max="6657" width="0" style="89" hidden="1" customWidth="1"/>
    <col min="6658" max="6658" width="18.85546875" style="89" customWidth="1"/>
    <col min="6659" max="6659" width="26.5703125" style="89" customWidth="1"/>
    <col min="6660" max="6660" width="74.7109375" style="89" customWidth="1"/>
    <col min="6661" max="6661" width="24.7109375" style="89" customWidth="1"/>
    <col min="6662" max="6662" width="22.5703125" style="89" customWidth="1"/>
    <col min="6663" max="6663" width="7.140625" style="89" customWidth="1"/>
    <col min="6664" max="6664" width="24.42578125" style="89" customWidth="1"/>
    <col min="6665" max="6665" width="14" style="89" bestFit="1" customWidth="1"/>
    <col min="6666" max="6666" width="18.7109375" style="89" customWidth="1"/>
    <col min="6667" max="6674" width="9.140625" style="89"/>
    <col min="6675" max="6675" width="17.42578125" style="89" customWidth="1"/>
    <col min="6676" max="6912" width="9.140625" style="89"/>
    <col min="6913" max="6913" width="0" style="89" hidden="1" customWidth="1"/>
    <col min="6914" max="6914" width="18.85546875" style="89" customWidth="1"/>
    <col min="6915" max="6915" width="26.5703125" style="89" customWidth="1"/>
    <col min="6916" max="6916" width="74.7109375" style="89" customWidth="1"/>
    <col min="6917" max="6917" width="24.7109375" style="89" customWidth="1"/>
    <col min="6918" max="6918" width="22.5703125" style="89" customWidth="1"/>
    <col min="6919" max="6919" width="7.140625" style="89" customWidth="1"/>
    <col min="6920" max="6920" width="24.42578125" style="89" customWidth="1"/>
    <col min="6921" max="6921" width="14" style="89" bestFit="1" customWidth="1"/>
    <col min="6922" max="6922" width="18.7109375" style="89" customWidth="1"/>
    <col min="6923" max="6930" width="9.140625" style="89"/>
    <col min="6931" max="6931" width="17.42578125" style="89" customWidth="1"/>
    <col min="6932" max="7168" width="9.140625" style="89"/>
    <col min="7169" max="7169" width="0" style="89" hidden="1" customWidth="1"/>
    <col min="7170" max="7170" width="18.85546875" style="89" customWidth="1"/>
    <col min="7171" max="7171" width="26.5703125" style="89" customWidth="1"/>
    <col min="7172" max="7172" width="74.7109375" style="89" customWidth="1"/>
    <col min="7173" max="7173" width="24.7109375" style="89" customWidth="1"/>
    <col min="7174" max="7174" width="22.5703125" style="89" customWidth="1"/>
    <col min="7175" max="7175" width="7.140625" style="89" customWidth="1"/>
    <col min="7176" max="7176" width="24.42578125" style="89" customWidth="1"/>
    <col min="7177" max="7177" width="14" style="89" bestFit="1" customWidth="1"/>
    <col min="7178" max="7178" width="18.7109375" style="89" customWidth="1"/>
    <col min="7179" max="7186" width="9.140625" style="89"/>
    <col min="7187" max="7187" width="17.42578125" style="89" customWidth="1"/>
    <col min="7188" max="7424" width="9.140625" style="89"/>
    <col min="7425" max="7425" width="0" style="89" hidden="1" customWidth="1"/>
    <col min="7426" max="7426" width="18.85546875" style="89" customWidth="1"/>
    <col min="7427" max="7427" width="26.5703125" style="89" customWidth="1"/>
    <col min="7428" max="7428" width="74.7109375" style="89" customWidth="1"/>
    <col min="7429" max="7429" width="24.7109375" style="89" customWidth="1"/>
    <col min="7430" max="7430" width="22.5703125" style="89" customWidth="1"/>
    <col min="7431" max="7431" width="7.140625" style="89" customWidth="1"/>
    <col min="7432" max="7432" width="24.42578125" style="89" customWidth="1"/>
    <col min="7433" max="7433" width="14" style="89" bestFit="1" customWidth="1"/>
    <col min="7434" max="7434" width="18.7109375" style="89" customWidth="1"/>
    <col min="7435" max="7442" width="9.140625" style="89"/>
    <col min="7443" max="7443" width="17.42578125" style="89" customWidth="1"/>
    <col min="7444" max="7680" width="9.140625" style="89"/>
    <col min="7681" max="7681" width="0" style="89" hidden="1" customWidth="1"/>
    <col min="7682" max="7682" width="18.85546875" style="89" customWidth="1"/>
    <col min="7683" max="7683" width="26.5703125" style="89" customWidth="1"/>
    <col min="7684" max="7684" width="74.7109375" style="89" customWidth="1"/>
    <col min="7685" max="7685" width="24.7109375" style="89" customWidth="1"/>
    <col min="7686" max="7686" width="22.5703125" style="89" customWidth="1"/>
    <col min="7687" max="7687" width="7.140625" style="89" customWidth="1"/>
    <col min="7688" max="7688" width="24.42578125" style="89" customWidth="1"/>
    <col min="7689" max="7689" width="14" style="89" bestFit="1" customWidth="1"/>
    <col min="7690" max="7690" width="18.7109375" style="89" customWidth="1"/>
    <col min="7691" max="7698" width="9.140625" style="89"/>
    <col min="7699" max="7699" width="17.42578125" style="89" customWidth="1"/>
    <col min="7700" max="7936" width="9.140625" style="89"/>
    <col min="7937" max="7937" width="0" style="89" hidden="1" customWidth="1"/>
    <col min="7938" max="7938" width="18.85546875" style="89" customWidth="1"/>
    <col min="7939" max="7939" width="26.5703125" style="89" customWidth="1"/>
    <col min="7940" max="7940" width="74.7109375" style="89" customWidth="1"/>
    <col min="7941" max="7941" width="24.7109375" style="89" customWidth="1"/>
    <col min="7942" max="7942" width="22.5703125" style="89" customWidth="1"/>
    <col min="7943" max="7943" width="7.140625" style="89" customWidth="1"/>
    <col min="7944" max="7944" width="24.42578125" style="89" customWidth="1"/>
    <col min="7945" max="7945" width="14" style="89" bestFit="1" customWidth="1"/>
    <col min="7946" max="7946" width="18.7109375" style="89" customWidth="1"/>
    <col min="7947" max="7954" width="9.140625" style="89"/>
    <col min="7955" max="7955" width="17.42578125" style="89" customWidth="1"/>
    <col min="7956" max="8192" width="9.140625" style="89"/>
    <col min="8193" max="8193" width="0" style="89" hidden="1" customWidth="1"/>
    <col min="8194" max="8194" width="18.85546875" style="89" customWidth="1"/>
    <col min="8195" max="8195" width="26.5703125" style="89" customWidth="1"/>
    <col min="8196" max="8196" width="74.7109375" style="89" customWidth="1"/>
    <col min="8197" max="8197" width="24.7109375" style="89" customWidth="1"/>
    <col min="8198" max="8198" width="22.5703125" style="89" customWidth="1"/>
    <col min="8199" max="8199" width="7.140625" style="89" customWidth="1"/>
    <col min="8200" max="8200" width="24.42578125" style="89" customWidth="1"/>
    <col min="8201" max="8201" width="14" style="89" bestFit="1" customWidth="1"/>
    <col min="8202" max="8202" width="18.7109375" style="89" customWidth="1"/>
    <col min="8203" max="8210" width="9.140625" style="89"/>
    <col min="8211" max="8211" width="17.42578125" style="89" customWidth="1"/>
    <col min="8212" max="8448" width="9.140625" style="89"/>
    <col min="8449" max="8449" width="0" style="89" hidden="1" customWidth="1"/>
    <col min="8450" max="8450" width="18.85546875" style="89" customWidth="1"/>
    <col min="8451" max="8451" width="26.5703125" style="89" customWidth="1"/>
    <col min="8452" max="8452" width="74.7109375" style="89" customWidth="1"/>
    <col min="8453" max="8453" width="24.7109375" style="89" customWidth="1"/>
    <col min="8454" max="8454" width="22.5703125" style="89" customWidth="1"/>
    <col min="8455" max="8455" width="7.140625" style="89" customWidth="1"/>
    <col min="8456" max="8456" width="24.42578125" style="89" customWidth="1"/>
    <col min="8457" max="8457" width="14" style="89" bestFit="1" customWidth="1"/>
    <col min="8458" max="8458" width="18.7109375" style="89" customWidth="1"/>
    <col min="8459" max="8466" width="9.140625" style="89"/>
    <col min="8467" max="8467" width="17.42578125" style="89" customWidth="1"/>
    <col min="8468" max="8704" width="9.140625" style="89"/>
    <col min="8705" max="8705" width="0" style="89" hidden="1" customWidth="1"/>
    <col min="8706" max="8706" width="18.85546875" style="89" customWidth="1"/>
    <col min="8707" max="8707" width="26.5703125" style="89" customWidth="1"/>
    <col min="8708" max="8708" width="74.7109375" style="89" customWidth="1"/>
    <col min="8709" max="8709" width="24.7109375" style="89" customWidth="1"/>
    <col min="8710" max="8710" width="22.5703125" style="89" customWidth="1"/>
    <col min="8711" max="8711" width="7.140625" style="89" customWidth="1"/>
    <col min="8712" max="8712" width="24.42578125" style="89" customWidth="1"/>
    <col min="8713" max="8713" width="14" style="89" bestFit="1" customWidth="1"/>
    <col min="8714" max="8714" width="18.7109375" style="89" customWidth="1"/>
    <col min="8715" max="8722" width="9.140625" style="89"/>
    <col min="8723" max="8723" width="17.42578125" style="89" customWidth="1"/>
    <col min="8724" max="8960" width="9.140625" style="89"/>
    <col min="8961" max="8961" width="0" style="89" hidden="1" customWidth="1"/>
    <col min="8962" max="8962" width="18.85546875" style="89" customWidth="1"/>
    <col min="8963" max="8963" width="26.5703125" style="89" customWidth="1"/>
    <col min="8964" max="8964" width="74.7109375" style="89" customWidth="1"/>
    <col min="8965" max="8965" width="24.7109375" style="89" customWidth="1"/>
    <col min="8966" max="8966" width="22.5703125" style="89" customWidth="1"/>
    <col min="8967" max="8967" width="7.140625" style="89" customWidth="1"/>
    <col min="8968" max="8968" width="24.42578125" style="89" customWidth="1"/>
    <col min="8969" max="8969" width="14" style="89" bestFit="1" customWidth="1"/>
    <col min="8970" max="8970" width="18.7109375" style="89" customWidth="1"/>
    <col min="8971" max="8978" width="9.140625" style="89"/>
    <col min="8979" max="8979" width="17.42578125" style="89" customWidth="1"/>
    <col min="8980" max="9216" width="9.140625" style="89"/>
    <col min="9217" max="9217" width="0" style="89" hidden="1" customWidth="1"/>
    <col min="9218" max="9218" width="18.85546875" style="89" customWidth="1"/>
    <col min="9219" max="9219" width="26.5703125" style="89" customWidth="1"/>
    <col min="9220" max="9220" width="74.7109375" style="89" customWidth="1"/>
    <col min="9221" max="9221" width="24.7109375" style="89" customWidth="1"/>
    <col min="9222" max="9222" width="22.5703125" style="89" customWidth="1"/>
    <col min="9223" max="9223" width="7.140625" style="89" customWidth="1"/>
    <col min="9224" max="9224" width="24.42578125" style="89" customWidth="1"/>
    <col min="9225" max="9225" width="14" style="89" bestFit="1" customWidth="1"/>
    <col min="9226" max="9226" width="18.7109375" style="89" customWidth="1"/>
    <col min="9227" max="9234" width="9.140625" style="89"/>
    <col min="9235" max="9235" width="17.42578125" style="89" customWidth="1"/>
    <col min="9236" max="9472" width="9.140625" style="89"/>
    <col min="9473" max="9473" width="0" style="89" hidden="1" customWidth="1"/>
    <col min="9474" max="9474" width="18.85546875" style="89" customWidth="1"/>
    <col min="9475" max="9475" width="26.5703125" style="89" customWidth="1"/>
    <col min="9476" max="9476" width="74.7109375" style="89" customWidth="1"/>
    <col min="9477" max="9477" width="24.7109375" style="89" customWidth="1"/>
    <col min="9478" max="9478" width="22.5703125" style="89" customWidth="1"/>
    <col min="9479" max="9479" width="7.140625" style="89" customWidth="1"/>
    <col min="9480" max="9480" width="24.42578125" style="89" customWidth="1"/>
    <col min="9481" max="9481" width="14" style="89" bestFit="1" customWidth="1"/>
    <col min="9482" max="9482" width="18.7109375" style="89" customWidth="1"/>
    <col min="9483" max="9490" width="9.140625" style="89"/>
    <col min="9491" max="9491" width="17.42578125" style="89" customWidth="1"/>
    <col min="9492" max="9728" width="9.140625" style="89"/>
    <col min="9729" max="9729" width="0" style="89" hidden="1" customWidth="1"/>
    <col min="9730" max="9730" width="18.85546875" style="89" customWidth="1"/>
    <col min="9731" max="9731" width="26.5703125" style="89" customWidth="1"/>
    <col min="9732" max="9732" width="74.7109375" style="89" customWidth="1"/>
    <col min="9733" max="9733" width="24.7109375" style="89" customWidth="1"/>
    <col min="9734" max="9734" width="22.5703125" style="89" customWidth="1"/>
    <col min="9735" max="9735" width="7.140625" style="89" customWidth="1"/>
    <col min="9736" max="9736" width="24.42578125" style="89" customWidth="1"/>
    <col min="9737" max="9737" width="14" style="89" bestFit="1" customWidth="1"/>
    <col min="9738" max="9738" width="18.7109375" style="89" customWidth="1"/>
    <col min="9739" max="9746" width="9.140625" style="89"/>
    <col min="9747" max="9747" width="17.42578125" style="89" customWidth="1"/>
    <col min="9748" max="9984" width="9.140625" style="89"/>
    <col min="9985" max="9985" width="0" style="89" hidden="1" customWidth="1"/>
    <col min="9986" max="9986" width="18.85546875" style="89" customWidth="1"/>
    <col min="9987" max="9987" width="26.5703125" style="89" customWidth="1"/>
    <col min="9988" max="9988" width="74.7109375" style="89" customWidth="1"/>
    <col min="9989" max="9989" width="24.7109375" style="89" customWidth="1"/>
    <col min="9990" max="9990" width="22.5703125" style="89" customWidth="1"/>
    <col min="9991" max="9991" width="7.140625" style="89" customWidth="1"/>
    <col min="9992" max="9992" width="24.42578125" style="89" customWidth="1"/>
    <col min="9993" max="9993" width="14" style="89" bestFit="1" customWidth="1"/>
    <col min="9994" max="9994" width="18.7109375" style="89" customWidth="1"/>
    <col min="9995" max="10002" width="9.140625" style="89"/>
    <col min="10003" max="10003" width="17.42578125" style="89" customWidth="1"/>
    <col min="10004" max="10240" width="9.140625" style="89"/>
    <col min="10241" max="10241" width="0" style="89" hidden="1" customWidth="1"/>
    <col min="10242" max="10242" width="18.85546875" style="89" customWidth="1"/>
    <col min="10243" max="10243" width="26.5703125" style="89" customWidth="1"/>
    <col min="10244" max="10244" width="74.7109375" style="89" customWidth="1"/>
    <col min="10245" max="10245" width="24.7109375" style="89" customWidth="1"/>
    <col min="10246" max="10246" width="22.5703125" style="89" customWidth="1"/>
    <col min="10247" max="10247" width="7.140625" style="89" customWidth="1"/>
    <col min="10248" max="10248" width="24.42578125" style="89" customWidth="1"/>
    <col min="10249" max="10249" width="14" style="89" bestFit="1" customWidth="1"/>
    <col min="10250" max="10250" width="18.7109375" style="89" customWidth="1"/>
    <col min="10251" max="10258" width="9.140625" style="89"/>
    <col min="10259" max="10259" width="17.42578125" style="89" customWidth="1"/>
    <col min="10260" max="10496" width="9.140625" style="89"/>
    <col min="10497" max="10497" width="0" style="89" hidden="1" customWidth="1"/>
    <col min="10498" max="10498" width="18.85546875" style="89" customWidth="1"/>
    <col min="10499" max="10499" width="26.5703125" style="89" customWidth="1"/>
    <col min="10500" max="10500" width="74.7109375" style="89" customWidth="1"/>
    <col min="10501" max="10501" width="24.7109375" style="89" customWidth="1"/>
    <col min="10502" max="10502" width="22.5703125" style="89" customWidth="1"/>
    <col min="10503" max="10503" width="7.140625" style="89" customWidth="1"/>
    <col min="10504" max="10504" width="24.42578125" style="89" customWidth="1"/>
    <col min="10505" max="10505" width="14" style="89" bestFit="1" customWidth="1"/>
    <col min="10506" max="10506" width="18.7109375" style="89" customWidth="1"/>
    <col min="10507" max="10514" width="9.140625" style="89"/>
    <col min="10515" max="10515" width="17.42578125" style="89" customWidth="1"/>
    <col min="10516" max="10752" width="9.140625" style="89"/>
    <col min="10753" max="10753" width="0" style="89" hidden="1" customWidth="1"/>
    <col min="10754" max="10754" width="18.85546875" style="89" customWidth="1"/>
    <col min="10755" max="10755" width="26.5703125" style="89" customWidth="1"/>
    <col min="10756" max="10756" width="74.7109375" style="89" customWidth="1"/>
    <col min="10757" max="10757" width="24.7109375" style="89" customWidth="1"/>
    <col min="10758" max="10758" width="22.5703125" style="89" customWidth="1"/>
    <col min="10759" max="10759" width="7.140625" style="89" customWidth="1"/>
    <col min="10760" max="10760" width="24.42578125" style="89" customWidth="1"/>
    <col min="10761" max="10761" width="14" style="89" bestFit="1" customWidth="1"/>
    <col min="10762" max="10762" width="18.7109375" style="89" customWidth="1"/>
    <col min="10763" max="10770" width="9.140625" style="89"/>
    <col min="10771" max="10771" width="17.42578125" style="89" customWidth="1"/>
    <col min="10772" max="11008" width="9.140625" style="89"/>
    <col min="11009" max="11009" width="0" style="89" hidden="1" customWidth="1"/>
    <col min="11010" max="11010" width="18.85546875" style="89" customWidth="1"/>
    <col min="11011" max="11011" width="26.5703125" style="89" customWidth="1"/>
    <col min="11012" max="11012" width="74.7109375" style="89" customWidth="1"/>
    <col min="11013" max="11013" width="24.7109375" style="89" customWidth="1"/>
    <col min="11014" max="11014" width="22.5703125" style="89" customWidth="1"/>
    <col min="11015" max="11015" width="7.140625" style="89" customWidth="1"/>
    <col min="11016" max="11016" width="24.42578125" style="89" customWidth="1"/>
    <col min="11017" max="11017" width="14" style="89" bestFit="1" customWidth="1"/>
    <col min="11018" max="11018" width="18.7109375" style="89" customWidth="1"/>
    <col min="11019" max="11026" width="9.140625" style="89"/>
    <col min="11027" max="11027" width="17.42578125" style="89" customWidth="1"/>
    <col min="11028" max="11264" width="9.140625" style="89"/>
    <col min="11265" max="11265" width="0" style="89" hidden="1" customWidth="1"/>
    <col min="11266" max="11266" width="18.85546875" style="89" customWidth="1"/>
    <col min="11267" max="11267" width="26.5703125" style="89" customWidth="1"/>
    <col min="11268" max="11268" width="74.7109375" style="89" customWidth="1"/>
    <col min="11269" max="11269" width="24.7109375" style="89" customWidth="1"/>
    <col min="11270" max="11270" width="22.5703125" style="89" customWidth="1"/>
    <col min="11271" max="11271" width="7.140625" style="89" customWidth="1"/>
    <col min="11272" max="11272" width="24.42578125" style="89" customWidth="1"/>
    <col min="11273" max="11273" width="14" style="89" bestFit="1" customWidth="1"/>
    <col min="11274" max="11274" width="18.7109375" style="89" customWidth="1"/>
    <col min="11275" max="11282" width="9.140625" style="89"/>
    <col min="11283" max="11283" width="17.42578125" style="89" customWidth="1"/>
    <col min="11284" max="11520" width="9.140625" style="89"/>
    <col min="11521" max="11521" width="0" style="89" hidden="1" customWidth="1"/>
    <col min="11522" max="11522" width="18.85546875" style="89" customWidth="1"/>
    <col min="11523" max="11523" width="26.5703125" style="89" customWidth="1"/>
    <col min="11524" max="11524" width="74.7109375" style="89" customWidth="1"/>
    <col min="11525" max="11525" width="24.7109375" style="89" customWidth="1"/>
    <col min="11526" max="11526" width="22.5703125" style="89" customWidth="1"/>
    <col min="11527" max="11527" width="7.140625" style="89" customWidth="1"/>
    <col min="11528" max="11528" width="24.42578125" style="89" customWidth="1"/>
    <col min="11529" max="11529" width="14" style="89" bestFit="1" customWidth="1"/>
    <col min="11530" max="11530" width="18.7109375" style="89" customWidth="1"/>
    <col min="11531" max="11538" width="9.140625" style="89"/>
    <col min="11539" max="11539" width="17.42578125" style="89" customWidth="1"/>
    <col min="11540" max="11776" width="9.140625" style="89"/>
    <col min="11777" max="11777" width="0" style="89" hidden="1" customWidth="1"/>
    <col min="11778" max="11778" width="18.85546875" style="89" customWidth="1"/>
    <col min="11779" max="11779" width="26.5703125" style="89" customWidth="1"/>
    <col min="11780" max="11780" width="74.7109375" style="89" customWidth="1"/>
    <col min="11781" max="11781" width="24.7109375" style="89" customWidth="1"/>
    <col min="11782" max="11782" width="22.5703125" style="89" customWidth="1"/>
    <col min="11783" max="11783" width="7.140625" style="89" customWidth="1"/>
    <col min="11784" max="11784" width="24.42578125" style="89" customWidth="1"/>
    <col min="11785" max="11785" width="14" style="89" bestFit="1" customWidth="1"/>
    <col min="11786" max="11786" width="18.7109375" style="89" customWidth="1"/>
    <col min="11787" max="11794" width="9.140625" style="89"/>
    <col min="11795" max="11795" width="17.42578125" style="89" customWidth="1"/>
    <col min="11796" max="12032" width="9.140625" style="89"/>
    <col min="12033" max="12033" width="0" style="89" hidden="1" customWidth="1"/>
    <col min="12034" max="12034" width="18.85546875" style="89" customWidth="1"/>
    <col min="12035" max="12035" width="26.5703125" style="89" customWidth="1"/>
    <col min="12036" max="12036" width="74.7109375" style="89" customWidth="1"/>
    <col min="12037" max="12037" width="24.7109375" style="89" customWidth="1"/>
    <col min="12038" max="12038" width="22.5703125" style="89" customWidth="1"/>
    <col min="12039" max="12039" width="7.140625" style="89" customWidth="1"/>
    <col min="12040" max="12040" width="24.42578125" style="89" customWidth="1"/>
    <col min="12041" max="12041" width="14" style="89" bestFit="1" customWidth="1"/>
    <col min="12042" max="12042" width="18.7109375" style="89" customWidth="1"/>
    <col min="12043" max="12050" width="9.140625" style="89"/>
    <col min="12051" max="12051" width="17.42578125" style="89" customWidth="1"/>
    <col min="12052" max="12288" width="9.140625" style="89"/>
    <col min="12289" max="12289" width="0" style="89" hidden="1" customWidth="1"/>
    <col min="12290" max="12290" width="18.85546875" style="89" customWidth="1"/>
    <col min="12291" max="12291" width="26.5703125" style="89" customWidth="1"/>
    <col min="12292" max="12292" width="74.7109375" style="89" customWidth="1"/>
    <col min="12293" max="12293" width="24.7109375" style="89" customWidth="1"/>
    <col min="12294" max="12294" width="22.5703125" style="89" customWidth="1"/>
    <col min="12295" max="12295" width="7.140625" style="89" customWidth="1"/>
    <col min="12296" max="12296" width="24.42578125" style="89" customWidth="1"/>
    <col min="12297" max="12297" width="14" style="89" bestFit="1" customWidth="1"/>
    <col min="12298" max="12298" width="18.7109375" style="89" customWidth="1"/>
    <col min="12299" max="12306" width="9.140625" style="89"/>
    <col min="12307" max="12307" width="17.42578125" style="89" customWidth="1"/>
    <col min="12308" max="12544" width="9.140625" style="89"/>
    <col min="12545" max="12545" width="0" style="89" hidden="1" customWidth="1"/>
    <col min="12546" max="12546" width="18.85546875" style="89" customWidth="1"/>
    <col min="12547" max="12547" width="26.5703125" style="89" customWidth="1"/>
    <col min="12548" max="12548" width="74.7109375" style="89" customWidth="1"/>
    <col min="12549" max="12549" width="24.7109375" style="89" customWidth="1"/>
    <col min="12550" max="12550" width="22.5703125" style="89" customWidth="1"/>
    <col min="12551" max="12551" width="7.140625" style="89" customWidth="1"/>
    <col min="12552" max="12552" width="24.42578125" style="89" customWidth="1"/>
    <col min="12553" max="12553" width="14" style="89" bestFit="1" customWidth="1"/>
    <col min="12554" max="12554" width="18.7109375" style="89" customWidth="1"/>
    <col min="12555" max="12562" width="9.140625" style="89"/>
    <col min="12563" max="12563" width="17.42578125" style="89" customWidth="1"/>
    <col min="12564" max="12800" width="9.140625" style="89"/>
    <col min="12801" max="12801" width="0" style="89" hidden="1" customWidth="1"/>
    <col min="12802" max="12802" width="18.85546875" style="89" customWidth="1"/>
    <col min="12803" max="12803" width="26.5703125" style="89" customWidth="1"/>
    <col min="12804" max="12804" width="74.7109375" style="89" customWidth="1"/>
    <col min="12805" max="12805" width="24.7109375" style="89" customWidth="1"/>
    <col min="12806" max="12806" width="22.5703125" style="89" customWidth="1"/>
    <col min="12807" max="12807" width="7.140625" style="89" customWidth="1"/>
    <col min="12808" max="12808" width="24.42578125" style="89" customWidth="1"/>
    <col min="12809" max="12809" width="14" style="89" bestFit="1" customWidth="1"/>
    <col min="12810" max="12810" width="18.7109375" style="89" customWidth="1"/>
    <col min="12811" max="12818" width="9.140625" style="89"/>
    <col min="12819" max="12819" width="17.42578125" style="89" customWidth="1"/>
    <col min="12820" max="13056" width="9.140625" style="89"/>
    <col min="13057" max="13057" width="0" style="89" hidden="1" customWidth="1"/>
    <col min="13058" max="13058" width="18.85546875" style="89" customWidth="1"/>
    <col min="13059" max="13059" width="26.5703125" style="89" customWidth="1"/>
    <col min="13060" max="13060" width="74.7109375" style="89" customWidth="1"/>
    <col min="13061" max="13061" width="24.7109375" style="89" customWidth="1"/>
    <col min="13062" max="13062" width="22.5703125" style="89" customWidth="1"/>
    <col min="13063" max="13063" width="7.140625" style="89" customWidth="1"/>
    <col min="13064" max="13064" width="24.42578125" style="89" customWidth="1"/>
    <col min="13065" max="13065" width="14" style="89" bestFit="1" customWidth="1"/>
    <col min="13066" max="13066" width="18.7109375" style="89" customWidth="1"/>
    <col min="13067" max="13074" width="9.140625" style="89"/>
    <col min="13075" max="13075" width="17.42578125" style="89" customWidth="1"/>
    <col min="13076" max="13312" width="9.140625" style="89"/>
    <col min="13313" max="13313" width="0" style="89" hidden="1" customWidth="1"/>
    <col min="13314" max="13314" width="18.85546875" style="89" customWidth="1"/>
    <col min="13315" max="13315" width="26.5703125" style="89" customWidth="1"/>
    <col min="13316" max="13316" width="74.7109375" style="89" customWidth="1"/>
    <col min="13317" max="13317" width="24.7109375" style="89" customWidth="1"/>
    <col min="13318" max="13318" width="22.5703125" style="89" customWidth="1"/>
    <col min="13319" max="13319" width="7.140625" style="89" customWidth="1"/>
    <col min="13320" max="13320" width="24.42578125" style="89" customWidth="1"/>
    <col min="13321" max="13321" width="14" style="89" bestFit="1" customWidth="1"/>
    <col min="13322" max="13322" width="18.7109375" style="89" customWidth="1"/>
    <col min="13323" max="13330" width="9.140625" style="89"/>
    <col min="13331" max="13331" width="17.42578125" style="89" customWidth="1"/>
    <col min="13332" max="13568" width="9.140625" style="89"/>
    <col min="13569" max="13569" width="0" style="89" hidden="1" customWidth="1"/>
    <col min="13570" max="13570" width="18.85546875" style="89" customWidth="1"/>
    <col min="13571" max="13571" width="26.5703125" style="89" customWidth="1"/>
    <col min="13572" max="13572" width="74.7109375" style="89" customWidth="1"/>
    <col min="13573" max="13573" width="24.7109375" style="89" customWidth="1"/>
    <col min="13574" max="13574" width="22.5703125" style="89" customWidth="1"/>
    <col min="13575" max="13575" width="7.140625" style="89" customWidth="1"/>
    <col min="13576" max="13576" width="24.42578125" style="89" customWidth="1"/>
    <col min="13577" max="13577" width="14" style="89" bestFit="1" customWidth="1"/>
    <col min="13578" max="13578" width="18.7109375" style="89" customWidth="1"/>
    <col min="13579" max="13586" width="9.140625" style="89"/>
    <col min="13587" max="13587" width="17.42578125" style="89" customWidth="1"/>
    <col min="13588" max="13824" width="9.140625" style="89"/>
    <col min="13825" max="13825" width="0" style="89" hidden="1" customWidth="1"/>
    <col min="13826" max="13826" width="18.85546875" style="89" customWidth="1"/>
    <col min="13827" max="13827" width="26.5703125" style="89" customWidth="1"/>
    <col min="13828" max="13828" width="74.7109375" style="89" customWidth="1"/>
    <col min="13829" max="13829" width="24.7109375" style="89" customWidth="1"/>
    <col min="13830" max="13830" width="22.5703125" style="89" customWidth="1"/>
    <col min="13831" max="13831" width="7.140625" style="89" customWidth="1"/>
    <col min="13832" max="13832" width="24.42578125" style="89" customWidth="1"/>
    <col min="13833" max="13833" width="14" style="89" bestFit="1" customWidth="1"/>
    <col min="13834" max="13834" width="18.7109375" style="89" customWidth="1"/>
    <col min="13835" max="13842" width="9.140625" style="89"/>
    <col min="13843" max="13843" width="17.42578125" style="89" customWidth="1"/>
    <col min="13844" max="14080" width="9.140625" style="89"/>
    <col min="14081" max="14081" width="0" style="89" hidden="1" customWidth="1"/>
    <col min="14082" max="14082" width="18.85546875" style="89" customWidth="1"/>
    <col min="14083" max="14083" width="26.5703125" style="89" customWidth="1"/>
    <col min="14084" max="14084" width="74.7109375" style="89" customWidth="1"/>
    <col min="14085" max="14085" width="24.7109375" style="89" customWidth="1"/>
    <col min="14086" max="14086" width="22.5703125" style="89" customWidth="1"/>
    <col min="14087" max="14087" width="7.140625" style="89" customWidth="1"/>
    <col min="14088" max="14088" width="24.42578125" style="89" customWidth="1"/>
    <col min="14089" max="14089" width="14" style="89" bestFit="1" customWidth="1"/>
    <col min="14090" max="14090" width="18.7109375" style="89" customWidth="1"/>
    <col min="14091" max="14098" width="9.140625" style="89"/>
    <col min="14099" max="14099" width="17.42578125" style="89" customWidth="1"/>
    <col min="14100" max="14336" width="9.140625" style="89"/>
    <col min="14337" max="14337" width="0" style="89" hidden="1" customWidth="1"/>
    <col min="14338" max="14338" width="18.85546875" style="89" customWidth="1"/>
    <col min="14339" max="14339" width="26.5703125" style="89" customWidth="1"/>
    <col min="14340" max="14340" width="74.7109375" style="89" customWidth="1"/>
    <col min="14341" max="14341" width="24.7109375" style="89" customWidth="1"/>
    <col min="14342" max="14342" width="22.5703125" style="89" customWidth="1"/>
    <col min="14343" max="14343" width="7.140625" style="89" customWidth="1"/>
    <col min="14344" max="14344" width="24.42578125" style="89" customWidth="1"/>
    <col min="14345" max="14345" width="14" style="89" bestFit="1" customWidth="1"/>
    <col min="14346" max="14346" width="18.7109375" style="89" customWidth="1"/>
    <col min="14347" max="14354" width="9.140625" style="89"/>
    <col min="14355" max="14355" width="17.42578125" style="89" customWidth="1"/>
    <col min="14356" max="14592" width="9.140625" style="89"/>
    <col min="14593" max="14593" width="0" style="89" hidden="1" customWidth="1"/>
    <col min="14594" max="14594" width="18.85546875" style="89" customWidth="1"/>
    <col min="14595" max="14595" width="26.5703125" style="89" customWidth="1"/>
    <col min="14596" max="14596" width="74.7109375" style="89" customWidth="1"/>
    <col min="14597" max="14597" width="24.7109375" style="89" customWidth="1"/>
    <col min="14598" max="14598" width="22.5703125" style="89" customWidth="1"/>
    <col min="14599" max="14599" width="7.140625" style="89" customWidth="1"/>
    <col min="14600" max="14600" width="24.42578125" style="89" customWidth="1"/>
    <col min="14601" max="14601" width="14" style="89" bestFit="1" customWidth="1"/>
    <col min="14602" max="14602" width="18.7109375" style="89" customWidth="1"/>
    <col min="14603" max="14610" width="9.140625" style="89"/>
    <col min="14611" max="14611" width="17.42578125" style="89" customWidth="1"/>
    <col min="14612" max="14848" width="9.140625" style="89"/>
    <col min="14849" max="14849" width="0" style="89" hidden="1" customWidth="1"/>
    <col min="14850" max="14850" width="18.85546875" style="89" customWidth="1"/>
    <col min="14851" max="14851" width="26.5703125" style="89" customWidth="1"/>
    <col min="14852" max="14852" width="74.7109375" style="89" customWidth="1"/>
    <col min="14853" max="14853" width="24.7109375" style="89" customWidth="1"/>
    <col min="14854" max="14854" width="22.5703125" style="89" customWidth="1"/>
    <col min="14855" max="14855" width="7.140625" style="89" customWidth="1"/>
    <col min="14856" max="14856" width="24.42578125" style="89" customWidth="1"/>
    <col min="14857" max="14857" width="14" style="89" bestFit="1" customWidth="1"/>
    <col min="14858" max="14858" width="18.7109375" style="89" customWidth="1"/>
    <col min="14859" max="14866" width="9.140625" style="89"/>
    <col min="14867" max="14867" width="17.42578125" style="89" customWidth="1"/>
    <col min="14868" max="15104" width="9.140625" style="89"/>
    <col min="15105" max="15105" width="0" style="89" hidden="1" customWidth="1"/>
    <col min="15106" max="15106" width="18.85546875" style="89" customWidth="1"/>
    <col min="15107" max="15107" width="26.5703125" style="89" customWidth="1"/>
    <col min="15108" max="15108" width="74.7109375" style="89" customWidth="1"/>
    <col min="15109" max="15109" width="24.7109375" style="89" customWidth="1"/>
    <col min="15110" max="15110" width="22.5703125" style="89" customWidth="1"/>
    <col min="15111" max="15111" width="7.140625" style="89" customWidth="1"/>
    <col min="15112" max="15112" width="24.42578125" style="89" customWidth="1"/>
    <col min="15113" max="15113" width="14" style="89" bestFit="1" customWidth="1"/>
    <col min="15114" max="15114" width="18.7109375" style="89" customWidth="1"/>
    <col min="15115" max="15122" width="9.140625" style="89"/>
    <col min="15123" max="15123" width="17.42578125" style="89" customWidth="1"/>
    <col min="15124" max="15360" width="9.140625" style="89"/>
    <col min="15361" max="15361" width="0" style="89" hidden="1" customWidth="1"/>
    <col min="15362" max="15362" width="18.85546875" style="89" customWidth="1"/>
    <col min="15363" max="15363" width="26.5703125" style="89" customWidth="1"/>
    <col min="15364" max="15364" width="74.7109375" style="89" customWidth="1"/>
    <col min="15365" max="15365" width="24.7109375" style="89" customWidth="1"/>
    <col min="15366" max="15366" width="22.5703125" style="89" customWidth="1"/>
    <col min="15367" max="15367" width="7.140625" style="89" customWidth="1"/>
    <col min="15368" max="15368" width="24.42578125" style="89" customWidth="1"/>
    <col min="15369" max="15369" width="14" style="89" bestFit="1" customWidth="1"/>
    <col min="15370" max="15370" width="18.7109375" style="89" customWidth="1"/>
    <col min="15371" max="15378" width="9.140625" style="89"/>
    <col min="15379" max="15379" width="17.42578125" style="89" customWidth="1"/>
    <col min="15380" max="15616" width="9.140625" style="89"/>
    <col min="15617" max="15617" width="0" style="89" hidden="1" customWidth="1"/>
    <col min="15618" max="15618" width="18.85546875" style="89" customWidth="1"/>
    <col min="15619" max="15619" width="26.5703125" style="89" customWidth="1"/>
    <col min="15620" max="15620" width="74.7109375" style="89" customWidth="1"/>
    <col min="15621" max="15621" width="24.7109375" style="89" customWidth="1"/>
    <col min="15622" max="15622" width="22.5703125" style="89" customWidth="1"/>
    <col min="15623" max="15623" width="7.140625" style="89" customWidth="1"/>
    <col min="15624" max="15624" width="24.42578125" style="89" customWidth="1"/>
    <col min="15625" max="15625" width="14" style="89" bestFit="1" customWidth="1"/>
    <col min="15626" max="15626" width="18.7109375" style="89" customWidth="1"/>
    <col min="15627" max="15634" width="9.140625" style="89"/>
    <col min="15635" max="15635" width="17.42578125" style="89" customWidth="1"/>
    <col min="15636" max="15872" width="9.140625" style="89"/>
    <col min="15873" max="15873" width="0" style="89" hidden="1" customWidth="1"/>
    <col min="15874" max="15874" width="18.85546875" style="89" customWidth="1"/>
    <col min="15875" max="15875" width="26.5703125" style="89" customWidth="1"/>
    <col min="15876" max="15876" width="74.7109375" style="89" customWidth="1"/>
    <col min="15877" max="15877" width="24.7109375" style="89" customWidth="1"/>
    <col min="15878" max="15878" width="22.5703125" style="89" customWidth="1"/>
    <col min="15879" max="15879" width="7.140625" style="89" customWidth="1"/>
    <col min="15880" max="15880" width="24.42578125" style="89" customWidth="1"/>
    <col min="15881" max="15881" width="14" style="89" bestFit="1" customWidth="1"/>
    <col min="15882" max="15882" width="18.7109375" style="89" customWidth="1"/>
    <col min="15883" max="15890" width="9.140625" style="89"/>
    <col min="15891" max="15891" width="17.42578125" style="89" customWidth="1"/>
    <col min="15892" max="16128" width="9.140625" style="89"/>
    <col min="16129" max="16129" width="0" style="89" hidden="1" customWidth="1"/>
    <col min="16130" max="16130" width="18.85546875" style="89" customWidth="1"/>
    <col min="16131" max="16131" width="26.5703125" style="89" customWidth="1"/>
    <col min="16132" max="16132" width="74.7109375" style="89" customWidth="1"/>
    <col min="16133" max="16133" width="24.7109375" style="89" customWidth="1"/>
    <col min="16134" max="16134" width="22.5703125" style="89" customWidth="1"/>
    <col min="16135" max="16135" width="7.140625" style="89" customWidth="1"/>
    <col min="16136" max="16136" width="24.42578125" style="89" customWidth="1"/>
    <col min="16137" max="16137" width="14" style="89" bestFit="1" customWidth="1"/>
    <col min="16138" max="16138" width="18.7109375" style="89" customWidth="1"/>
    <col min="16139" max="16146" width="9.140625" style="89"/>
    <col min="16147" max="16147" width="17.42578125" style="89" customWidth="1"/>
    <col min="16148" max="16384" width="9.140625" style="89"/>
  </cols>
  <sheetData>
    <row r="1" spans="1:12" s="1" customFormat="1" ht="15" customHeight="1" x14ac:dyDescent="0.25">
      <c r="C1" s="2"/>
      <c r="E1" s="3"/>
      <c r="F1" s="4"/>
    </row>
    <row r="2" spans="1:12" s="1" customFormat="1" ht="12.75" x14ac:dyDescent="0.25">
      <c r="C2" s="2"/>
      <c r="E2" s="3"/>
      <c r="F2" s="4"/>
    </row>
    <row r="3" spans="1:12" s="1" customFormat="1" ht="21" customHeight="1" x14ac:dyDescent="0.25">
      <c r="A3" s="5" t="s">
        <v>0</v>
      </c>
      <c r="B3" s="5"/>
      <c r="C3" s="5"/>
      <c r="D3" s="5"/>
      <c r="E3" s="5"/>
      <c r="F3" s="5"/>
      <c r="G3" s="5"/>
      <c r="H3" s="5"/>
      <c r="I3" s="6"/>
      <c r="J3" s="6"/>
    </row>
    <row r="4" spans="1:12" s="1" customFormat="1" ht="4.5" customHeight="1" x14ac:dyDescent="0.25">
      <c r="A4" s="5"/>
      <c r="B4" s="5"/>
      <c r="C4" s="5"/>
      <c r="D4" s="5"/>
      <c r="E4" s="5"/>
      <c r="F4" s="5"/>
      <c r="G4" s="5"/>
      <c r="H4" s="5"/>
    </row>
    <row r="5" spans="1:12" s="1" customFormat="1" ht="23.25" customHeight="1" x14ac:dyDescent="0.25">
      <c r="A5" s="7" t="s">
        <v>1</v>
      </c>
      <c r="B5" s="7"/>
      <c r="C5" s="7"/>
      <c r="D5" s="7"/>
      <c r="E5" s="7"/>
      <c r="F5" s="7"/>
      <c r="G5" s="7"/>
      <c r="H5" s="7"/>
      <c r="I5" s="8"/>
      <c r="J5" s="8"/>
    </row>
    <row r="6" spans="1:12" s="1" customFormat="1" ht="20.25" customHeight="1" x14ac:dyDescent="0.25">
      <c r="A6" s="9" t="s">
        <v>2</v>
      </c>
      <c r="B6" s="9"/>
      <c r="C6" s="9"/>
      <c r="D6" s="9"/>
      <c r="E6" s="9"/>
      <c r="F6" s="9"/>
      <c r="G6" s="9"/>
      <c r="H6" s="9"/>
      <c r="I6" s="10"/>
      <c r="J6" s="10"/>
    </row>
    <row r="7" spans="1:12" s="1" customFormat="1" ht="20.25" x14ac:dyDescent="0.25">
      <c r="A7" s="11" t="s">
        <v>3</v>
      </c>
      <c r="B7" s="11"/>
      <c r="C7" s="11"/>
      <c r="D7" s="11"/>
      <c r="E7" s="11"/>
      <c r="F7" s="11"/>
      <c r="G7" s="11"/>
      <c r="H7" s="11"/>
    </row>
    <row r="8" spans="1:12" s="1" customFormat="1" ht="18" x14ac:dyDescent="0.25">
      <c r="A8" s="12" t="s">
        <v>4</v>
      </c>
      <c r="B8" s="12"/>
      <c r="C8" s="12"/>
      <c r="D8" s="12"/>
      <c r="E8" s="12"/>
      <c r="F8" s="12"/>
      <c r="G8" s="12"/>
      <c r="H8" s="12"/>
    </row>
    <row r="9" spans="1:12" s="1" customFormat="1" ht="18" x14ac:dyDescent="0.25">
      <c r="A9" s="12" t="s">
        <v>5</v>
      </c>
      <c r="B9" s="12"/>
      <c r="C9" s="12"/>
      <c r="D9" s="12"/>
      <c r="E9" s="12"/>
      <c r="F9" s="12"/>
      <c r="G9" s="12"/>
      <c r="H9" s="12"/>
    </row>
    <row r="10" spans="1:12" s="1" customFormat="1" ht="18" customHeight="1" x14ac:dyDescent="0.25">
      <c r="A10" s="13" t="s">
        <v>6</v>
      </c>
      <c r="B10" s="13"/>
      <c r="C10" s="13"/>
      <c r="D10" s="13"/>
      <c r="E10" s="13"/>
      <c r="F10" s="13"/>
      <c r="G10" s="13"/>
      <c r="H10" s="13"/>
    </row>
    <row r="11" spans="1:12" s="1" customFormat="1" ht="4.5" customHeight="1" thickBot="1" x14ac:dyDescent="0.3">
      <c r="C11" s="2"/>
      <c r="E11" s="3"/>
      <c r="F11" s="4"/>
    </row>
    <row r="12" spans="1:12" s="19" customFormat="1" ht="20.25" customHeight="1" x14ac:dyDescent="0.25">
      <c r="A12" s="14"/>
      <c r="B12" s="15" t="s">
        <v>7</v>
      </c>
      <c r="C12" s="16"/>
      <c r="D12" s="16"/>
      <c r="E12" s="16" t="s">
        <v>8</v>
      </c>
      <c r="F12" s="16"/>
      <c r="G12" s="16"/>
      <c r="H12" s="17"/>
      <c r="I12" s="18"/>
      <c r="J12" s="18"/>
      <c r="K12" s="18"/>
      <c r="L12" s="18"/>
    </row>
    <row r="13" spans="1:12" s="19" customFormat="1" ht="18" customHeight="1" x14ac:dyDescent="0.25">
      <c r="A13" s="20"/>
      <c r="B13" s="21"/>
      <c r="C13" s="22"/>
      <c r="D13" s="23"/>
      <c r="E13" s="24" t="s">
        <v>9</v>
      </c>
      <c r="F13" s="24"/>
      <c r="G13" s="25"/>
      <c r="H13" s="26">
        <f>'[1]CUENTA COLECTORA'!J736</f>
        <v>18244525.73</v>
      </c>
      <c r="I13" s="18"/>
      <c r="J13" s="18"/>
      <c r="K13" s="18"/>
      <c r="L13" s="18"/>
    </row>
    <row r="14" spans="1:12" s="19" customFormat="1" ht="34.5" customHeight="1" thickBot="1" x14ac:dyDescent="0.3">
      <c r="A14" s="27"/>
      <c r="B14" s="28" t="s">
        <v>10</v>
      </c>
      <c r="C14" s="29" t="s">
        <v>11</v>
      </c>
      <c r="D14" s="30" t="s">
        <v>12</v>
      </c>
      <c r="E14" s="31" t="s">
        <v>13</v>
      </c>
      <c r="F14" s="32" t="s">
        <v>14</v>
      </c>
      <c r="G14" s="32"/>
      <c r="H14" s="33" t="s">
        <v>15</v>
      </c>
      <c r="I14" s="18"/>
      <c r="J14" s="18"/>
      <c r="K14" s="18"/>
      <c r="L14" s="18"/>
    </row>
    <row r="15" spans="1:12" s="41" customFormat="1" ht="34.5" customHeight="1" x14ac:dyDescent="0.3">
      <c r="A15" s="34"/>
      <c r="B15" s="35">
        <f>'[1]CUENTA COLECTORA'!A738</f>
        <v>46237</v>
      </c>
      <c r="C15" s="36" t="str">
        <f>'[1]CUENTA COLECTORA'!K738</f>
        <v>738650016</v>
      </c>
      <c r="D15" s="37" t="str">
        <f>CONCATENATE('[1]CUENTA COLECTORA'!B738, '[1]CUENTA COLECTORA'!C738)</f>
        <v xml:space="preserve">CEMADOJA Deposito de Caja (31/07/2026) </v>
      </c>
      <c r="E15" s="38">
        <f>'[1]CUENTA COLECTORA'!L738</f>
        <v>131714</v>
      </c>
      <c r="F15" s="38">
        <f>'[1]CUENTA COLECTORA'!G738</f>
        <v>0</v>
      </c>
      <c r="G15" s="39"/>
      <c r="H15" s="40">
        <f>SUM(H13+E15-F15)</f>
        <v>18376239.73</v>
      </c>
    </row>
    <row r="16" spans="1:12" s="18" customFormat="1" ht="34.5" customHeight="1" x14ac:dyDescent="0.3">
      <c r="A16" s="42"/>
      <c r="B16" s="35">
        <f>'[1]CUENTA COLECTORA'!A739</f>
        <v>46237</v>
      </c>
      <c r="C16" s="36" t="str">
        <f>'[1]CUENTA COLECTORA'!K739</f>
        <v>738650015</v>
      </c>
      <c r="D16" s="37" t="str">
        <f>CONCATENATE('[1]CUENTA COLECTORA'!B739, '[1]CUENTA COLECTORA'!C739)</f>
        <v xml:space="preserve">CEMADOJA Deposito de Caja (01/08/2026) </v>
      </c>
      <c r="E16" s="38">
        <f>'[1]CUENTA COLECTORA'!L739</f>
        <v>16720</v>
      </c>
      <c r="F16" s="38">
        <f>'[1]CUENTA COLECTORA'!G739</f>
        <v>0</v>
      </c>
      <c r="G16" s="43"/>
      <c r="H16" s="40">
        <f>SUM(H15+E16-F16)</f>
        <v>18392959.73</v>
      </c>
    </row>
    <row r="17" spans="1:8" s="18" customFormat="1" ht="34.5" customHeight="1" x14ac:dyDescent="0.3">
      <c r="A17" s="42"/>
      <c r="B17" s="35">
        <f>'[1]CUENTA COLECTORA'!A740</f>
        <v>46237</v>
      </c>
      <c r="C17" s="36" t="str">
        <f>'[1]CUENTA COLECTORA'!K740</f>
        <v>738650014</v>
      </c>
      <c r="D17" s="37" t="str">
        <f>CONCATENATE('[1]CUENTA COLECTORA'!B740, '[1]CUENTA COLECTORA'!C740)</f>
        <v xml:space="preserve">CEMADOJA Deposito de Caja (02/08/2026) </v>
      </c>
      <c r="E17" s="38">
        <f>'[1]CUENTA COLECTORA'!L740</f>
        <v>23191</v>
      </c>
      <c r="F17" s="38">
        <f>'[1]CUENTA COLECTORA'!G740</f>
        <v>0</v>
      </c>
      <c r="G17" s="39"/>
      <c r="H17" s="40">
        <f>SUM(H16+E17-F17)</f>
        <v>18416150.73</v>
      </c>
    </row>
    <row r="18" spans="1:8" s="18" customFormat="1" ht="34.5" customHeight="1" x14ac:dyDescent="0.3">
      <c r="A18" s="42"/>
      <c r="B18" s="35">
        <f>'[1]CUENTA COLECTORA'!A741</f>
        <v>46237</v>
      </c>
      <c r="C18" s="36" t="str">
        <f>'[1]CUENTA COLECTORA'!K741</f>
        <v/>
      </c>
      <c r="D18" s="37" t="str">
        <f>CONCATENATE('[1]CUENTA COLECTORA'!B741, '[1]CUENTA COLECTORA'!C741)</f>
        <v>ARS YUNEN S APago Factura: 9760,</v>
      </c>
      <c r="E18" s="38">
        <f>'[1]CUENTA COLECTORA'!L741</f>
        <v>10764.2</v>
      </c>
      <c r="F18" s="38">
        <f>'[1]CUENTA COLECTORA'!G741</f>
        <v>0</v>
      </c>
      <c r="G18" s="39"/>
      <c r="H18" s="40">
        <f t="shared" ref="H18:H81" si="0">SUM(H17+E18-F18)</f>
        <v>18426914.93</v>
      </c>
    </row>
    <row r="19" spans="1:8" s="18" customFormat="1" ht="34.5" customHeight="1" x14ac:dyDescent="0.3">
      <c r="A19" s="42"/>
      <c r="B19" s="35">
        <f>'[1]CUENTA COLECTORA'!A742</f>
        <v>46238</v>
      </c>
      <c r="C19" s="36" t="str">
        <f>'[1]CUENTA COLECTORA'!K742</f>
        <v>738650139</v>
      </c>
      <c r="D19" s="37" t="str">
        <f>CONCATENATE('[1]CUENTA COLECTORA'!B742, '[1]CUENTA COLECTORA'!C742)</f>
        <v xml:space="preserve">CEMADOJA Deposito de Caja (03/08/2026) </v>
      </c>
      <c r="E19" s="38">
        <f>'[1]CUENTA COLECTORA'!L742</f>
        <v>172295</v>
      </c>
      <c r="F19" s="38">
        <f>'[1]CUENTA COLECTORA'!G742</f>
        <v>0</v>
      </c>
      <c r="G19" s="39"/>
      <c r="H19" s="40">
        <f t="shared" si="0"/>
        <v>18599209.93</v>
      </c>
    </row>
    <row r="20" spans="1:8" s="18" customFormat="1" ht="34.5" customHeight="1" x14ac:dyDescent="0.3">
      <c r="A20" s="42"/>
      <c r="B20" s="35">
        <f>'[1]CUENTA COLECTORA'!A743</f>
        <v>46238</v>
      </c>
      <c r="C20" s="36" t="str">
        <f>'[1]CUENTA COLECTORA'!K743</f>
        <v>1179</v>
      </c>
      <c r="D20" s="37" t="str">
        <f>CONCATENATE('[1]CUENTA COLECTORA'!B743, '[1]CUENTA COLECTORA'!C743)</f>
        <v>Arcontec Pest Control, SRLPAGO POR FUMIGACION PARA LA ELIMINACION DE PLAGAS E INSECTOS O/SERV. CEMADOJA-DAF-CM-2026-0016</v>
      </c>
      <c r="E20" s="38">
        <f>'[1]CUENTA COLECTORA'!L743</f>
        <v>0</v>
      </c>
      <c r="F20" s="38">
        <f>'[1]CUENTA COLECTORA'!G743</f>
        <v>211220</v>
      </c>
      <c r="G20" s="39"/>
      <c r="H20" s="40">
        <f t="shared" si="0"/>
        <v>18387989.93</v>
      </c>
    </row>
    <row r="21" spans="1:8" s="18" customFormat="1" ht="34.5" customHeight="1" x14ac:dyDescent="0.3">
      <c r="A21" s="42"/>
      <c r="B21" s="35">
        <f>'[1]CUENTA COLECTORA'!A744</f>
        <v>46239</v>
      </c>
      <c r="C21" s="36" t="str">
        <f>'[1]CUENTA COLECTORA'!K744</f>
        <v>743881067</v>
      </c>
      <c r="D21" s="37" t="str">
        <f>CONCATENATE('[1]CUENTA COLECTORA'!B744, '[1]CUENTA COLECTORA'!C744)</f>
        <v xml:space="preserve">CEMADOJA Deposito de Caja (04/08/2026) </v>
      </c>
      <c r="E21" s="38">
        <f>'[1]CUENTA COLECTORA'!L744</f>
        <v>102386</v>
      </c>
      <c r="F21" s="38">
        <f>'[1]CUENTA COLECTORA'!G744</f>
        <v>0</v>
      </c>
      <c r="G21" s="39"/>
      <c r="H21" s="40">
        <f t="shared" si="0"/>
        <v>18490375.93</v>
      </c>
    </row>
    <row r="22" spans="1:8" s="18" customFormat="1" ht="34.5" customHeight="1" x14ac:dyDescent="0.3">
      <c r="A22" s="42"/>
      <c r="B22" s="35">
        <f>'[1]CUENTA COLECTORA'!A745</f>
        <v>46240</v>
      </c>
      <c r="C22" s="36" t="str">
        <f>'[1]CUENTA COLECTORA'!K745</f>
        <v>743882317</v>
      </c>
      <c r="D22" s="37" t="str">
        <f>CONCATENATE('[1]CUENTA COLECTORA'!B745, '[1]CUENTA COLECTORA'!C745)</f>
        <v xml:space="preserve">CEMADOJA Deposito de Caja (05/08/2026) </v>
      </c>
      <c r="E22" s="38">
        <f>'[1]CUENTA COLECTORA'!L745</f>
        <v>137950</v>
      </c>
      <c r="F22" s="38">
        <f>'[1]CUENTA COLECTORA'!G745</f>
        <v>0</v>
      </c>
      <c r="G22" s="39"/>
      <c r="H22" s="40">
        <f t="shared" si="0"/>
        <v>18628325.93</v>
      </c>
    </row>
    <row r="23" spans="1:8" s="18" customFormat="1" ht="34.5" customHeight="1" x14ac:dyDescent="0.3">
      <c r="A23" s="42"/>
      <c r="B23" s="35">
        <f>'[1]CUENTA COLECTORA'!A746</f>
        <v>46241</v>
      </c>
      <c r="C23" s="36" t="str">
        <f>'[1]CUENTA COLECTORA'!K746</f>
        <v>751986730</v>
      </c>
      <c r="D23" s="37" t="str">
        <f>CONCATENATE('[1]CUENTA COLECTORA'!B746, '[1]CUENTA COLECTORA'!C746)</f>
        <v xml:space="preserve">CEMADOJA Deposito de Caja (06/08/2026) </v>
      </c>
      <c r="E23" s="38">
        <f>'[1]CUENTA COLECTORA'!L746</f>
        <v>77330</v>
      </c>
      <c r="F23" s="38">
        <f>'[1]CUENTA COLECTORA'!G746</f>
        <v>0</v>
      </c>
      <c r="G23" s="39"/>
      <c r="H23" s="40">
        <f t="shared" si="0"/>
        <v>18705655.93</v>
      </c>
    </row>
    <row r="24" spans="1:8" s="18" customFormat="1" ht="34.5" customHeight="1" x14ac:dyDescent="0.3">
      <c r="A24" s="42"/>
      <c r="B24" s="35">
        <f>'[1]CUENTA COLECTORA'!A747</f>
        <v>46244</v>
      </c>
      <c r="C24" s="36" t="str">
        <f>'[1]CUENTA COLECTORA'!K747</f>
        <v>743992834</v>
      </c>
      <c r="D24" s="37" t="str">
        <f>CONCATENATE('[1]CUENTA COLECTORA'!B747, '[1]CUENTA COLECTORA'!C747)</f>
        <v xml:space="preserve">CEMADOJA Deposito de Caja (07/08/2026) </v>
      </c>
      <c r="E24" s="38">
        <f>'[1]CUENTA COLECTORA'!L747</f>
        <v>121186</v>
      </c>
      <c r="F24" s="38">
        <f>'[1]CUENTA COLECTORA'!G747</f>
        <v>0</v>
      </c>
      <c r="G24" s="39"/>
      <c r="H24" s="40">
        <f t="shared" si="0"/>
        <v>18826841.93</v>
      </c>
    </row>
    <row r="25" spans="1:8" s="18" customFormat="1" ht="34.5" customHeight="1" x14ac:dyDescent="0.3">
      <c r="A25" s="42"/>
      <c r="B25" s="35">
        <f>'[1]CUENTA COLECTORA'!A748</f>
        <v>46244</v>
      </c>
      <c r="C25" s="36" t="str">
        <f>'[1]CUENTA COLECTORA'!K748</f>
        <v>743992831</v>
      </c>
      <c r="D25" s="37" t="str">
        <f>CONCATENATE('[1]CUENTA COLECTORA'!B748, '[1]CUENTA COLECTORA'!C748)</f>
        <v xml:space="preserve">CEMADOJA Deposito de Caja (08/08/2026) </v>
      </c>
      <c r="E25" s="38">
        <f>'[1]CUENTA COLECTORA'!L748</f>
        <v>10760</v>
      </c>
      <c r="F25" s="38">
        <f>'[1]CUENTA COLECTORA'!G748</f>
        <v>0</v>
      </c>
      <c r="G25" s="39"/>
      <c r="H25" s="40">
        <f t="shared" si="0"/>
        <v>18837601.93</v>
      </c>
    </row>
    <row r="26" spans="1:8" s="18" customFormat="1" ht="34.5" customHeight="1" x14ac:dyDescent="0.3">
      <c r="A26" s="42"/>
      <c r="B26" s="35">
        <f>'[1]CUENTA COLECTORA'!A749</f>
        <v>46244</v>
      </c>
      <c r="C26" s="36" t="str">
        <f>'[1]CUENTA COLECTORA'!K749</f>
        <v>743992827</v>
      </c>
      <c r="D26" s="37" t="str">
        <f>CONCATENATE('[1]CUENTA COLECTORA'!B749, '[1]CUENTA COLECTORA'!C749)</f>
        <v xml:space="preserve">CEMADOJA Deposito de Caja (09/08/2026) </v>
      </c>
      <c r="E26" s="38">
        <f>'[1]CUENTA COLECTORA'!L749</f>
        <v>24178</v>
      </c>
      <c r="F26" s="38">
        <f>'[1]CUENTA COLECTORA'!G749</f>
        <v>0</v>
      </c>
      <c r="G26" s="39"/>
      <c r="H26" s="40">
        <f t="shared" si="0"/>
        <v>18861779.93</v>
      </c>
    </row>
    <row r="27" spans="1:8" s="18" customFormat="1" ht="34.5" customHeight="1" x14ac:dyDescent="0.3">
      <c r="A27" s="42"/>
      <c r="B27" s="35">
        <f>'[1]CUENTA COLECTORA'!A750</f>
        <v>46245</v>
      </c>
      <c r="C27" s="36" t="str">
        <f>'[1]CUENTA COLECTORA'!K750</f>
        <v>743993165</v>
      </c>
      <c r="D27" s="37" t="str">
        <f>CONCATENATE('[1]CUENTA COLECTORA'!B750, '[1]CUENTA COLECTORA'!C750)</f>
        <v xml:space="preserve">CEMADOJA Deposito de Caja (10/08/2026) </v>
      </c>
      <c r="E27" s="38">
        <f>'[1]CUENTA COLECTORA'!L750</f>
        <v>134600</v>
      </c>
      <c r="F27" s="38">
        <f>'[1]CUENTA COLECTORA'!G750</f>
        <v>0</v>
      </c>
      <c r="G27" s="39"/>
      <c r="H27" s="40">
        <f t="shared" si="0"/>
        <v>18996379.93</v>
      </c>
    </row>
    <row r="28" spans="1:8" s="18" customFormat="1" ht="34.5" customHeight="1" x14ac:dyDescent="0.3">
      <c r="A28" s="42"/>
      <c r="B28" s="35">
        <f>'[1]CUENTA COLECTORA'!A751</f>
        <v>46245</v>
      </c>
      <c r="C28" s="36" t="str">
        <f>'[1]CUENTA COLECTORA'!K751</f>
        <v/>
      </c>
      <c r="D28" s="37" t="str">
        <f>CONCATENATE('[1]CUENTA COLECTORA'!B751, '[1]CUENTA COLECTORA'!C751)</f>
        <v>ARS GRUPO MEDICO ASOCIADOPago Factura: 9550,</v>
      </c>
      <c r="E28" s="38">
        <f>'[1]CUENTA COLECTORA'!L751</f>
        <v>7583.94</v>
      </c>
      <c r="F28" s="38">
        <f>'[1]CUENTA COLECTORA'!G751</f>
        <v>0</v>
      </c>
      <c r="G28" s="39"/>
      <c r="H28" s="40">
        <f t="shared" si="0"/>
        <v>19003963.870000001</v>
      </c>
    </row>
    <row r="29" spans="1:8" s="18" customFormat="1" ht="34.5" customHeight="1" x14ac:dyDescent="0.3">
      <c r="A29" s="42"/>
      <c r="B29" s="35">
        <f>'[1]CUENTA COLECTORA'!A752</f>
        <v>46245</v>
      </c>
      <c r="C29" s="36" t="str">
        <f>'[1]CUENTA COLECTORA'!K752</f>
        <v/>
      </c>
      <c r="D29" s="37" t="str">
        <f>CONCATENATE('[1]CUENTA COLECTORA'!B752, '[1]CUENTA COLECTORA'!C752)</f>
        <v>ARS GRUPO MEDICO ASOCIADOPago Factura: 9625,</v>
      </c>
      <c r="E29" s="38">
        <f>'[1]CUENTA COLECTORA'!L752</f>
        <v>18154.37</v>
      </c>
      <c r="F29" s="38">
        <f>'[1]CUENTA COLECTORA'!G752</f>
        <v>0</v>
      </c>
      <c r="G29" s="39"/>
      <c r="H29" s="40">
        <f t="shared" si="0"/>
        <v>19022118.240000002</v>
      </c>
    </row>
    <row r="30" spans="1:8" s="18" customFormat="1" ht="34.5" customHeight="1" x14ac:dyDescent="0.3">
      <c r="A30" s="42"/>
      <c r="B30" s="35">
        <f>'[1]CUENTA COLECTORA'!A753</f>
        <v>46245</v>
      </c>
      <c r="C30" s="36" t="str">
        <f>'[1]CUENTA COLECTORA'!K753</f>
        <v/>
      </c>
      <c r="D30" s="37" t="str">
        <f>CONCATENATE('[1]CUENTA COLECTORA'!B753, '[1]CUENTA COLECTORA'!C753)</f>
        <v>ARS GRUPO MEDICO ASOCIADOPago Factura: 9691,</v>
      </c>
      <c r="E30" s="38">
        <f>'[1]CUENTA COLECTORA'!L753</f>
        <v>5564</v>
      </c>
      <c r="F30" s="38">
        <f>'[1]CUENTA COLECTORA'!G753</f>
        <v>0</v>
      </c>
      <c r="G30" s="39"/>
      <c r="H30" s="40">
        <f t="shared" si="0"/>
        <v>19027682.240000002</v>
      </c>
    </row>
    <row r="31" spans="1:8" s="18" customFormat="1" ht="34.5" customHeight="1" x14ac:dyDescent="0.3">
      <c r="A31" s="42"/>
      <c r="B31" s="35">
        <f>'[1]CUENTA COLECTORA'!A754</f>
        <v>46245</v>
      </c>
      <c r="C31" s="36" t="str">
        <f>'[1]CUENTA COLECTORA'!K754</f>
        <v/>
      </c>
      <c r="D31" s="37" t="str">
        <f>CONCATENATE('[1]CUENTA COLECTORA'!B754, '[1]CUENTA COLECTORA'!C754)</f>
        <v>ARS META SALUDPago Factura: 9417,</v>
      </c>
      <c r="E31" s="38">
        <f>'[1]CUENTA COLECTORA'!L754</f>
        <v>12158.4</v>
      </c>
      <c r="F31" s="38">
        <f>'[1]CUENTA COLECTORA'!G754</f>
        <v>0</v>
      </c>
      <c r="G31" s="39"/>
      <c r="H31" s="40">
        <f t="shared" si="0"/>
        <v>19039840.640000001</v>
      </c>
    </row>
    <row r="32" spans="1:8" s="18" customFormat="1" ht="34.5" customHeight="1" x14ac:dyDescent="0.3">
      <c r="A32" s="42"/>
      <c r="B32" s="35">
        <f>'[1]CUENTA COLECTORA'!A755</f>
        <v>46245</v>
      </c>
      <c r="C32" s="36" t="str">
        <f>'[1]CUENTA COLECTORA'!K755</f>
        <v/>
      </c>
      <c r="D32" s="37" t="str">
        <f>CONCATENATE('[1]CUENTA COLECTORA'!B755, '[1]CUENTA COLECTORA'!C755)</f>
        <v>ARS META SALUDPago Factura: 9840,</v>
      </c>
      <c r="E32" s="38">
        <f>'[1]CUENTA COLECTORA'!L755</f>
        <v>7644.08</v>
      </c>
      <c r="F32" s="38">
        <f>'[1]CUENTA COLECTORA'!G755</f>
        <v>0</v>
      </c>
      <c r="G32" s="39"/>
      <c r="H32" s="40">
        <f t="shared" si="0"/>
        <v>19047484.719999999</v>
      </c>
    </row>
    <row r="33" spans="1:8" s="18" customFormat="1" ht="34.5" customHeight="1" x14ac:dyDescent="0.3">
      <c r="A33" s="42"/>
      <c r="B33" s="35">
        <f>'[1]CUENTA COLECTORA'!A756</f>
        <v>46245</v>
      </c>
      <c r="C33" s="36" t="str">
        <f>'[1]CUENTA COLECTORA'!K756</f>
        <v>1230</v>
      </c>
      <c r="D33" s="37" t="str">
        <f>CONCATENATE('[1]CUENTA COLECTORA'!B756, '[1]CUENTA COLECTORA'!C756)</f>
        <v>Planet Medical Services, SRLPAGO DE MANTENIMIENTO PREVENTIVO A LOS EQUIPOS DE IMAGENES DEL CENTO, CORRESP. AL MES DE JULIO 2026, ORDEN DE SERVICIOS CEMADOJA-CCC-CP-2026-0005</v>
      </c>
      <c r="E33" s="38">
        <f>'[1]CUENTA COLECTORA'!L756</f>
        <v>0</v>
      </c>
      <c r="F33" s="38">
        <f>'[1]CUENTA COLECTORA'!G756</f>
        <v>463256.2</v>
      </c>
      <c r="G33" s="39"/>
      <c r="H33" s="40">
        <f t="shared" si="0"/>
        <v>18584228.52</v>
      </c>
    </row>
    <row r="34" spans="1:8" s="18" customFormat="1" ht="34.5" customHeight="1" x14ac:dyDescent="0.3">
      <c r="A34" s="42"/>
      <c r="B34" s="35">
        <f>'[1]CUENTA COLECTORA'!A757</f>
        <v>46246</v>
      </c>
      <c r="C34" s="36" t="str">
        <f>'[1]CUENTA COLECTORA'!K757</f>
        <v>743995788</v>
      </c>
      <c r="D34" s="37" t="str">
        <f>CONCATENATE('[1]CUENTA COLECTORA'!B757, '[1]CUENTA COLECTORA'!C757)</f>
        <v xml:space="preserve">CEMADOJA Deposito de Caja (11/08/2026) </v>
      </c>
      <c r="E34" s="38">
        <f>'[1]CUENTA COLECTORA'!L757</f>
        <v>107040</v>
      </c>
      <c r="F34" s="38">
        <f>'[1]CUENTA COLECTORA'!G757</f>
        <v>0</v>
      </c>
      <c r="G34" s="39"/>
      <c r="H34" s="40">
        <f t="shared" si="0"/>
        <v>18691268.52</v>
      </c>
    </row>
    <row r="35" spans="1:8" s="18" customFormat="1" ht="34.5" customHeight="1" x14ac:dyDescent="0.3">
      <c r="A35" s="42"/>
      <c r="B35" s="35">
        <f>'[1]CUENTA COLECTORA'!A758</f>
        <v>46247</v>
      </c>
      <c r="C35" s="36" t="str">
        <f>'[1]CUENTA COLECTORA'!K758</f>
        <v>743994308</v>
      </c>
      <c r="D35" s="37" t="str">
        <f>CONCATENATE('[1]CUENTA COLECTORA'!B758, '[1]CUENTA COLECTORA'!C758)</f>
        <v xml:space="preserve">CEMADOJA Deposito de Caja (12/08/2026) </v>
      </c>
      <c r="E35" s="38">
        <f>'[1]CUENTA COLECTORA'!L758</f>
        <v>103830</v>
      </c>
      <c r="F35" s="38">
        <f>'[1]CUENTA COLECTORA'!G758</f>
        <v>0</v>
      </c>
      <c r="G35" s="39"/>
      <c r="H35" s="40">
        <f t="shared" si="0"/>
        <v>18795098.52</v>
      </c>
    </row>
    <row r="36" spans="1:8" s="18" customFormat="1" ht="65.25" customHeight="1" x14ac:dyDescent="0.3">
      <c r="A36" s="42"/>
      <c r="B36" s="35">
        <f>'[1]CUENTA COLECTORA'!A759</f>
        <v>46247</v>
      </c>
      <c r="C36" s="36" t="str">
        <f>'[1]CUENTA COLECTORA'!K759</f>
        <v/>
      </c>
      <c r="D36" s="37" t="str">
        <f>CONCATENATE('[1]CUENTA COLECTORA'!B759, '[1]CUENTA COLECTORA'!C759)</f>
        <v>ARS SEMMAPago Factura: 9696,</v>
      </c>
      <c r="E36" s="38">
        <f>'[1]CUENTA COLECTORA'!L759</f>
        <v>20223</v>
      </c>
      <c r="F36" s="38">
        <f>'[1]CUENTA COLECTORA'!G759</f>
        <v>0</v>
      </c>
      <c r="G36" s="39"/>
      <c r="H36" s="40">
        <f t="shared" si="0"/>
        <v>18815321.52</v>
      </c>
    </row>
    <row r="37" spans="1:8" s="18" customFormat="1" ht="34.5" customHeight="1" x14ac:dyDescent="0.3">
      <c r="A37" s="42"/>
      <c r="B37" s="35">
        <f>'[1]CUENTA COLECTORA'!A760</f>
        <v>46248</v>
      </c>
      <c r="C37" s="36" t="str">
        <f>'[1]CUENTA COLECTORA'!K760</f>
        <v>654989053</v>
      </c>
      <c r="D37" s="37" t="str">
        <f>CONCATENATE('[1]CUENTA COLECTORA'!B760, '[1]CUENTA COLECTORA'!C760)</f>
        <v xml:space="preserve">CEMADOJA Deposito de Caja (13/08/2026) </v>
      </c>
      <c r="E37" s="38">
        <f>'[1]CUENTA COLECTORA'!L760</f>
        <v>123947</v>
      </c>
      <c r="F37" s="38">
        <f>'[1]CUENTA COLECTORA'!G760</f>
        <v>0</v>
      </c>
      <c r="G37" s="39"/>
      <c r="H37" s="40">
        <f t="shared" si="0"/>
        <v>18939268.52</v>
      </c>
    </row>
    <row r="38" spans="1:8" s="18" customFormat="1" ht="34.5" customHeight="1" x14ac:dyDescent="0.3">
      <c r="A38" s="42"/>
      <c r="B38" s="35">
        <f>'[1]CUENTA COLECTORA'!A761</f>
        <v>46248</v>
      </c>
      <c r="C38" s="36" t="str">
        <f>'[1]CUENTA COLECTORA'!K761</f>
        <v/>
      </c>
      <c r="D38" s="37" t="str">
        <f>CONCATENATE('[1]CUENTA COLECTORA'!B761, '[1]CUENTA COLECTORA'!C761)</f>
        <v>ARS SEMMAPago Factura: 9830,</v>
      </c>
      <c r="E38" s="38">
        <f>'[1]CUENTA COLECTORA'!L761</f>
        <v>24717</v>
      </c>
      <c r="F38" s="38">
        <f>'[1]CUENTA COLECTORA'!G761</f>
        <v>0</v>
      </c>
      <c r="G38" s="39"/>
      <c r="H38" s="40">
        <f t="shared" si="0"/>
        <v>18963985.52</v>
      </c>
    </row>
    <row r="39" spans="1:8" s="18" customFormat="1" ht="34.5" customHeight="1" x14ac:dyDescent="0.3">
      <c r="A39" s="42"/>
      <c r="B39" s="35">
        <f>'[1]CUENTA COLECTORA'!A762</f>
        <v>46248</v>
      </c>
      <c r="C39" s="36" t="str">
        <f>'[1]CUENTA COLECTORA'!K762</f>
        <v/>
      </c>
      <c r="D39" s="37" t="str">
        <f>CONCATENATE('[1]CUENTA COLECTORA'!B762, '[1]CUENTA COLECTORA'!C762)</f>
        <v>ARS RESERVASPago Factura: 9848,</v>
      </c>
      <c r="E39" s="38">
        <f>'[1]CUENTA COLECTORA'!L762</f>
        <v>10199.24</v>
      </c>
      <c r="F39" s="38">
        <f>'[1]CUENTA COLECTORA'!G762</f>
        <v>0</v>
      </c>
      <c r="G39" s="39"/>
      <c r="H39" s="40">
        <f t="shared" si="0"/>
        <v>18974184.759999998</v>
      </c>
    </row>
    <row r="40" spans="1:8" s="18" customFormat="1" ht="34.5" customHeight="1" x14ac:dyDescent="0.3">
      <c r="A40" s="42"/>
      <c r="B40" s="35">
        <f>'[1]CUENTA COLECTORA'!A763</f>
        <v>46248</v>
      </c>
      <c r="C40" s="36" t="str">
        <f>'[1]CUENTA COLECTORA'!K763</f>
        <v>1252</v>
      </c>
      <c r="D40" s="37" t="str">
        <f>CONCATENATE('[1]CUENTA COLECTORA'!B763, '[1]CUENTA COLECTORA'!C763)</f>
        <v>Centro de Educación Médica de Amistad Dominico Japonesa (CEMADOJA)PAGO PRODUCTIVIDAD MEDICOS MAYO 2026</v>
      </c>
      <c r="E40" s="38">
        <f>'[1]CUENTA COLECTORA'!L763</f>
        <v>0</v>
      </c>
      <c r="F40" s="38">
        <f>'[1]CUENTA COLECTORA'!G763</f>
        <v>830044.37</v>
      </c>
      <c r="G40" s="39"/>
      <c r="H40" s="40">
        <f t="shared" si="0"/>
        <v>18144140.389999997</v>
      </c>
    </row>
    <row r="41" spans="1:8" s="18" customFormat="1" ht="34.5" customHeight="1" x14ac:dyDescent="0.3">
      <c r="A41" s="42"/>
      <c r="B41" s="35">
        <f>'[1]CUENTA COLECTORA'!A764</f>
        <v>46251</v>
      </c>
      <c r="C41" s="36" t="str">
        <f>'[1]CUENTA COLECTORA'!K764</f>
        <v>743870628</v>
      </c>
      <c r="D41" s="37" t="str">
        <f>CONCATENATE('[1]CUENTA COLECTORA'!B764, '[1]CUENTA COLECTORA'!C764)</f>
        <v xml:space="preserve">CEMADOJA Deposito de Caja (14/08/2026) </v>
      </c>
      <c r="E41" s="38">
        <f>'[1]CUENTA COLECTORA'!L764</f>
        <v>82348</v>
      </c>
      <c r="F41" s="38">
        <f>'[1]CUENTA COLECTORA'!G764</f>
        <v>0</v>
      </c>
      <c r="G41" s="39"/>
      <c r="H41" s="40">
        <f t="shared" si="0"/>
        <v>18226488.389999997</v>
      </c>
    </row>
    <row r="42" spans="1:8" s="18" customFormat="1" ht="39" customHeight="1" x14ac:dyDescent="0.3">
      <c r="A42" s="42"/>
      <c r="B42" s="35">
        <f>'[1]CUENTA COLECTORA'!A765</f>
        <v>46251</v>
      </c>
      <c r="C42" s="36" t="str">
        <f>'[1]CUENTA COLECTORA'!K765</f>
        <v>743870627</v>
      </c>
      <c r="D42" s="37" t="str">
        <f>CONCATENATE('[1]CUENTA COLECTORA'!B765, '[1]CUENTA COLECTORA'!C765)</f>
        <v xml:space="preserve">CEMADOJA Deposito de Caja (15/08/2026) </v>
      </c>
      <c r="E42" s="38">
        <f>'[1]CUENTA COLECTORA'!L765</f>
        <v>23186</v>
      </c>
      <c r="F42" s="38">
        <f>'[1]CUENTA COLECTORA'!G765</f>
        <v>0</v>
      </c>
      <c r="G42" s="39"/>
      <c r="H42" s="40">
        <f t="shared" si="0"/>
        <v>18249674.389999997</v>
      </c>
    </row>
    <row r="43" spans="1:8" s="18" customFormat="1" ht="56.25" customHeight="1" x14ac:dyDescent="0.3">
      <c r="A43" s="42"/>
      <c r="B43" s="35">
        <f>'[1]CUENTA COLECTORA'!A766</f>
        <v>46251</v>
      </c>
      <c r="C43" s="36" t="str">
        <f>'[1]CUENTA COLECTORA'!K766</f>
        <v>743870626</v>
      </c>
      <c r="D43" s="37" t="str">
        <f>CONCATENATE('[1]CUENTA COLECTORA'!B766, '[1]CUENTA COLECTORA'!C766)</f>
        <v xml:space="preserve">CEMADOJA Deposito de Caja (16/08/2026) </v>
      </c>
      <c r="E43" s="38">
        <f>'[1]CUENTA COLECTORA'!L766</f>
        <v>28030</v>
      </c>
      <c r="F43" s="38">
        <f>'[1]CUENTA COLECTORA'!G766</f>
        <v>0</v>
      </c>
      <c r="G43" s="39"/>
      <c r="H43" s="40">
        <f t="shared" si="0"/>
        <v>18277704.389999997</v>
      </c>
    </row>
    <row r="44" spans="1:8" s="18" customFormat="1" ht="34.5" customHeight="1" x14ac:dyDescent="0.3">
      <c r="A44" s="42"/>
      <c r="B44" s="35">
        <f>'[1]CUENTA COLECTORA'!A767</f>
        <v>46251</v>
      </c>
      <c r="C44" s="36" t="str">
        <f>'[1]CUENTA COLECTORA'!K767</f>
        <v/>
      </c>
      <c r="D44" s="37" t="str">
        <f>CONCATENATE('[1]CUENTA COLECTORA'!B767, '[1]CUENTA COLECTORA'!C767)</f>
        <v>ARS SENASA SUBSIDIADO Pago Factura: 9808,9809,9810,9811,9812,9813,9814,9815,9816,9</v>
      </c>
      <c r="E44" s="38">
        <f>'[1]CUENTA COLECTORA'!L767</f>
        <v>5783182.9000000004</v>
      </c>
      <c r="F44" s="38">
        <f>'[1]CUENTA COLECTORA'!G767</f>
        <v>0</v>
      </c>
      <c r="G44" s="39"/>
      <c r="H44" s="40">
        <f t="shared" si="0"/>
        <v>24060887.289999999</v>
      </c>
    </row>
    <row r="45" spans="1:8" s="18" customFormat="1" ht="34.5" customHeight="1" x14ac:dyDescent="0.3">
      <c r="A45" s="42"/>
      <c r="B45" s="35">
        <f>'[1]CUENTA COLECTORA'!A768</f>
        <v>46251</v>
      </c>
      <c r="C45" s="36" t="str">
        <f>'[1]CUENTA COLECTORA'!K768</f>
        <v>1254</v>
      </c>
      <c r="D45" s="37" t="str">
        <f>CONCATENATE('[1]CUENTA COLECTORA'!B768, '[1]CUENTA COLECTORA'!C768)</f>
        <v>Centro de Educación Médica de Amistad Dominico Japonesa (CEMADOJA)PAGO PRODUCTIVIDAD MEDICOS ABRIL 2026</v>
      </c>
      <c r="E45" s="38">
        <f>'[1]CUENTA COLECTORA'!L768</f>
        <v>0</v>
      </c>
      <c r="F45" s="38">
        <f>'[1]CUENTA COLECTORA'!G768</f>
        <v>723218.52</v>
      </c>
      <c r="G45" s="39"/>
      <c r="H45" s="40">
        <f t="shared" si="0"/>
        <v>23337668.77</v>
      </c>
    </row>
    <row r="46" spans="1:8" s="18" customFormat="1" ht="34.5" customHeight="1" x14ac:dyDescent="0.3">
      <c r="A46" s="42"/>
      <c r="B46" s="35">
        <f>'[1]CUENTA COLECTORA'!A769</f>
        <v>46252</v>
      </c>
      <c r="C46" s="36" t="str">
        <f>'[1]CUENTA COLECTORA'!K769</f>
        <v>743868407</v>
      </c>
      <c r="D46" s="37" t="str">
        <f>CONCATENATE('[1]CUENTA COLECTORA'!B769, '[1]CUENTA COLECTORA'!C769)</f>
        <v xml:space="preserve">CEMADOJA Deposito de Caja (17/08/2026) </v>
      </c>
      <c r="E46" s="38">
        <f>'[1]CUENTA COLECTORA'!L769</f>
        <v>136429</v>
      </c>
      <c r="F46" s="38">
        <f>'[1]CUENTA COLECTORA'!G769</f>
        <v>0</v>
      </c>
      <c r="G46" s="39"/>
      <c r="H46" s="40">
        <f t="shared" si="0"/>
        <v>23474097.77</v>
      </c>
    </row>
    <row r="47" spans="1:8" s="18" customFormat="1" ht="34.5" customHeight="1" x14ac:dyDescent="0.3">
      <c r="A47" s="42"/>
      <c r="B47" s="35">
        <f>'[1]CUENTA COLECTORA'!A770</f>
        <v>46252</v>
      </c>
      <c r="C47" s="36" t="str">
        <f>'[1]CUENTA COLECTORA'!K770</f>
        <v/>
      </c>
      <c r="D47" s="37" t="str">
        <f>CONCATENATE('[1]CUENTA COLECTORA'!B770, '[1]CUENTA COLECTORA'!C770)</f>
        <v>ARS SEMMAPago Factura: 9778,</v>
      </c>
      <c r="E47" s="38">
        <f>'[1]CUENTA COLECTORA'!L770</f>
        <v>25466</v>
      </c>
      <c r="F47" s="38">
        <f>'[1]CUENTA COLECTORA'!G770</f>
        <v>0</v>
      </c>
      <c r="G47" s="39"/>
      <c r="H47" s="40">
        <f t="shared" si="0"/>
        <v>23499563.77</v>
      </c>
    </row>
    <row r="48" spans="1:8" s="18" customFormat="1" ht="34.5" customHeight="1" x14ac:dyDescent="0.3">
      <c r="A48" s="42"/>
      <c r="B48" s="35">
        <f>'[1]CUENTA COLECTORA'!A771</f>
        <v>46252</v>
      </c>
      <c r="C48" s="36" t="str">
        <f>'[1]CUENTA COLECTORA'!K771</f>
        <v>1267</v>
      </c>
      <c r="D48" s="37" t="str">
        <f>CONCATENATE('[1]CUENTA COLECTORA'!B771, '[1]CUENTA COLECTORA'!C771)</f>
        <v>Pily Gourmet, SRLPAGO POR COMPRA DE DESAYUNOS, ALMUERZOS Y CENAS CORRESP. A LOS MESES DE ABRIL, MAYO Y JUNIO 2026 O/C CEMADOJA-DAF-CM-2026-0029</v>
      </c>
      <c r="E48" s="38">
        <f>'[1]CUENTA COLECTORA'!L771</f>
        <v>0</v>
      </c>
      <c r="F48" s="38">
        <f>'[1]CUENTA COLECTORA'!G771</f>
        <v>561680</v>
      </c>
      <c r="G48" s="39"/>
      <c r="H48" s="40">
        <f t="shared" si="0"/>
        <v>22937883.77</v>
      </c>
    </row>
    <row r="49" spans="1:8" s="18" customFormat="1" ht="34.5" customHeight="1" x14ac:dyDescent="0.3">
      <c r="A49" s="42"/>
      <c r="B49" s="35">
        <f>'[1]CUENTA COLECTORA'!A772</f>
        <v>46253</v>
      </c>
      <c r="C49" s="36" t="str">
        <f>'[1]CUENTA COLECTORA'!K772</f>
        <v>743871482</v>
      </c>
      <c r="D49" s="37" t="str">
        <f>CONCATENATE('[1]CUENTA COLECTORA'!B772, '[1]CUENTA COLECTORA'!C772)</f>
        <v xml:space="preserve">CEMADOJA Deposito de Caja (18/08/2026) </v>
      </c>
      <c r="E49" s="38">
        <f>'[1]CUENTA COLECTORA'!L772</f>
        <v>152443</v>
      </c>
      <c r="F49" s="38">
        <f>'[1]CUENTA COLECTORA'!G772</f>
        <v>0</v>
      </c>
      <c r="G49" s="39"/>
      <c r="H49" s="40">
        <f t="shared" si="0"/>
        <v>23090326.77</v>
      </c>
    </row>
    <row r="50" spans="1:8" s="18" customFormat="1" ht="56.25" customHeight="1" x14ac:dyDescent="0.3">
      <c r="A50" s="42"/>
      <c r="B50" s="35">
        <f>'[1]CUENTA COLECTORA'!A773</f>
        <v>46254</v>
      </c>
      <c r="C50" s="36" t="str">
        <f>'[1]CUENTA COLECTORA'!K773</f>
        <v>743871080</v>
      </c>
      <c r="D50" s="37" t="str">
        <f>CONCATENATE('[1]CUENTA COLECTORA'!B773, '[1]CUENTA COLECTORA'!C773)</f>
        <v xml:space="preserve">CEMADOJA Deposito de Caja (19/08/2026) </v>
      </c>
      <c r="E50" s="38">
        <f>'[1]CUENTA COLECTORA'!L773</f>
        <v>102607</v>
      </c>
      <c r="F50" s="38">
        <f>'[1]CUENTA COLECTORA'!G773</f>
        <v>0</v>
      </c>
      <c r="G50" s="39"/>
      <c r="H50" s="40">
        <f t="shared" si="0"/>
        <v>23192933.77</v>
      </c>
    </row>
    <row r="51" spans="1:8" s="18" customFormat="1" ht="34.5" customHeight="1" x14ac:dyDescent="0.3">
      <c r="A51" s="42"/>
      <c r="B51" s="35">
        <f>'[1]CUENTA COLECTORA'!A774</f>
        <v>46254</v>
      </c>
      <c r="C51" s="36" t="str">
        <f>'[1]CUENTA COLECTORA'!K774</f>
        <v/>
      </c>
      <c r="D51" s="37" t="str">
        <f>CONCATENATE('[1]CUENTA COLECTORA'!B774, '[1]CUENTA COLECTORA'!C774)</f>
        <v>ARS UNIVERSALPago Factura: 9845,</v>
      </c>
      <c r="E51" s="38">
        <f>'[1]CUENTA COLECTORA'!L774</f>
        <v>39248.6</v>
      </c>
      <c r="F51" s="38">
        <f>'[1]CUENTA COLECTORA'!G774</f>
        <v>0</v>
      </c>
      <c r="G51" s="39"/>
      <c r="H51" s="40">
        <f t="shared" si="0"/>
        <v>23232182.370000001</v>
      </c>
    </row>
    <row r="52" spans="1:8" s="18" customFormat="1" ht="34.5" customHeight="1" x14ac:dyDescent="0.3">
      <c r="A52" s="42"/>
      <c r="B52" s="35">
        <f>'[1]CUENTA COLECTORA'!A775</f>
        <v>46254</v>
      </c>
      <c r="C52" s="36" t="str">
        <f>'[1]CUENTA COLECTORA'!K775</f>
        <v/>
      </c>
      <c r="D52" s="37" t="str">
        <f>CONCATENATE('[1]CUENTA COLECTORA'!B775, '[1]CUENTA COLECTORA'!C775)</f>
        <v>ARS MAPFRE SALUDPago Factura: 9854,</v>
      </c>
      <c r="E52" s="38">
        <f>'[1]CUENTA COLECTORA'!L775</f>
        <v>49400</v>
      </c>
      <c r="F52" s="38">
        <f>'[1]CUENTA COLECTORA'!G775</f>
        <v>0</v>
      </c>
      <c r="G52" s="39"/>
      <c r="H52" s="40">
        <f t="shared" si="0"/>
        <v>23281582.370000001</v>
      </c>
    </row>
    <row r="53" spans="1:8" s="18" customFormat="1" ht="34.5" customHeight="1" x14ac:dyDescent="0.3">
      <c r="A53" s="42"/>
      <c r="B53" s="35">
        <f>'[1]CUENTA COLECTORA'!A776</f>
        <v>46254</v>
      </c>
      <c r="C53" s="36" t="str">
        <f>'[1]CUENTA COLECTORA'!K776</f>
        <v>1277</v>
      </c>
      <c r="D53" s="37" t="str">
        <f>CONCATENATE('[1]CUENTA COLECTORA'!B776, '[1]CUENTA COLECTORA'!C776)</f>
        <v>AYUNTAMIENTO DEL DISTRITO NACIONALPAGO POR SERVICIOS DE RECOGIDA DE BASURA CORRESP. AL MES DE AGOSTO 2026</v>
      </c>
      <c r="E53" s="38">
        <f>'[1]CUENTA COLECTORA'!L776</f>
        <v>0</v>
      </c>
      <c r="F53" s="38">
        <f>'[1]CUENTA COLECTORA'!G776</f>
        <v>2871</v>
      </c>
      <c r="G53" s="39"/>
      <c r="H53" s="40">
        <f t="shared" si="0"/>
        <v>23278711.370000001</v>
      </c>
    </row>
    <row r="54" spans="1:8" s="18" customFormat="1" ht="50.25" customHeight="1" x14ac:dyDescent="0.3">
      <c r="A54" s="42"/>
      <c r="B54" s="35">
        <f>'[1]CUENTA COLECTORA'!A777</f>
        <v>46255</v>
      </c>
      <c r="C54" s="36" t="str">
        <f>'[1]CUENTA COLECTORA'!K777</f>
        <v>743871664</v>
      </c>
      <c r="D54" s="37" t="str">
        <f>CONCATENATE('[1]CUENTA COLECTORA'!B777, '[1]CUENTA COLECTORA'!C777)</f>
        <v xml:space="preserve">CEMADOJA Deposito de Caja (20/08/2026) </v>
      </c>
      <c r="E54" s="38">
        <f>'[1]CUENTA COLECTORA'!L777</f>
        <v>117447</v>
      </c>
      <c r="F54" s="38">
        <f>'[1]CUENTA COLECTORA'!G777</f>
        <v>0</v>
      </c>
      <c r="G54" s="39"/>
      <c r="H54" s="40">
        <f t="shared" si="0"/>
        <v>23396158.370000001</v>
      </c>
    </row>
    <row r="55" spans="1:8" s="18" customFormat="1" ht="34.5" customHeight="1" x14ac:dyDescent="0.3">
      <c r="A55" s="42"/>
      <c r="B55" s="35">
        <f>'[1]CUENTA COLECTORA'!A778</f>
        <v>46258</v>
      </c>
      <c r="C55" s="36" t="str">
        <f>'[1]CUENTA COLECTORA'!K778</f>
        <v>743931249</v>
      </c>
      <c r="D55" s="37" t="str">
        <f>CONCATENATE('[1]CUENTA COLECTORA'!B778, '[1]CUENTA COLECTORA'!C778)</f>
        <v xml:space="preserve">CEMADOJA Deposito de Caja (21/08/2026) </v>
      </c>
      <c r="E55" s="38">
        <f>'[1]CUENTA COLECTORA'!L778</f>
        <v>77882</v>
      </c>
      <c r="F55" s="38">
        <f>'[1]CUENTA COLECTORA'!G778</f>
        <v>0</v>
      </c>
      <c r="G55" s="39"/>
      <c r="H55" s="40">
        <f t="shared" si="0"/>
        <v>23474040.370000001</v>
      </c>
    </row>
    <row r="56" spans="1:8" s="18" customFormat="1" ht="34.5" customHeight="1" x14ac:dyDescent="0.3">
      <c r="A56" s="42"/>
      <c r="B56" s="35">
        <f>'[1]CUENTA COLECTORA'!A779</f>
        <v>46258</v>
      </c>
      <c r="C56" s="36" t="str">
        <f>'[1]CUENTA COLECTORA'!K779</f>
        <v>743931248</v>
      </c>
      <c r="D56" s="37" t="str">
        <f>CONCATENATE('[1]CUENTA COLECTORA'!B779, '[1]CUENTA COLECTORA'!C779)</f>
        <v xml:space="preserve">CEMADOJA Deposito de Caja (22/08/2026) </v>
      </c>
      <c r="E56" s="38">
        <f>'[1]CUENTA COLECTORA'!L779</f>
        <v>10771</v>
      </c>
      <c r="F56" s="38">
        <f>'[1]CUENTA COLECTORA'!G779</f>
        <v>0</v>
      </c>
      <c r="G56" s="39"/>
      <c r="H56" s="40">
        <f t="shared" si="0"/>
        <v>23484811.370000001</v>
      </c>
    </row>
    <row r="57" spans="1:8" s="18" customFormat="1" ht="34.5" customHeight="1" x14ac:dyDescent="0.3">
      <c r="A57" s="42"/>
      <c r="B57" s="35">
        <f>'[1]CUENTA COLECTORA'!A780</f>
        <v>46258</v>
      </c>
      <c r="C57" s="36" t="str">
        <f>'[1]CUENTA COLECTORA'!K780</f>
        <v>743931247</v>
      </c>
      <c r="D57" s="37" t="str">
        <f>CONCATENATE('[1]CUENTA COLECTORA'!B780, '[1]CUENTA COLECTORA'!C780)</f>
        <v xml:space="preserve">CEMADOJA Deposito de Caja (23/08/2026) </v>
      </c>
      <c r="E57" s="38">
        <f>'[1]CUENTA COLECTORA'!L780</f>
        <v>12150</v>
      </c>
      <c r="F57" s="38">
        <f>'[1]CUENTA COLECTORA'!G780</f>
        <v>0</v>
      </c>
      <c r="G57" s="39"/>
      <c r="H57" s="40">
        <f t="shared" si="0"/>
        <v>23496961.370000001</v>
      </c>
    </row>
    <row r="58" spans="1:8" s="18" customFormat="1" ht="34.5" customHeight="1" x14ac:dyDescent="0.3">
      <c r="A58" s="42"/>
      <c r="B58" s="35">
        <f>'[1]CUENTA COLECTORA'!A781</f>
        <v>46258</v>
      </c>
      <c r="C58" s="36" t="str">
        <f>'[1]CUENTA COLECTORA'!K781</f>
        <v>1286</v>
      </c>
      <c r="D58" s="37" t="str">
        <f>CONCATENATE('[1]CUENTA COLECTORA'!B781, '[1]CUENTA COLECTORA'!C781)</f>
        <v>ALIANZA INNOVADORA DE SERVICIOS AMBIENTALES, SRLPAGO POR SERVICIOS DE RECOGIDA DE DESECHOS BIOMEDICOS CORRESP. AL MES DE JULIO 2026 O/SERV. CEMADOJA-DAF-CM-2026-0009</v>
      </c>
      <c r="E58" s="38">
        <f>'[1]CUENTA COLECTORA'!L781</f>
        <v>0</v>
      </c>
      <c r="F58" s="38">
        <f>'[1]CUENTA COLECTORA'!G781</f>
        <v>50000</v>
      </c>
      <c r="G58" s="39"/>
      <c r="H58" s="40">
        <f t="shared" si="0"/>
        <v>23446961.370000001</v>
      </c>
    </row>
    <row r="59" spans="1:8" s="18" customFormat="1" ht="49.5" customHeight="1" x14ac:dyDescent="0.3">
      <c r="A59" s="42"/>
      <c r="B59" s="35">
        <f>'[1]CUENTA COLECTORA'!A782</f>
        <v>46259</v>
      </c>
      <c r="C59" s="36" t="str">
        <f>'[1]CUENTA COLECTORA'!K782</f>
        <v>654988048</v>
      </c>
      <c r="D59" s="37" t="str">
        <f>CONCATENATE('[1]CUENTA COLECTORA'!B782, '[1]CUENTA COLECTORA'!C782)</f>
        <v xml:space="preserve">CEMADOJA Deposito de Caja (24/08/2026) </v>
      </c>
      <c r="E59" s="38">
        <f>'[1]CUENTA COLECTORA'!L782</f>
        <v>152501</v>
      </c>
      <c r="F59" s="38">
        <f>'[1]CUENTA COLECTORA'!G782</f>
        <v>0</v>
      </c>
      <c r="G59" s="39"/>
      <c r="H59" s="40">
        <f t="shared" si="0"/>
        <v>23599462.370000001</v>
      </c>
    </row>
    <row r="60" spans="1:8" s="18" customFormat="1" ht="34.5" customHeight="1" x14ac:dyDescent="0.3">
      <c r="A60" s="42"/>
      <c r="B60" s="35">
        <f>'[1]CUENTA COLECTORA'!A783</f>
        <v>46259</v>
      </c>
      <c r="C60" s="36" t="str">
        <f>'[1]CUENTA COLECTORA'!K783</f>
        <v/>
      </c>
      <c r="D60" s="37" t="str">
        <f>CONCATENATE('[1]CUENTA COLECTORA'!B783, '[1]CUENTA COLECTORA'!C783)</f>
        <v>ARS RENACERPago Factura: 9849,</v>
      </c>
      <c r="E60" s="38">
        <f>'[1]CUENTA COLECTORA'!L783</f>
        <v>42564.6</v>
      </c>
      <c r="F60" s="38">
        <f>'[1]CUENTA COLECTORA'!G783</f>
        <v>0</v>
      </c>
      <c r="G60" s="39"/>
      <c r="H60" s="40">
        <f t="shared" si="0"/>
        <v>23642026.970000003</v>
      </c>
    </row>
    <row r="61" spans="1:8" s="18" customFormat="1" ht="34.5" customHeight="1" x14ac:dyDescent="0.3">
      <c r="A61" s="42"/>
      <c r="B61" s="35">
        <f>'[1]CUENTA COLECTORA'!A784</f>
        <v>46259</v>
      </c>
      <c r="C61" s="36" t="str">
        <f>'[1]CUENTA COLECTORA'!K784</f>
        <v>1289</v>
      </c>
      <c r="D61" s="37" t="str">
        <f>CONCATENATE('[1]CUENTA COLECTORA'!B784, '[1]CUENTA COLECTORA'!C784)</f>
        <v>Pily Gourmet, SRLPAGO POR ALMUERZO TIPO BUFFET POR MOTIVO A LA PRESENTACION DE LA MEMORIA ANUAL 2026 O/SERV CEMADOJA-DAF-CD-2026-0062</v>
      </c>
      <c r="E61" s="38">
        <f>'[1]CUENTA COLECTORA'!L784</f>
        <v>0</v>
      </c>
      <c r="F61" s="38">
        <f>'[1]CUENTA COLECTORA'!G784</f>
        <v>53100</v>
      </c>
      <c r="G61" s="39"/>
      <c r="H61" s="40">
        <f t="shared" si="0"/>
        <v>23588926.970000003</v>
      </c>
    </row>
    <row r="62" spans="1:8" s="18" customFormat="1" ht="34.5" customHeight="1" x14ac:dyDescent="0.3">
      <c r="A62" s="42"/>
      <c r="B62" s="35">
        <f>'[1]CUENTA COLECTORA'!A785</f>
        <v>46260</v>
      </c>
      <c r="C62" s="36" t="str">
        <f>'[1]CUENTA COLECTORA'!K785</f>
        <v>743931466</v>
      </c>
      <c r="D62" s="37" t="str">
        <f>CONCATENATE('[1]CUENTA COLECTORA'!B785, '[1]CUENTA COLECTORA'!C785)</f>
        <v xml:space="preserve">CEMADOJA Deposito de Caja (25/08/2026) </v>
      </c>
      <c r="E62" s="38">
        <f>'[1]CUENTA COLECTORA'!L785</f>
        <v>87281</v>
      </c>
      <c r="F62" s="38">
        <f>'[1]CUENTA COLECTORA'!G785</f>
        <v>0</v>
      </c>
      <c r="G62" s="39"/>
      <c r="H62" s="40">
        <f t="shared" si="0"/>
        <v>23676207.970000003</v>
      </c>
    </row>
    <row r="63" spans="1:8" s="18" customFormat="1" ht="34.5" customHeight="1" x14ac:dyDescent="0.3">
      <c r="A63" s="42"/>
      <c r="B63" s="35">
        <f>'[1]CUENTA COLECTORA'!A786</f>
        <v>46260</v>
      </c>
      <c r="C63" s="36" t="str">
        <f>'[1]CUENTA COLECTORA'!K786</f>
        <v/>
      </c>
      <c r="D63" s="37" t="str">
        <f>CONCATENATE('[1]CUENTA COLECTORA'!B786, '[1]CUENTA COLECTORA'!C786)</f>
        <v>ARS SENASA CONTRIBUTIVOPago Factura: 9853,</v>
      </c>
      <c r="E63" s="38">
        <f>'[1]CUENTA COLECTORA'!L786</f>
        <v>500416.74</v>
      </c>
      <c r="F63" s="38">
        <f>'[1]CUENTA COLECTORA'!G786</f>
        <v>0</v>
      </c>
      <c r="G63" s="39"/>
      <c r="H63" s="40">
        <f t="shared" si="0"/>
        <v>24176624.710000001</v>
      </c>
    </row>
    <row r="64" spans="1:8" s="18" customFormat="1" ht="54.75" customHeight="1" x14ac:dyDescent="0.3">
      <c r="A64" s="42"/>
      <c r="B64" s="35">
        <f>'[1]CUENTA COLECTORA'!A787</f>
        <v>46261</v>
      </c>
      <c r="C64" s="36" t="str">
        <f>'[1]CUENTA COLECTORA'!K787</f>
        <v>743928699</v>
      </c>
      <c r="D64" s="37" t="str">
        <f>CONCATENATE('[1]CUENTA COLECTORA'!B787, '[1]CUENTA COLECTORA'!C787)</f>
        <v xml:space="preserve">CEMADOJA Deposito de Caja (26/08/2026) </v>
      </c>
      <c r="E64" s="38">
        <f>'[1]CUENTA COLECTORA'!L787</f>
        <v>111618</v>
      </c>
      <c r="F64" s="38">
        <f>'[1]CUENTA COLECTORA'!G787</f>
        <v>0</v>
      </c>
      <c r="G64" s="39"/>
      <c r="H64" s="40">
        <f t="shared" si="0"/>
        <v>24288242.710000001</v>
      </c>
    </row>
    <row r="65" spans="1:8" s="18" customFormat="1" ht="66.75" customHeight="1" x14ac:dyDescent="0.3">
      <c r="A65" s="42"/>
      <c r="B65" s="35">
        <f>'[1]CUENTA COLECTORA'!A788</f>
        <v>46261</v>
      </c>
      <c r="C65" s="36" t="str">
        <f>'[1]CUENTA COLECTORA'!K788</f>
        <v/>
      </c>
      <c r="D65" s="37" t="str">
        <f>CONCATENATE('[1]CUENTA COLECTORA'!B788, '[1]CUENTA COLECTORA'!C788)</f>
        <v>ARS FUTUROPago Factura: 9912,</v>
      </c>
      <c r="E65" s="38">
        <f>'[1]CUENTA COLECTORA'!L788</f>
        <v>75156.800000000003</v>
      </c>
      <c r="F65" s="38">
        <f>'[1]CUENTA COLECTORA'!G788</f>
        <v>0</v>
      </c>
      <c r="G65" s="39"/>
      <c r="H65" s="40">
        <f t="shared" si="0"/>
        <v>24363399.510000002</v>
      </c>
    </row>
    <row r="66" spans="1:8" s="18" customFormat="1" ht="34.5" customHeight="1" x14ac:dyDescent="0.3">
      <c r="A66" s="42"/>
      <c r="B66" s="35">
        <f>'[1]CUENTA COLECTORA'!A789</f>
        <v>46261</v>
      </c>
      <c r="C66" s="36" t="str">
        <f>'[1]CUENTA COLECTORA'!K789</f>
        <v>1297</v>
      </c>
      <c r="D66" s="37" t="str">
        <f>CONCATENATE('[1]CUENTA COLECTORA'!B789, '[1]CUENTA COLECTORA'!C789)</f>
        <v>Tecnas, EIRLPAGO POR SERVICIOS DE MANTENIMIENTO AL ASCENSOR CORRESP. AL MES DE JULIO 2026 O/SERV. CEMADOJA-DAF-CD-2026-0050</v>
      </c>
      <c r="E66" s="38">
        <f>'[1]CUENTA COLECTORA'!L789</f>
        <v>0</v>
      </c>
      <c r="F66" s="38">
        <f>'[1]CUENTA COLECTORA'!G789</f>
        <v>7552</v>
      </c>
      <c r="G66" s="39"/>
      <c r="H66" s="40">
        <f t="shared" si="0"/>
        <v>24355847.510000002</v>
      </c>
    </row>
    <row r="67" spans="1:8" s="18" customFormat="1" ht="34.5" customHeight="1" x14ac:dyDescent="0.3">
      <c r="A67" s="42"/>
      <c r="B67" s="35">
        <f>'[1]CUENTA COLECTORA'!A790</f>
        <v>46262</v>
      </c>
      <c r="C67" s="36" t="str">
        <f>'[1]CUENTA COLECTORA'!K790</f>
        <v>743931729</v>
      </c>
      <c r="D67" s="37" t="str">
        <f>CONCATENATE('[1]CUENTA COLECTORA'!B790, '[1]CUENTA COLECTORA'!C790)</f>
        <v xml:space="preserve">CEMADOJA Deposito de Caja (27/08/2026) </v>
      </c>
      <c r="E67" s="38">
        <f>'[1]CUENTA COLECTORA'!L790</f>
        <v>111972</v>
      </c>
      <c r="F67" s="38">
        <f>'[1]CUENTA COLECTORA'!G790</f>
        <v>0</v>
      </c>
      <c r="G67" s="39"/>
      <c r="H67" s="40">
        <f t="shared" si="0"/>
        <v>24467819.510000002</v>
      </c>
    </row>
    <row r="68" spans="1:8" s="18" customFormat="1" ht="62.25" customHeight="1" x14ac:dyDescent="0.3">
      <c r="A68" s="42"/>
      <c r="B68" s="35">
        <f>'[1]CUENTA COLECTORA'!A791</f>
        <v>46262</v>
      </c>
      <c r="C68" s="36" t="str">
        <f>'[1]CUENTA COLECTORA'!K791</f>
        <v/>
      </c>
      <c r="D68" s="37" t="str">
        <f>CONCATENATE('[1]CUENTA COLECTORA'!B791, '[1]CUENTA COLECTORA'!C791)</f>
        <v>ARS COLEGIO MEDICO DOMINICANOPago Factura: 9776,</v>
      </c>
      <c r="E68" s="38">
        <f>'[1]CUENTA COLECTORA'!L791</f>
        <v>39323.599999999999</v>
      </c>
      <c r="F68" s="38">
        <f>'[1]CUENTA COLECTORA'!G791</f>
        <v>0</v>
      </c>
      <c r="G68" s="39"/>
      <c r="H68" s="40">
        <f t="shared" si="0"/>
        <v>24507143.110000003</v>
      </c>
    </row>
    <row r="69" spans="1:8" s="18" customFormat="1" ht="34.5" customHeight="1" x14ac:dyDescent="0.3">
      <c r="A69" s="42"/>
      <c r="B69" s="35">
        <f>'[1]CUENTA COLECTORA'!A792</f>
        <v>46262</v>
      </c>
      <c r="C69" s="36" t="str">
        <f>'[1]CUENTA COLECTORA'!K792</f>
        <v/>
      </c>
      <c r="D69" s="37" t="str">
        <f>CONCATENATE('[1]CUENTA COLECTORA'!B792, '[1]CUENTA COLECTORA'!C792)</f>
        <v>ARS ASEMAPPago Factura: 9827,</v>
      </c>
      <c r="E69" s="38">
        <f>'[1]CUENTA COLECTORA'!L792</f>
        <v>7650</v>
      </c>
      <c r="F69" s="38">
        <f>'[1]CUENTA COLECTORA'!G792</f>
        <v>0</v>
      </c>
      <c r="G69" s="39"/>
      <c r="H69" s="40">
        <f t="shared" si="0"/>
        <v>24514793.110000003</v>
      </c>
    </row>
    <row r="70" spans="1:8" s="18" customFormat="1" ht="34.5" customHeight="1" x14ac:dyDescent="0.3">
      <c r="A70" s="42"/>
      <c r="B70" s="35">
        <f>'[1]CUENTA COLECTORA'!A793</f>
        <v>46262</v>
      </c>
      <c r="C70" s="36" t="str">
        <f>'[1]CUENTA COLECTORA'!K793</f>
        <v/>
      </c>
      <c r="D70" s="37" t="str">
        <f>CONCATENATE('[1]CUENTA COLECTORA'!B793, '[1]CUENTA COLECTORA'!C793)</f>
        <v>ARS YUNEN S APago Factura: 9828,</v>
      </c>
      <c r="E70" s="38">
        <f>'[1]CUENTA COLECTORA'!L793</f>
        <v>8410.2000000000007</v>
      </c>
      <c r="F70" s="38">
        <f>'[1]CUENTA COLECTORA'!G793</f>
        <v>0</v>
      </c>
      <c r="G70" s="39"/>
      <c r="H70" s="40">
        <f t="shared" si="0"/>
        <v>24523203.310000002</v>
      </c>
    </row>
    <row r="71" spans="1:8" s="18" customFormat="1" ht="34.5" customHeight="1" x14ac:dyDescent="0.3">
      <c r="A71" s="42"/>
      <c r="B71" s="35">
        <f>'[1]CUENTA COLECTORA'!A794</f>
        <v>46262</v>
      </c>
      <c r="C71" s="36" t="str">
        <f>'[1]CUENTA COLECTORA'!K794</f>
        <v>1301</v>
      </c>
      <c r="D71" s="37" t="str">
        <f>CONCATENATE('[1]CUENTA COLECTORA'!B794, '[1]CUENTA COLECTORA'!C794)</f>
        <v>Planet Medical Services, SRLPAGO AVANCE 30% INICIAL POR SERVICIOS DE MANTENMIENTO CORRECTIVO A SISTEMA DE TOMOGRAFIA I SEGUN ORDEN CEMADOJA-CCC-CP-2026-0007</v>
      </c>
      <c r="E71" s="38">
        <f>'[1]CUENTA COLECTORA'!L794</f>
        <v>0</v>
      </c>
      <c r="F71" s="38">
        <f>'[1]CUENTA COLECTORA'!G794</f>
        <v>1350000</v>
      </c>
      <c r="G71" s="39"/>
      <c r="H71" s="40">
        <f t="shared" si="0"/>
        <v>23173203.310000002</v>
      </c>
    </row>
    <row r="72" spans="1:8" s="18" customFormat="1" ht="34.5" customHeight="1" x14ac:dyDescent="0.3">
      <c r="A72" s="42"/>
      <c r="B72" s="35">
        <f>'[1]CUENTA COLECTORA'!A795</f>
        <v>46265</v>
      </c>
      <c r="C72" s="36" t="str">
        <f>'[1]CUENTA COLECTORA'!K795</f>
        <v>654966174</v>
      </c>
      <c r="D72" s="37" t="str">
        <f>CONCATENATE('[1]CUENTA COLECTORA'!B795, '[1]CUENTA COLECTORA'!C795)</f>
        <v xml:space="preserve">CEMADOJA Deposito de Caja (28/08/2026) </v>
      </c>
      <c r="E72" s="38">
        <f>'[1]CUENTA COLECTORA'!L795</f>
        <v>88950</v>
      </c>
      <c r="F72" s="38">
        <f>'[1]CUENTA COLECTORA'!G795</f>
        <v>0</v>
      </c>
      <c r="G72" s="39"/>
      <c r="H72" s="40">
        <f t="shared" si="0"/>
        <v>23262153.310000002</v>
      </c>
    </row>
    <row r="73" spans="1:8" s="18" customFormat="1" ht="34.5" customHeight="1" x14ac:dyDescent="0.3">
      <c r="A73" s="42"/>
      <c r="B73" s="35">
        <f>'[1]CUENTA COLECTORA'!A796</f>
        <v>46265</v>
      </c>
      <c r="C73" s="36" t="str">
        <f>'[1]CUENTA COLECTORA'!K796</f>
        <v>654966171</v>
      </c>
      <c r="D73" s="37" t="str">
        <f>CONCATENATE('[1]CUENTA COLECTORA'!B796, '[1]CUENTA COLECTORA'!C796)</f>
        <v xml:space="preserve">CEMADOJA Deposito de Caja (29/08/2026) </v>
      </c>
      <c r="E73" s="38">
        <f>'[1]CUENTA COLECTORA'!L796</f>
        <v>9238</v>
      </c>
      <c r="F73" s="38">
        <f>'[1]CUENTA COLECTORA'!G796</f>
        <v>0</v>
      </c>
      <c r="G73" s="39"/>
      <c r="H73" s="40">
        <f t="shared" si="0"/>
        <v>23271391.310000002</v>
      </c>
    </row>
    <row r="74" spans="1:8" s="18" customFormat="1" ht="34.5" customHeight="1" x14ac:dyDescent="0.3">
      <c r="A74" s="42"/>
      <c r="B74" s="35">
        <f>'[1]CUENTA COLECTORA'!A797</f>
        <v>46265</v>
      </c>
      <c r="C74" s="36" t="str">
        <f>'[1]CUENTA COLECTORA'!K797</f>
        <v>654966169</v>
      </c>
      <c r="D74" s="37" t="str">
        <f>CONCATENATE('[1]CUENTA COLECTORA'!B797, '[1]CUENTA COLECTORA'!C797)</f>
        <v xml:space="preserve">CEMADOJA Deposito de Caja (30/08/2026) </v>
      </c>
      <c r="E74" s="38">
        <f>'[1]CUENTA COLECTORA'!L797</f>
        <v>13400</v>
      </c>
      <c r="F74" s="38">
        <f>'[1]CUENTA COLECTORA'!G797</f>
        <v>0</v>
      </c>
      <c r="G74" s="39"/>
      <c r="H74" s="40">
        <f t="shared" si="0"/>
        <v>23284791.310000002</v>
      </c>
    </row>
    <row r="75" spans="1:8" s="18" customFormat="1" ht="34.5" customHeight="1" x14ac:dyDescent="0.3">
      <c r="A75" s="42"/>
      <c r="B75" s="35">
        <f>'[1]CUENTA COLECTORA'!A798</f>
        <v>46265</v>
      </c>
      <c r="C75" s="36" t="str">
        <f>'[1]CUENTA COLECTORA'!K798</f>
        <v>N/A</v>
      </c>
      <c r="D75" s="37" t="str">
        <f>CONCATENATE('[1]CUENTA COLECTORA'!B798, '[1]CUENTA COLECTORA'!C798)</f>
        <v>Visanet Dominicanaal 31 Agosto 2026</v>
      </c>
      <c r="E75" s="38">
        <f>'[1]CUENTA COLECTORA'!L798</f>
        <v>585682.23</v>
      </c>
      <c r="F75" s="38">
        <f>'[1]CUENTA COLECTORA'!G798</f>
        <v>0</v>
      </c>
      <c r="G75" s="39"/>
      <c r="H75" s="40">
        <f t="shared" si="0"/>
        <v>23870473.540000003</v>
      </c>
    </row>
    <row r="76" spans="1:8" s="18" customFormat="1" ht="62.25" customHeight="1" x14ac:dyDescent="0.3">
      <c r="A76" s="42"/>
      <c r="B76" s="35">
        <f>'[1]CUENTA COLECTORA'!A799</f>
        <v>46265</v>
      </c>
      <c r="C76" s="36" t="str">
        <f>'[1]CUENTA COLECTORA'!K799</f>
        <v>1304</v>
      </c>
      <c r="D76" s="37" t="str">
        <f>CONCATENATE('[1]CUENTA COLECTORA'!B799, '[1]CUENTA COLECTORA'!C799)</f>
        <v>Farmacéuticas Avanzadas, SRLPAGO POR COMPRA DE MEDIO DE CONTRASTE (IOPAMIDOL) O/C CEMADOJA-DAF-CM-2026-0035</v>
      </c>
      <c r="E76" s="38">
        <f>'[1]CUENTA COLECTORA'!L799</f>
        <v>0</v>
      </c>
      <c r="F76" s="38">
        <f>'[1]CUENTA COLECTORA'!G799</f>
        <v>767500</v>
      </c>
      <c r="G76" s="39"/>
      <c r="H76" s="40">
        <f t="shared" si="0"/>
        <v>23102973.540000003</v>
      </c>
    </row>
    <row r="77" spans="1:8" s="18" customFormat="1" ht="34.5" customHeight="1" x14ac:dyDescent="0.3">
      <c r="A77" s="42"/>
      <c r="B77" s="35">
        <f>'[1]CUENTA COLECTORA'!A800</f>
        <v>46265</v>
      </c>
      <c r="C77" s="36" t="str">
        <f>'[1]CUENTA COLECTORA'!K800</f>
        <v>1305</v>
      </c>
      <c r="D77" s="37" t="str">
        <f>CONCATENATE('[1]CUENTA COLECTORA'!B800, '[1]CUENTA COLECTORA'!C800)</f>
        <v>Proyectos y Servicios Mario Aragones, Prosemar, SRLPAGO POR COMPRA DE PINTURA O/C CEMADOJA-DAF-CM-2026-0030</v>
      </c>
      <c r="E77" s="38">
        <f>'[1]CUENTA COLECTORA'!L800</f>
        <v>0</v>
      </c>
      <c r="F77" s="38">
        <f>'[1]CUENTA COLECTORA'!G800</f>
        <v>380153.34</v>
      </c>
      <c r="G77" s="39"/>
      <c r="H77" s="40">
        <f t="shared" si="0"/>
        <v>22722820.200000003</v>
      </c>
    </row>
    <row r="78" spans="1:8" s="18" customFormat="1" ht="34.5" customHeight="1" x14ac:dyDescent="0.3">
      <c r="A78" s="42"/>
      <c r="B78" s="35">
        <f>'[1]CUENTA COLECTORA'!A801</f>
        <v>46265</v>
      </c>
      <c r="C78" s="36" t="str">
        <f>'[1]CUENTA COLECTORA'!K801</f>
        <v>1306</v>
      </c>
      <c r="D78" s="37" t="str">
        <f>CONCATENATE('[1]CUENTA COLECTORA'!B801, '[1]CUENTA COLECTORA'!C801)</f>
        <v>Hypco Group, SRLPAGO POR COMPRA DE EQUIPO Y MATERIALES TECNOLOGIA O/C CEMADOJA-DAF-CM-2026-0012</v>
      </c>
      <c r="E78" s="38">
        <f>'[1]CUENTA COLECTORA'!L801</f>
        <v>0</v>
      </c>
      <c r="F78" s="38">
        <f>'[1]CUENTA COLECTORA'!G801</f>
        <v>144989.41</v>
      </c>
      <c r="G78" s="39"/>
      <c r="H78" s="40">
        <f t="shared" si="0"/>
        <v>22577830.790000003</v>
      </c>
    </row>
    <row r="79" spans="1:8" s="18" customFormat="1" ht="34.5" customHeight="1" x14ac:dyDescent="0.3">
      <c r="A79" s="42"/>
      <c r="B79" s="35">
        <f>'[1]CUENTA COLECTORA'!A802</f>
        <v>46265</v>
      </c>
      <c r="C79" s="36" t="str">
        <f>'[1]CUENTA COLECTORA'!K802</f>
        <v>1307</v>
      </c>
      <c r="D79" s="37" t="str">
        <f>CONCATENATE('[1]CUENTA COLECTORA'!B802, '[1]CUENTA COLECTORA'!C802)</f>
        <v>Servipartes Aurora, SRLPAGO POR SERVICIOS CORRECION DE FALLOS DE VEHICULO CHEVROLET COLORADO O/C CEMADOJA-DAF-CM-2026-0058</v>
      </c>
      <c r="E79" s="38">
        <f>'[1]CUENTA COLECTORA'!L802</f>
        <v>0</v>
      </c>
      <c r="F79" s="38">
        <f>'[1]CUENTA COLECTORA'!G802</f>
        <v>298000</v>
      </c>
      <c r="G79" s="39"/>
      <c r="H79" s="40">
        <f t="shared" si="0"/>
        <v>22279830.790000003</v>
      </c>
    </row>
    <row r="80" spans="1:8" s="18" customFormat="1" ht="34.5" customHeight="1" x14ac:dyDescent="0.3">
      <c r="A80" s="42"/>
      <c r="B80" s="35">
        <f>'[1]CUENTA COLECTORA'!A803</f>
        <v>46265</v>
      </c>
      <c r="C80" s="36" t="str">
        <f>'[1]CUENTA COLECTORA'!K803</f>
        <v>1308</v>
      </c>
      <c r="D80" s="37" t="str">
        <f>CONCATENATE('[1]CUENTA COLECTORA'!B803, '[1]CUENTA COLECTORA'!C803)</f>
        <v>Soldier Electronic Security SES, SRLPAGO POR COMPRA DE MATERIALES DE REFRIGERACION O/C CEMADOJA-DAF-CD-2026-0014</v>
      </c>
      <c r="E80" s="38">
        <f>'[1]CUENTA COLECTORA'!L803</f>
        <v>0</v>
      </c>
      <c r="F80" s="38">
        <f>'[1]CUENTA COLECTORA'!G803</f>
        <v>18246.34</v>
      </c>
      <c r="G80" s="39"/>
      <c r="H80" s="40">
        <f t="shared" si="0"/>
        <v>22261584.450000003</v>
      </c>
    </row>
    <row r="81" spans="1:8" s="18" customFormat="1" ht="57.75" customHeight="1" x14ac:dyDescent="0.3">
      <c r="A81" s="42"/>
      <c r="B81" s="35">
        <f>'[1]CUENTA COLECTORA'!A804</f>
        <v>46265</v>
      </c>
      <c r="C81" s="36" t="str">
        <f>'[1]CUENTA COLECTORA'!K804</f>
        <v>1309</v>
      </c>
      <c r="D81" s="37" t="str">
        <f>CONCATENATE('[1]CUENTA COLECTORA'!B804, '[1]CUENTA COLECTORA'!C804)</f>
        <v>Ventas Diversas Farmaceuticas, SRLPAGO POR COMPRA DE CATETER, DESINFECTANTE, ESPARADRAPOS Y CURITAS RENDONDAS O/C CEMADOJA-DAF-CM-2026-0060</v>
      </c>
      <c r="E81" s="38">
        <f>'[1]CUENTA COLECTORA'!L804</f>
        <v>0</v>
      </c>
      <c r="F81" s="38">
        <f>'[1]CUENTA COLECTORA'!G804</f>
        <v>258709.04</v>
      </c>
      <c r="G81" s="39"/>
      <c r="H81" s="40">
        <f t="shared" si="0"/>
        <v>22002875.410000004</v>
      </c>
    </row>
    <row r="82" spans="1:8" s="18" customFormat="1" ht="34.5" customHeight="1" x14ac:dyDescent="0.3">
      <c r="A82" s="42"/>
      <c r="B82" s="35">
        <f>'[1]CUENTA COLECTORA'!A805</f>
        <v>46265</v>
      </c>
      <c r="C82" s="36" t="str">
        <f>'[1]CUENTA COLECTORA'!K805</f>
        <v>1319</v>
      </c>
      <c r="D82" s="37" t="str">
        <f>CONCATENATE('[1]CUENTA COLECTORA'!B805, '[1]CUENTA COLECTORA'!C805)</f>
        <v>BIO NOVA, SRLPAGO POR COMPRA DE REACTIVOS E INSUMOS PARA LABORATORIO CLINICO O/C CEMADOJA-CCC-CP-2026-0003</v>
      </c>
      <c r="E82" s="38">
        <f>'[1]CUENTA COLECTORA'!L805</f>
        <v>0</v>
      </c>
      <c r="F82" s="38">
        <f>'[1]CUENTA COLECTORA'!G805</f>
        <v>2256169.6</v>
      </c>
      <c r="G82" s="39"/>
      <c r="H82" s="40">
        <f t="shared" ref="H82:H111" si="1">SUM(H81+E82-F82)</f>
        <v>19746705.810000002</v>
      </c>
    </row>
    <row r="83" spans="1:8" s="18" customFormat="1" ht="34.5" customHeight="1" x14ac:dyDescent="0.3">
      <c r="A83" s="42"/>
      <c r="B83" s="35">
        <f>'[1]CUENTA COLECTORA'!A806</f>
        <v>46265</v>
      </c>
      <c r="C83" s="36" t="str">
        <f>'[1]CUENTA COLECTORA'!K806</f>
        <v>1320</v>
      </c>
      <c r="D83" s="37" t="str">
        <f>CONCATENATE('[1]CUENTA COLECTORA'!B806, '[1]CUENTA COLECTORA'!C806)</f>
        <v>D&amp;H Hernandez Home Investment, SRLPAGO POR COMPRA DE GASOIL O/C CEMADOJA-DAF-CM-2026-0020</v>
      </c>
      <c r="E83" s="38">
        <f>'[1]CUENTA COLECTORA'!L806</f>
        <v>0</v>
      </c>
      <c r="F83" s="38">
        <f>'[1]CUENTA COLECTORA'!G806</f>
        <v>257800</v>
      </c>
      <c r="G83" s="39"/>
      <c r="H83" s="40">
        <f t="shared" si="1"/>
        <v>19488905.810000002</v>
      </c>
    </row>
    <row r="84" spans="1:8" s="18" customFormat="1" ht="34.5" customHeight="1" x14ac:dyDescent="0.3">
      <c r="A84" s="42"/>
      <c r="B84" s="35"/>
      <c r="C84" s="36"/>
      <c r="D84" s="37"/>
      <c r="E84" s="38"/>
      <c r="F84" s="38"/>
      <c r="G84" s="39"/>
      <c r="H84" s="40">
        <f t="shared" si="1"/>
        <v>19488905.810000002</v>
      </c>
    </row>
    <row r="85" spans="1:8" s="18" customFormat="1" ht="34.5" customHeight="1" x14ac:dyDescent="0.3">
      <c r="A85" s="42"/>
      <c r="B85" s="35"/>
      <c r="C85" s="36"/>
      <c r="D85" s="37"/>
      <c r="E85" s="38"/>
      <c r="F85" s="38"/>
      <c r="G85" s="39"/>
      <c r="H85" s="40">
        <f t="shared" si="1"/>
        <v>19488905.810000002</v>
      </c>
    </row>
    <row r="86" spans="1:8" s="18" customFormat="1" ht="34.5" hidden="1" customHeight="1" x14ac:dyDescent="0.3">
      <c r="A86" s="42"/>
      <c r="B86" s="35"/>
      <c r="C86" s="36"/>
      <c r="D86" s="37"/>
      <c r="E86" s="38"/>
      <c r="F86" s="38"/>
      <c r="G86" s="39"/>
      <c r="H86" s="40">
        <f t="shared" si="1"/>
        <v>19488905.810000002</v>
      </c>
    </row>
    <row r="87" spans="1:8" s="18" customFormat="1" ht="34.5" hidden="1" customHeight="1" x14ac:dyDescent="0.3">
      <c r="A87" s="42"/>
      <c r="B87" s="35"/>
      <c r="C87" s="36"/>
      <c r="D87" s="37"/>
      <c r="E87" s="38"/>
      <c r="F87" s="38"/>
      <c r="G87" s="39"/>
      <c r="H87" s="40">
        <f t="shared" si="1"/>
        <v>19488905.810000002</v>
      </c>
    </row>
    <row r="88" spans="1:8" s="18" customFormat="1" ht="34.5" hidden="1" customHeight="1" x14ac:dyDescent="0.3">
      <c r="A88" s="42"/>
      <c r="B88" s="35"/>
      <c r="C88" s="36"/>
      <c r="D88" s="37"/>
      <c r="E88" s="38"/>
      <c r="F88" s="38"/>
      <c r="G88" s="39"/>
      <c r="H88" s="40">
        <f t="shared" si="1"/>
        <v>19488905.810000002</v>
      </c>
    </row>
    <row r="89" spans="1:8" s="18" customFormat="1" ht="34.5" hidden="1" customHeight="1" x14ac:dyDescent="0.3">
      <c r="A89" s="42"/>
      <c r="B89" s="35"/>
      <c r="C89" s="36"/>
      <c r="D89" s="37"/>
      <c r="E89" s="38"/>
      <c r="F89" s="38"/>
      <c r="G89" s="39"/>
      <c r="H89" s="40">
        <f t="shared" si="1"/>
        <v>19488905.810000002</v>
      </c>
    </row>
    <row r="90" spans="1:8" s="18" customFormat="1" ht="34.5" hidden="1" customHeight="1" x14ac:dyDescent="0.3">
      <c r="A90" s="42"/>
      <c r="B90" s="35"/>
      <c r="C90" s="36"/>
      <c r="D90" s="37"/>
      <c r="E90" s="38"/>
      <c r="F90" s="38"/>
      <c r="G90" s="39"/>
      <c r="H90" s="40">
        <f t="shared" si="1"/>
        <v>19488905.810000002</v>
      </c>
    </row>
    <row r="91" spans="1:8" s="18" customFormat="1" ht="34.5" hidden="1" customHeight="1" x14ac:dyDescent="0.3">
      <c r="A91" s="42"/>
      <c r="B91" s="35"/>
      <c r="C91" s="36"/>
      <c r="D91" s="37"/>
      <c r="E91" s="38"/>
      <c r="F91" s="38"/>
      <c r="G91" s="39"/>
      <c r="H91" s="40">
        <f t="shared" si="1"/>
        <v>19488905.810000002</v>
      </c>
    </row>
    <row r="92" spans="1:8" s="18" customFormat="1" ht="34.5" hidden="1" customHeight="1" x14ac:dyDescent="0.3">
      <c r="A92" s="42"/>
      <c r="B92" s="35"/>
      <c r="C92" s="36"/>
      <c r="D92" s="37"/>
      <c r="E92" s="38"/>
      <c r="F92" s="38"/>
      <c r="G92" s="39"/>
      <c r="H92" s="40">
        <f t="shared" si="1"/>
        <v>19488905.810000002</v>
      </c>
    </row>
    <row r="93" spans="1:8" s="18" customFormat="1" ht="34.5" hidden="1" customHeight="1" x14ac:dyDescent="0.3">
      <c r="A93" s="42"/>
      <c r="B93" s="35"/>
      <c r="C93" s="36"/>
      <c r="D93" s="37"/>
      <c r="E93" s="38"/>
      <c r="F93" s="38"/>
      <c r="G93" s="39"/>
      <c r="H93" s="40">
        <f t="shared" si="1"/>
        <v>19488905.810000002</v>
      </c>
    </row>
    <row r="94" spans="1:8" s="18" customFormat="1" ht="34.5" hidden="1" customHeight="1" x14ac:dyDescent="0.3">
      <c r="A94" s="42"/>
      <c r="B94" s="35"/>
      <c r="C94" s="36"/>
      <c r="D94" s="37"/>
      <c r="E94" s="38"/>
      <c r="F94" s="38"/>
      <c r="G94" s="39"/>
      <c r="H94" s="40">
        <f t="shared" si="1"/>
        <v>19488905.810000002</v>
      </c>
    </row>
    <row r="95" spans="1:8" s="18" customFormat="1" ht="34.5" customHeight="1" x14ac:dyDescent="0.3">
      <c r="A95" s="42"/>
      <c r="B95" s="35"/>
      <c r="C95" s="36"/>
      <c r="D95" s="37"/>
      <c r="E95" s="38"/>
      <c r="F95" s="38"/>
      <c r="G95" s="39"/>
      <c r="H95" s="40">
        <f t="shared" si="1"/>
        <v>19488905.810000002</v>
      </c>
    </row>
    <row r="96" spans="1:8" s="18" customFormat="1" ht="34.5" customHeight="1" x14ac:dyDescent="0.3">
      <c r="A96" s="42"/>
      <c r="B96" s="35"/>
      <c r="C96" s="36"/>
      <c r="D96" s="37"/>
      <c r="E96" s="38"/>
      <c r="F96" s="38"/>
      <c r="G96" s="39"/>
      <c r="H96" s="40">
        <f t="shared" si="1"/>
        <v>19488905.810000002</v>
      </c>
    </row>
    <row r="97" spans="1:8" s="18" customFormat="1" ht="34.5" customHeight="1" x14ac:dyDescent="0.3">
      <c r="A97" s="42"/>
      <c r="B97" s="35"/>
      <c r="C97" s="36"/>
      <c r="D97" s="37"/>
      <c r="E97" s="38"/>
      <c r="F97" s="38"/>
      <c r="G97" s="39"/>
      <c r="H97" s="40">
        <f t="shared" si="1"/>
        <v>19488905.810000002</v>
      </c>
    </row>
    <row r="98" spans="1:8" s="18" customFormat="1" ht="34.5" hidden="1" customHeight="1" x14ac:dyDescent="0.3">
      <c r="A98" s="42"/>
      <c r="B98" s="35"/>
      <c r="C98" s="36"/>
      <c r="D98" s="37"/>
      <c r="E98" s="38"/>
      <c r="F98" s="38"/>
      <c r="G98" s="39"/>
      <c r="H98" s="40">
        <f t="shared" si="1"/>
        <v>19488905.810000002</v>
      </c>
    </row>
    <row r="99" spans="1:8" s="18" customFormat="1" ht="34.5" hidden="1" customHeight="1" x14ac:dyDescent="0.3">
      <c r="A99" s="42"/>
      <c r="B99" s="35"/>
      <c r="C99" s="36"/>
      <c r="D99" s="37"/>
      <c r="E99" s="38"/>
      <c r="F99" s="38"/>
      <c r="G99" s="39"/>
      <c r="H99" s="40">
        <f t="shared" si="1"/>
        <v>19488905.810000002</v>
      </c>
    </row>
    <row r="100" spans="1:8" s="18" customFormat="1" ht="34.5" hidden="1" customHeight="1" x14ac:dyDescent="0.25">
      <c r="A100" s="42"/>
      <c r="B100" s="44"/>
      <c r="C100" s="45"/>
      <c r="D100" s="46"/>
      <c r="E100" s="47"/>
      <c r="F100" s="47"/>
      <c r="G100" s="39"/>
      <c r="H100" s="40">
        <f t="shared" si="1"/>
        <v>19488905.810000002</v>
      </c>
    </row>
    <row r="101" spans="1:8" s="18" customFormat="1" ht="34.5" hidden="1" customHeight="1" x14ac:dyDescent="0.25">
      <c r="A101" s="42"/>
      <c r="B101" s="44"/>
      <c r="C101" s="45"/>
      <c r="D101" s="46"/>
      <c r="E101" s="47"/>
      <c r="F101" s="47"/>
      <c r="G101" s="39"/>
      <c r="H101" s="40">
        <f t="shared" si="1"/>
        <v>19488905.810000002</v>
      </c>
    </row>
    <row r="102" spans="1:8" s="18" customFormat="1" ht="20.100000000000001" hidden="1" customHeight="1" x14ac:dyDescent="0.25">
      <c r="A102" s="42"/>
      <c r="B102" s="44"/>
      <c r="C102" s="45"/>
      <c r="D102" s="46"/>
      <c r="E102" s="47"/>
      <c r="F102" s="47"/>
      <c r="G102" s="39"/>
      <c r="H102" s="40">
        <f t="shared" si="1"/>
        <v>19488905.810000002</v>
      </c>
    </row>
    <row r="103" spans="1:8" s="18" customFormat="1" ht="20.100000000000001" hidden="1" customHeight="1" x14ac:dyDescent="0.25">
      <c r="A103" s="42"/>
      <c r="B103" s="44"/>
      <c r="C103" s="45"/>
      <c r="D103" s="46"/>
      <c r="E103" s="47"/>
      <c r="F103" s="47"/>
      <c r="G103" s="39"/>
      <c r="H103" s="40">
        <f t="shared" si="1"/>
        <v>19488905.810000002</v>
      </c>
    </row>
    <row r="104" spans="1:8" s="18" customFormat="1" ht="20.100000000000001" hidden="1" customHeight="1" x14ac:dyDescent="0.25">
      <c r="A104" s="42"/>
      <c r="B104" s="44"/>
      <c r="C104" s="45"/>
      <c r="D104" s="46"/>
      <c r="E104" s="47"/>
      <c r="F104" s="47"/>
      <c r="G104" s="39"/>
      <c r="H104" s="40">
        <f t="shared" si="1"/>
        <v>19488905.810000002</v>
      </c>
    </row>
    <row r="105" spans="1:8" s="18" customFormat="1" ht="20.100000000000001" hidden="1" customHeight="1" x14ac:dyDescent="0.25">
      <c r="A105" s="42"/>
      <c r="B105" s="44"/>
      <c r="C105" s="45"/>
      <c r="D105" s="46"/>
      <c r="E105" s="47"/>
      <c r="F105" s="47"/>
      <c r="G105" s="39"/>
      <c r="H105" s="40">
        <f t="shared" si="1"/>
        <v>19488905.810000002</v>
      </c>
    </row>
    <row r="106" spans="1:8" s="18" customFormat="1" ht="20.100000000000001" hidden="1" customHeight="1" x14ac:dyDescent="0.25">
      <c r="A106" s="42"/>
      <c r="B106" s="44"/>
      <c r="C106" s="45"/>
      <c r="D106" s="46"/>
      <c r="E106" s="47"/>
      <c r="F106" s="47"/>
      <c r="G106" s="39"/>
      <c r="H106" s="40">
        <f t="shared" si="1"/>
        <v>19488905.810000002</v>
      </c>
    </row>
    <row r="107" spans="1:8" s="18" customFormat="1" ht="20.100000000000001" hidden="1" customHeight="1" x14ac:dyDescent="0.25">
      <c r="A107" s="42"/>
      <c r="B107" s="44"/>
      <c r="C107" s="45"/>
      <c r="D107" s="46"/>
      <c r="E107" s="47"/>
      <c r="F107" s="47"/>
      <c r="G107" s="39"/>
      <c r="H107" s="40">
        <f t="shared" si="1"/>
        <v>19488905.810000002</v>
      </c>
    </row>
    <row r="108" spans="1:8" s="18" customFormat="1" ht="20.100000000000001" hidden="1" customHeight="1" x14ac:dyDescent="0.25">
      <c r="A108" s="42"/>
      <c r="B108" s="44"/>
      <c r="C108" s="45"/>
      <c r="D108" s="46"/>
      <c r="E108" s="47"/>
      <c r="F108" s="47"/>
      <c r="G108" s="39"/>
      <c r="H108" s="40">
        <f t="shared" si="1"/>
        <v>19488905.810000002</v>
      </c>
    </row>
    <row r="109" spans="1:8" s="18" customFormat="1" ht="20.100000000000001" hidden="1" customHeight="1" x14ac:dyDescent="0.25">
      <c r="A109" s="42"/>
      <c r="B109" s="44"/>
      <c r="C109" s="45"/>
      <c r="D109" s="46"/>
      <c r="E109" s="47"/>
      <c r="F109" s="47"/>
      <c r="G109" s="39"/>
      <c r="H109" s="40">
        <f t="shared" si="1"/>
        <v>19488905.810000002</v>
      </c>
    </row>
    <row r="110" spans="1:8" s="18" customFormat="1" ht="20.100000000000001" hidden="1" customHeight="1" x14ac:dyDescent="0.25">
      <c r="A110" s="48"/>
      <c r="B110" s="44"/>
      <c r="C110" s="46"/>
      <c r="D110" s="49"/>
      <c r="E110" s="47"/>
      <c r="F110" s="47"/>
      <c r="G110" s="39"/>
      <c r="H110" s="40">
        <f t="shared" si="1"/>
        <v>19488905.810000002</v>
      </c>
    </row>
    <row r="111" spans="1:8" s="18" customFormat="1" ht="20.100000000000001" customHeight="1" x14ac:dyDescent="0.25">
      <c r="A111" s="48"/>
      <c r="B111" s="44"/>
      <c r="C111" s="45"/>
      <c r="D111" s="49"/>
      <c r="E111" s="39"/>
      <c r="F111" s="50"/>
      <c r="G111" s="51"/>
      <c r="H111" s="40">
        <f t="shared" si="1"/>
        <v>19488905.810000002</v>
      </c>
    </row>
    <row r="112" spans="1:8" s="18" customFormat="1" ht="20.100000000000001" customHeight="1" thickBot="1" x14ac:dyDescent="0.3">
      <c r="A112" s="48"/>
      <c r="B112" s="52"/>
      <c r="C112" s="53"/>
      <c r="D112" s="54"/>
      <c r="E112" s="55">
        <f>SUM(E15:E110)</f>
        <v>9878889.8999999985</v>
      </c>
      <c r="F112" s="56">
        <f>SUM(F15:F109)</f>
        <v>8634509.8200000003</v>
      </c>
      <c r="G112" s="57"/>
      <c r="H112" s="58">
        <f>SUM(H13+E112-F112)</f>
        <v>19488905.809999999</v>
      </c>
    </row>
    <row r="113" spans="1:9" s="18" customFormat="1" ht="20.100000000000001" customHeight="1" x14ac:dyDescent="0.25">
      <c r="A113" s="41"/>
      <c r="B113" s="59"/>
      <c r="C113" s="60"/>
      <c r="D113" s="59"/>
      <c r="E113" s="61"/>
      <c r="F113" s="62"/>
      <c r="G113" s="59"/>
      <c r="H113" s="59"/>
    </row>
    <row r="114" spans="1:9" s="18" customFormat="1" ht="20.100000000000001" customHeight="1" x14ac:dyDescent="0.25">
      <c r="A114" s="41"/>
      <c r="B114" s="59"/>
      <c r="C114" s="60"/>
      <c r="D114" s="59"/>
      <c r="E114" s="61"/>
      <c r="F114" s="62"/>
      <c r="G114" s="59"/>
      <c r="H114" s="59"/>
    </row>
    <row r="115" spans="1:9" s="18" customFormat="1" ht="20.100000000000001" customHeight="1" x14ac:dyDescent="0.25">
      <c r="A115" s="41"/>
      <c r="B115" s="59"/>
      <c r="C115" s="60"/>
      <c r="D115" s="59"/>
      <c r="E115" s="61"/>
      <c r="F115" s="62"/>
      <c r="G115" s="59"/>
      <c r="H115" s="59"/>
    </row>
    <row r="116" spans="1:9" s="18" customFormat="1" ht="20.100000000000001" customHeight="1" x14ac:dyDescent="0.25">
      <c r="A116" s="41"/>
      <c r="B116" s="63"/>
      <c r="C116" s="64"/>
      <c r="D116" s="63"/>
      <c r="E116" s="63"/>
      <c r="F116" s="65"/>
      <c r="G116" s="63"/>
      <c r="H116" s="66"/>
    </row>
    <row r="117" spans="1:9" s="18" customFormat="1" ht="20.100000000000001" customHeight="1" x14ac:dyDescent="0.25">
      <c r="A117" s="41"/>
      <c r="B117" s="67" t="s">
        <v>16</v>
      </c>
      <c r="C117" s="67"/>
      <c r="D117" s="67"/>
      <c r="E117" s="67"/>
      <c r="F117" s="67"/>
      <c r="G117" s="67"/>
      <c r="H117" s="67"/>
    </row>
    <row r="118" spans="1:9" s="18" customFormat="1" ht="20.100000000000001" customHeight="1" x14ac:dyDescent="0.25">
      <c r="A118" s="41"/>
      <c r="B118" s="68" t="s">
        <v>17</v>
      </c>
      <c r="C118" s="68"/>
      <c r="D118" s="68"/>
      <c r="E118" s="68"/>
      <c r="F118" s="68"/>
      <c r="G118" s="68"/>
      <c r="H118" s="68"/>
    </row>
    <row r="119" spans="1:9" s="18" customFormat="1" ht="20.100000000000001" customHeight="1" x14ac:dyDescent="0.25">
      <c r="A119" s="41"/>
      <c r="B119" s="64"/>
      <c r="C119" s="69"/>
      <c r="D119" s="19"/>
      <c r="E119" s="70"/>
      <c r="F119" s="71"/>
      <c r="G119" s="66"/>
      <c r="H119" s="66"/>
    </row>
    <row r="120" spans="1:9" s="18" customFormat="1" ht="20.100000000000001" customHeight="1" x14ac:dyDescent="0.25">
      <c r="A120" s="41"/>
      <c r="B120" s="64"/>
      <c r="C120" s="69"/>
      <c r="D120" s="19"/>
      <c r="E120" s="72"/>
      <c r="F120" s="71"/>
      <c r="G120" s="66"/>
      <c r="H120" s="66"/>
    </row>
    <row r="121" spans="1:9" s="18" customFormat="1" ht="20.100000000000001" customHeight="1" x14ac:dyDescent="0.25">
      <c r="A121" s="41"/>
      <c r="B121" s="73"/>
      <c r="C121" s="74"/>
      <c r="D121" s="73"/>
      <c r="E121" s="73"/>
      <c r="F121" s="75"/>
      <c r="G121" s="73"/>
      <c r="H121" s="73"/>
    </row>
    <row r="122" spans="1:9" s="18" customFormat="1" ht="20.100000000000001" customHeight="1" x14ac:dyDescent="0.25">
      <c r="A122" s="41"/>
      <c r="B122" s="76"/>
      <c r="C122" s="77"/>
      <c r="D122" s="76"/>
      <c r="E122" s="76"/>
      <c r="F122" s="78"/>
      <c r="G122" s="76"/>
      <c r="H122" s="76"/>
    </row>
    <row r="123" spans="1:9" s="18" customFormat="1" ht="20.100000000000001" customHeight="1" x14ac:dyDescent="0.25">
      <c r="A123" s="41"/>
      <c r="B123" s="79"/>
      <c r="C123" s="80"/>
      <c r="D123" s="79"/>
      <c r="E123" s="79"/>
      <c r="F123" s="81"/>
      <c r="G123" s="79"/>
      <c r="H123" s="79"/>
    </row>
    <row r="124" spans="1:9" s="18" customFormat="1" ht="20.100000000000001" customHeight="1" x14ac:dyDescent="0.25">
      <c r="A124" s="41"/>
      <c r="B124" s="79"/>
      <c r="C124" s="80"/>
      <c r="D124" s="79"/>
      <c r="E124" s="79"/>
      <c r="F124" s="81"/>
      <c r="G124" s="79"/>
      <c r="H124" s="79"/>
    </row>
    <row r="125" spans="1:9" s="18" customFormat="1" ht="20.100000000000001" customHeight="1" x14ac:dyDescent="0.25">
      <c r="A125" s="41"/>
      <c r="B125" s="79"/>
      <c r="C125" s="80"/>
      <c r="D125" s="79"/>
      <c r="E125" s="79"/>
      <c r="F125" s="81"/>
      <c r="G125" s="79"/>
      <c r="H125" s="79"/>
    </row>
    <row r="126" spans="1:9" s="18" customFormat="1" ht="20.100000000000001" customHeight="1" x14ac:dyDescent="0.25">
      <c r="A126" s="82"/>
      <c r="B126" s="79"/>
      <c r="C126" s="80"/>
      <c r="D126" s="79"/>
      <c r="E126" s="79"/>
      <c r="F126" s="81"/>
      <c r="G126" s="79"/>
      <c r="H126" s="79"/>
      <c r="I126" s="83"/>
    </row>
    <row r="127" spans="1:9" s="18" customFormat="1" ht="21.95" customHeight="1" x14ac:dyDescent="0.25">
      <c r="A127" s="82"/>
      <c r="B127" s="84"/>
      <c r="C127" s="85"/>
      <c r="D127" s="84"/>
      <c r="E127" s="86"/>
      <c r="F127" s="87"/>
      <c r="G127" s="84"/>
      <c r="H127" s="84"/>
    </row>
    <row r="128" spans="1:9" s="18" customFormat="1" ht="21.95" customHeight="1" x14ac:dyDescent="0.25">
      <c r="A128" s="82"/>
      <c r="B128" s="84"/>
      <c r="C128" s="85"/>
      <c r="D128" s="84"/>
      <c r="E128" s="86"/>
      <c r="F128" s="87"/>
      <c r="G128" s="84"/>
      <c r="H128" s="84"/>
    </row>
    <row r="129" spans="1:8" s="18" customFormat="1" ht="21.95" customHeight="1" x14ac:dyDescent="0.25">
      <c r="A129" s="82"/>
      <c r="B129" s="84"/>
      <c r="C129" s="85"/>
      <c r="D129" s="84"/>
      <c r="E129" s="86"/>
      <c r="F129" s="87"/>
      <c r="G129" s="84"/>
      <c r="H129" s="84"/>
    </row>
    <row r="130" spans="1:8" ht="24" customHeight="1" x14ac:dyDescent="0.25">
      <c r="A130" s="88"/>
      <c r="B130" s="84"/>
      <c r="C130" s="85"/>
      <c r="D130" s="84"/>
      <c r="E130" s="86"/>
      <c r="F130" s="87"/>
      <c r="G130" s="84"/>
      <c r="H130" s="84"/>
    </row>
    <row r="131" spans="1:8" ht="24" customHeight="1" x14ac:dyDescent="0.25">
      <c r="A131" s="88"/>
      <c r="B131" s="84"/>
      <c r="C131" s="85"/>
      <c r="D131" s="84"/>
      <c r="E131" s="86"/>
      <c r="F131" s="87"/>
      <c r="G131" s="84"/>
      <c r="H131" s="84"/>
    </row>
    <row r="132" spans="1:8" ht="30.75" customHeight="1" x14ac:dyDescent="0.25">
      <c r="A132" s="19"/>
      <c r="B132" s="84"/>
      <c r="C132" s="85"/>
      <c r="D132" s="84"/>
      <c r="E132" s="86"/>
      <c r="F132" s="87"/>
      <c r="G132" s="84"/>
      <c r="H132" s="84"/>
    </row>
    <row r="133" spans="1:8" ht="24" customHeight="1" x14ac:dyDescent="0.25">
      <c r="A133" s="19"/>
      <c r="B133" s="84"/>
      <c r="C133" s="85"/>
      <c r="D133" s="84"/>
      <c r="E133" s="86"/>
      <c r="F133" s="87"/>
      <c r="G133" s="84"/>
      <c r="H133" s="84"/>
    </row>
    <row r="134" spans="1:8" ht="24" customHeight="1" x14ac:dyDescent="0.25">
      <c r="A134" s="63"/>
      <c r="B134" s="84"/>
      <c r="C134" s="85"/>
      <c r="D134" s="84"/>
      <c r="E134" s="86"/>
      <c r="F134" s="87"/>
      <c r="G134" s="84"/>
      <c r="H134" s="84"/>
    </row>
    <row r="135" spans="1:8" ht="24" customHeight="1" x14ac:dyDescent="0.25">
      <c r="A135" s="63"/>
      <c r="B135" s="84"/>
      <c r="C135" s="85"/>
      <c r="D135" s="84"/>
      <c r="E135" s="86"/>
      <c r="F135" s="87"/>
      <c r="G135" s="84"/>
      <c r="H135" s="84"/>
    </row>
    <row r="136" spans="1:8" ht="24" customHeight="1" x14ac:dyDescent="0.25">
      <c r="A136" s="19"/>
      <c r="B136" s="84"/>
      <c r="C136" s="85"/>
      <c r="D136" s="84"/>
      <c r="E136" s="86"/>
      <c r="F136" s="87"/>
      <c r="G136" s="84"/>
      <c r="H136" s="84"/>
    </row>
    <row r="137" spans="1:8" ht="24" customHeight="1" x14ac:dyDescent="0.25">
      <c r="A137" s="19"/>
      <c r="B137" s="84"/>
      <c r="C137" s="85"/>
      <c r="D137" s="84"/>
      <c r="E137" s="86"/>
      <c r="F137" s="87"/>
      <c r="G137" s="84"/>
      <c r="H137" s="84"/>
    </row>
    <row r="138" spans="1:8" ht="24" customHeight="1" x14ac:dyDescent="0.25">
      <c r="A138" s="88"/>
      <c r="B138" s="84"/>
      <c r="C138" s="85"/>
      <c r="D138" s="84"/>
      <c r="E138" s="86"/>
      <c r="F138" s="87"/>
      <c r="G138" s="84"/>
      <c r="H138" s="84"/>
    </row>
    <row r="139" spans="1:8" ht="24" customHeight="1" x14ac:dyDescent="0.25">
      <c r="A139" s="73"/>
    </row>
    <row r="140" spans="1:8" ht="24" customHeight="1" x14ac:dyDescent="0.25">
      <c r="A140" s="76"/>
    </row>
    <row r="141" spans="1:8" ht="24" customHeight="1" x14ac:dyDescent="0.25">
      <c r="A141" s="79"/>
    </row>
    <row r="142" spans="1:8" ht="24" customHeight="1" x14ac:dyDescent="0.25">
      <c r="A142" s="79"/>
    </row>
    <row r="143" spans="1:8" ht="24" customHeight="1" x14ac:dyDescent="0.25">
      <c r="A143" s="79"/>
    </row>
    <row r="144" spans="1:8" ht="20.25" x14ac:dyDescent="0.25">
      <c r="A144" s="79"/>
    </row>
    <row r="145" spans="1:1" x14ac:dyDescent="0.25">
      <c r="A145" s="84"/>
    </row>
    <row r="146" spans="1:1" x14ac:dyDescent="0.25">
      <c r="A146" s="84"/>
    </row>
    <row r="147" spans="1:1" x14ac:dyDescent="0.25">
      <c r="A147" s="84"/>
    </row>
    <row r="148" spans="1:1" x14ac:dyDescent="0.25">
      <c r="A148" s="84"/>
    </row>
    <row r="149" spans="1:1" x14ac:dyDescent="0.25">
      <c r="A149" s="84"/>
    </row>
    <row r="150" spans="1:1" x14ac:dyDescent="0.25">
      <c r="A150" s="84"/>
    </row>
    <row r="151" spans="1:1" x14ac:dyDescent="0.25">
      <c r="A151" s="84"/>
    </row>
    <row r="152" spans="1:1" x14ac:dyDescent="0.25">
      <c r="A152" s="84"/>
    </row>
    <row r="153" spans="1:1" x14ac:dyDescent="0.25">
      <c r="A153" s="84"/>
    </row>
    <row r="154" spans="1:1" x14ac:dyDescent="0.25">
      <c r="A154" s="84"/>
    </row>
    <row r="155" spans="1:1" x14ac:dyDescent="0.25">
      <c r="A155" s="84"/>
    </row>
    <row r="156" spans="1:1" x14ac:dyDescent="0.25">
      <c r="A156" s="84"/>
    </row>
    <row r="175" spans="1:1" ht="15.75" thickBot="1" x14ac:dyDescent="0.3"/>
    <row r="176" spans="1:1" x14ac:dyDescent="0.25">
      <c r="A176" s="93"/>
    </row>
  </sheetData>
  <mergeCells count="14">
    <mergeCell ref="B117:H117"/>
    <mergeCell ref="B118:H118"/>
    <mergeCell ref="A10:H10"/>
    <mergeCell ref="A12:A14"/>
    <mergeCell ref="B12:D12"/>
    <mergeCell ref="E12:H12"/>
    <mergeCell ref="B13:C13"/>
    <mergeCell ref="E13:F13"/>
    <mergeCell ref="A3:H4"/>
    <mergeCell ref="A5:H5"/>
    <mergeCell ref="A6:H6"/>
    <mergeCell ref="A7:H7"/>
    <mergeCell ref="A8:H8"/>
    <mergeCell ref="A9:H9"/>
  </mergeCells>
  <printOptions horizontalCentered="1"/>
  <pageMargins left="0.70866141732283472" right="0.70866141732283472" top="0.74803149606299213" bottom="0.74803149606299213" header="0.31496062992125984" footer="0.31496062992125984"/>
  <pageSetup scale="43" fitToHeight="3" orientation="portrait" r:id="rId1"/>
  <headerFooter alignWithMargins="0">
    <oddFooter>&amp;RPágina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libro banco colectora</vt:lpstr>
      <vt:lpstr>'libro banco colectora'!Área_de_impresión</vt:lpstr>
      <vt:lpstr>'libro banco colectora'!Títulos_a_imprimir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Lcda Ana Gomez</cp:lastModifiedBy>
  <dcterms:created xsi:type="dcterms:W3CDTF">2026-09-04T16:48:50Z</dcterms:created>
  <dcterms:modified xsi:type="dcterms:W3CDTF">2026-09-04T16:51:54Z</dcterms:modified>
</cp:coreProperties>
</file>